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defaultThemeVersion="124226"/>
  <mc:AlternateContent xmlns:mc="http://schemas.openxmlformats.org/markup-compatibility/2006">
    <mc:Choice Requires="x15">
      <x15ac:absPath xmlns:x15ac="http://schemas.microsoft.com/office/spreadsheetml/2010/11/ac" url="C:\Users\marisol.viveros\Desktop\Trabajo en casa\2. Marisol Viveros 2021\1. Pensamiento y Direccionamiento Estrategico\Plan de acción 2021\"/>
    </mc:Choice>
  </mc:AlternateContent>
  <xr:revisionPtr revIDLastSave="0" documentId="8_{984203F3-6082-4A5A-B1AD-D4F9EBAF07B6}" xr6:coauthVersionLast="36" xr6:coauthVersionMax="36" xr10:uidLastSave="{00000000-0000-0000-0000-000000000000}"/>
  <bookViews>
    <workbookView showHorizontalScroll="0" showVerticalScroll="0" showSheetTabs="0" xWindow="0" yWindow="0" windowWidth="28800" windowHeight="11610" xr2:uid="{00000000-000D-0000-FFFF-FFFF00000000}"/>
  </bookViews>
  <sheets>
    <sheet name="PLAN DE ACCION INSTITUCIONAL " sheetId="12" r:id="rId1"/>
    <sheet name="MISIONAL" sheetId="38" r:id="rId2"/>
    <sheet name="GGA" sheetId="27" r:id="rId3"/>
    <sheet name="GGF" sheetId="28" r:id="rId4"/>
    <sheet name="GGH" sheetId="29" r:id="rId5"/>
    <sheet name="OAJ" sheetId="30" r:id="rId6"/>
    <sheet name="OCI" sheetId="31" r:id="rId7"/>
    <sheet name="GCyP " sheetId="42" r:id="rId8"/>
    <sheet name="GEeI" sheetId="43" r:id="rId9"/>
    <sheet name="GPyE" sheetId="36" r:id="rId10"/>
    <sheet name="GTICS" sheetId="41" r:id="rId11"/>
    <sheet name="Hoja1" sheetId="21" state="hidden" r:id="rId12"/>
  </sheets>
  <definedNames>
    <definedName name="_xlnm._FilterDatabase" localSheetId="9" hidden="1">GPyE!$A$3:$AO$43</definedName>
    <definedName name="_xlnm._FilterDatabase" localSheetId="0" hidden="1">'PLAN DE ACCION INSTITUCIONAL '!$A$11:$AA$11</definedName>
    <definedName name="ActualBeyond" localSheetId="7">'GCyP '!PeriodInActual*(#REF!&gt;0)</definedName>
    <definedName name="ActualBeyond" localSheetId="8">GEeI!PeriodInActual*(#REF!&gt;0)</definedName>
    <definedName name="ActualBeyond" localSheetId="2">GGA!PeriodInActual*(#REF!&gt;0)</definedName>
    <definedName name="ActualBeyond" localSheetId="3">GGF!PeriodInActual*(#REF!&gt;0)</definedName>
    <definedName name="ActualBeyond" localSheetId="4">GGH!PeriodInActual*(#REF!&gt;0)</definedName>
    <definedName name="ActualBeyond" localSheetId="9">GPyE!PeriodInActual*(#REF!&gt;0)</definedName>
    <definedName name="ActualBeyond" localSheetId="10">GTICS!PeriodInActual*(#REF!&gt;0)</definedName>
    <definedName name="ActualBeyond" localSheetId="1">MISIONAL!PeriodInActual*(#REF!&gt;0)</definedName>
    <definedName name="ActualBeyond" localSheetId="5">OAJ!PeriodInActual*(#REF!&gt;0)</definedName>
    <definedName name="ActualBeyond" localSheetId="6">OCI!PeriodInActual*(#REF!&gt;0)</definedName>
    <definedName name="ActualBeyond">PeriodInActual*(#REF!&gt;0)</definedName>
    <definedName name="_xlnm.Print_Area" localSheetId="7">'GCyP '!$A$3:$AO$32</definedName>
    <definedName name="_xlnm.Print_Area" localSheetId="2">GGA!$A$3:$AM$47</definedName>
    <definedName name="_xlnm.Print_Area" localSheetId="3">GGF!$A$3:$AO$34</definedName>
    <definedName name="_xlnm.Print_Area" localSheetId="9">GPyE!$A$3:$AO$51</definedName>
    <definedName name="_xlnm.Print_Area" localSheetId="10">GTICS!$A$3:$AO$54</definedName>
    <definedName name="_xlnm.Print_Area" localSheetId="1">MISIONAL!$B$3:$AM$32</definedName>
    <definedName name="_xlnm.Print_Area" localSheetId="5">OAJ!$A$3:$AM$34</definedName>
    <definedName name="_xlnm.Print_Area" localSheetId="6">OCI!$A$3:$AO$27</definedName>
    <definedName name="Gtics" localSheetId="8">#REF!=MEDIAN(#REF!,#REF!,#REF!+#REF!-1)</definedName>
    <definedName name="Gtics" localSheetId="10">#REF!=MEDIAN(#REF!,#REF!,#REF!+#REF!-1)</definedName>
    <definedName name="Gtics">#REF!=MEDIAN(#REF!,#REF!,#REF!+#REF!-1)</definedName>
    <definedName name="PercentCompleteBeyond" localSheetId="7">(#REF!=MEDIAN(#REF!,#REF!,#REF!+#REF!)*(#REF!&gt;0))*((#REF!&lt;(INT(#REF!+#REF!*#REF!)))+(#REF!=#REF!))*(#REF!&gt;0)</definedName>
    <definedName name="PercentCompleteBeyond" localSheetId="8">(#REF!=MEDIAN(#REF!,#REF!,#REF!+#REF!)*(#REF!&gt;0))*((#REF!&lt;(INT(#REF!+#REF!*#REF!)))+(#REF!=#REF!))*(#REF!&gt;0)</definedName>
    <definedName name="PercentCompleteBeyond" localSheetId="2">(#REF!=MEDIAN(#REF!,#REF!,#REF!+#REF!)*(#REF!&gt;0))*((#REF!&lt;(INT(#REF!+#REF!*#REF!)))+(#REF!=#REF!))*(#REF!&gt;0)</definedName>
    <definedName name="PercentCompleteBeyond" localSheetId="3">(#REF!=MEDIAN(#REF!,#REF!,#REF!+#REF!)*(#REF!&gt;0))*((#REF!&lt;(INT(#REF!+#REF!*#REF!)))+(#REF!=#REF!))*(#REF!&gt;0)</definedName>
    <definedName name="PercentCompleteBeyond" localSheetId="4">(#REF!=MEDIAN(#REF!,#REF!,#REF!+#REF!)*(#REF!&gt;0))*((#REF!&lt;(INT(#REF!+#REF!*#REF!)))+(#REF!=#REF!))*(#REF!&gt;0)</definedName>
    <definedName name="PercentCompleteBeyond" localSheetId="9">(#REF!=MEDIAN(#REF!,#REF!,#REF!+#REF!)*(#REF!&gt;0))*((#REF!&lt;(INT(#REF!+#REF!*#REF!)))+(#REF!=#REF!))*(#REF!&gt;0)</definedName>
    <definedName name="PercentCompleteBeyond" localSheetId="10">(#REF!=MEDIAN(#REF!,#REF!,#REF!+#REF!)*(#REF!&gt;0))*((#REF!&lt;(INT(#REF!+#REF!*#REF!)))+(#REF!=#REF!))*(#REF!&gt;0)</definedName>
    <definedName name="PercentCompleteBeyond" localSheetId="1">(#REF!=MEDIAN(#REF!,#REF!,#REF!+#REF!)*(#REF!&gt;0))*((#REF!&lt;(INT(#REF!+#REF!*#REF!)))+(#REF!=#REF!))*(#REF!&gt;0)</definedName>
    <definedName name="PercentCompleteBeyond" localSheetId="5">(#REF!=MEDIAN(#REF!,#REF!,#REF!+#REF!)*(#REF!&gt;0))*((#REF!&lt;(INT(#REF!+#REF!*#REF!)))+(#REF!=#REF!))*(#REF!&gt;0)</definedName>
    <definedName name="PercentCompleteBeyond" localSheetId="6">(#REF!=MEDIAN(#REF!,#REF!,#REF!+#REF!)*(#REF!&gt;0))*((#REF!&lt;(INT(#REF!+#REF!*#REF!)))+(#REF!=#REF!))*(#REF!&gt;0)</definedName>
    <definedName name="PercentCompleteBeyond">(#REF!=MEDIAN(#REF!,#REF!,#REF!+#REF!)*(#REF!&gt;0))*((#REF!&lt;(INT(#REF!+#REF!*#REF!)))+(#REF!=#REF!))*(#REF!&gt;0)</definedName>
    <definedName name="period_selected" localSheetId="7">#REF!</definedName>
    <definedName name="period_selected" localSheetId="8">#REF!</definedName>
    <definedName name="period_selected" localSheetId="2">#REF!</definedName>
    <definedName name="period_selected" localSheetId="3">#REF!</definedName>
    <definedName name="period_selected" localSheetId="4">#REF!</definedName>
    <definedName name="period_selected" localSheetId="10">#REF!</definedName>
    <definedName name="period_selected" localSheetId="5">#REF!</definedName>
    <definedName name="period_selected" localSheetId="6">#REF!</definedName>
    <definedName name="period_selected">#REF!</definedName>
    <definedName name="PeriodInActual" localSheetId="7">#REF!=MEDIAN(#REF!,#REF!,#REF!+#REF!-1)</definedName>
    <definedName name="PeriodInActual" localSheetId="8">#REF!=MEDIAN(#REF!,#REF!,#REF!+#REF!-1)</definedName>
    <definedName name="PeriodInActual" localSheetId="2">#REF!=MEDIAN(#REF!,#REF!,#REF!+#REF!-1)</definedName>
    <definedName name="PeriodInActual" localSheetId="3">#REF!=MEDIAN(#REF!,#REF!,#REF!+#REF!-1)</definedName>
    <definedName name="PeriodInActual" localSheetId="4">#REF!=MEDIAN(#REF!,#REF!,#REF!+#REF!-1)</definedName>
    <definedName name="PeriodInActual" localSheetId="9">#REF!=MEDIAN(#REF!,#REF!,#REF!+#REF!-1)</definedName>
    <definedName name="PeriodInActual" localSheetId="10">#REF!=MEDIAN(#REF!,#REF!,#REF!+#REF!-1)</definedName>
    <definedName name="PeriodInActual" localSheetId="1">#REF!=MEDIAN(#REF!,#REF!,#REF!+#REF!-1)</definedName>
    <definedName name="PeriodInActual" localSheetId="5">#REF!=MEDIAN(#REF!,#REF!,#REF!+#REF!-1)</definedName>
    <definedName name="PeriodInActual" localSheetId="6">#REF!=MEDIAN(#REF!,#REF!,#REF!+#REF!-1)</definedName>
    <definedName name="PeriodInActual">#REF!=MEDIAN(#REF!,#REF!,#REF!+#REF!-1)</definedName>
    <definedName name="PeriodInPlan" localSheetId="7">#REF!=MEDIAN(#REF!,#REF!,#REF!+#REF!-1)</definedName>
    <definedName name="PeriodInPlan" localSheetId="8">#REF!=MEDIAN(#REF!,#REF!,#REF!+#REF!-1)</definedName>
    <definedName name="PeriodInPlan" localSheetId="2">#REF!=MEDIAN(#REF!,#REF!,#REF!+#REF!-1)</definedName>
    <definedName name="PeriodInPlan" localSheetId="3">#REF!=MEDIAN(#REF!,#REF!,#REF!+#REF!-1)</definedName>
    <definedName name="PeriodInPlan" localSheetId="4">#REF!=MEDIAN(#REF!,#REF!,#REF!+#REF!-1)</definedName>
    <definedName name="PeriodInPlan" localSheetId="9">#REF!=MEDIAN(#REF!,#REF!,#REF!+#REF!-1)</definedName>
    <definedName name="PeriodInPlan" localSheetId="10">#REF!=MEDIAN(#REF!,#REF!,#REF!+#REF!-1)</definedName>
    <definedName name="PeriodInPlan" localSheetId="5">#REF!=MEDIAN(#REF!,#REF!,#REF!+#REF!-1)</definedName>
    <definedName name="PeriodInPlan" localSheetId="6">#REF!=MEDIAN(#REF!,#REF!,#REF!+#REF!-1)</definedName>
    <definedName name="PeriodInPlan">#REF!=MEDIAN(#REF!,#REF!,#REF!+#REF!-1)</definedName>
    <definedName name="Plan" localSheetId="7">'GCyP '!PeriodInPlan*(#REF!&gt;0)</definedName>
    <definedName name="Plan" localSheetId="8">GEeI!PeriodInPlan*(#REF!&gt;0)</definedName>
    <definedName name="Plan" localSheetId="2">GGA!PeriodInPlan*(#REF!&gt;0)</definedName>
    <definedName name="Plan" localSheetId="3">GGF!PeriodInPlan*(#REF!&gt;0)</definedName>
    <definedName name="Plan" localSheetId="4">GGH!PeriodInPlan*(#REF!&gt;0)</definedName>
    <definedName name="Plan" localSheetId="9">GPyE!PeriodInPlan*(#REF!&gt;0)</definedName>
    <definedName name="Plan" localSheetId="10">GTICS!PeriodInPlan*(#REF!&gt;0)</definedName>
    <definedName name="Plan" localSheetId="1">PeriodInPlan*(#REF!&gt;0)</definedName>
    <definedName name="Plan" localSheetId="5">OAJ!PeriodInPlan*(#REF!&gt;0)</definedName>
    <definedName name="Plan" localSheetId="6">OCI!PeriodInPlan*(#REF!&gt;0)</definedName>
    <definedName name="Plan">PeriodInPlan*(#REF!&gt;0)</definedName>
    <definedName name="PorcentajeCompletado" localSheetId="7">'GCyP '!PercentCompleteBeyond*'GCyP '!PeriodInPlan</definedName>
    <definedName name="PorcentajeCompletado" localSheetId="8">GEeI!PercentCompleteBeyond*GEeI!PeriodInPlan</definedName>
    <definedName name="PorcentajeCompletado" localSheetId="2">GGA!PercentCompleteBeyond*GGA!PeriodInPlan</definedName>
    <definedName name="PorcentajeCompletado" localSheetId="3">GGF!PercentCompleteBeyond*GGF!PeriodInPlan</definedName>
    <definedName name="PorcentajeCompletado" localSheetId="4">GGH!PercentCompleteBeyond*GGH!PeriodInPlan</definedName>
    <definedName name="PorcentajeCompletado" localSheetId="9">GPyE!PercentCompleteBeyond*GPyE!PeriodInPlan</definedName>
    <definedName name="PorcentajeCompletado" localSheetId="10">GTICS!PercentCompleteBeyond*GTICS!PeriodInPlan</definedName>
    <definedName name="PorcentajeCompletado" localSheetId="1">MISIONAL!PercentCompleteBeyond*PeriodInPlan</definedName>
    <definedName name="PorcentajeCompletado" localSheetId="5">OAJ!PercentCompleteBeyond*OAJ!PeriodInPlan</definedName>
    <definedName name="PorcentajeCompletado" localSheetId="6">OCI!PercentCompleteBeyond*OCI!PeriodInPlan</definedName>
    <definedName name="PorcentajeCompletado">PercentCompleteBeyond*PeriodInPlan</definedName>
    <definedName name="Real" localSheetId="7">('GCyP '!PeriodInActual*(#REF!&gt;0))*'GCyP '!PeriodInPlan</definedName>
    <definedName name="Real" localSheetId="8">(GEeI!PeriodInActual*(#REF!&gt;0))*GEeI!PeriodInPlan</definedName>
    <definedName name="Real" localSheetId="2">(GGA!PeriodInActual*(#REF!&gt;0))*GGA!PeriodInPlan</definedName>
    <definedName name="Real" localSheetId="3">(GGF!PeriodInActual*(#REF!&gt;0))*GGF!PeriodInPlan</definedName>
    <definedName name="Real" localSheetId="4">(GGH!PeriodInActual*(#REF!&gt;0))*GGH!PeriodInPlan</definedName>
    <definedName name="Real" localSheetId="9">(GPyE!PeriodInActual*(#REF!&gt;0))*GPyE!PeriodInPlan</definedName>
    <definedName name="Real" localSheetId="10">(GTICS!PeriodInActual*(#REF!&gt;0))*GTICS!PeriodInPlan</definedName>
    <definedName name="Real" localSheetId="1">(MISIONAL!PeriodInActual*(#REF!&gt;0))*PeriodInPlan</definedName>
    <definedName name="Real" localSheetId="5">(OAJ!PeriodInActual*(#REF!&gt;0))*OAJ!PeriodInPlan</definedName>
    <definedName name="Real" localSheetId="6">(OCI!PeriodInActual*(#REF!&gt;0))*OCI!PeriodInPlan</definedName>
    <definedName name="Real">(PeriodInActual*(#REF!&gt;0))*PeriodInPlan</definedName>
    <definedName name="TitleRegion..BO60" localSheetId="7">#REF!</definedName>
    <definedName name="TitleRegion..BO60" localSheetId="8">#REF!</definedName>
    <definedName name="TitleRegion..BO60" localSheetId="2">#REF!</definedName>
    <definedName name="TitleRegion..BO60" localSheetId="3">#REF!</definedName>
    <definedName name="TitleRegion..BO60" localSheetId="4">#REF!</definedName>
    <definedName name="TitleRegion..BO60" localSheetId="9">#REF!</definedName>
    <definedName name="TitleRegion..BO60" localSheetId="10">#REF!</definedName>
    <definedName name="TitleRegion..BO60" localSheetId="1">#REF!</definedName>
    <definedName name="TitleRegion..BO60" localSheetId="5">#REF!</definedName>
    <definedName name="TitleRegion..BO60" localSheetId="6">#REF!</definedName>
    <definedName name="TitleRegion..BO60">#REF!</definedName>
  </definedNames>
  <calcPr calcId="191029"/>
</workbook>
</file>

<file path=xl/calcChain.xml><?xml version="1.0" encoding="utf-8"?>
<calcChain xmlns="http://schemas.openxmlformats.org/spreadsheetml/2006/main">
  <c r="E33" i="43" l="1"/>
  <c r="Q32" i="43"/>
  <c r="S32" i="43" s="1"/>
  <c r="U32" i="43" s="1"/>
  <c r="W32" i="43" s="1"/>
  <c r="Y32" i="43" s="1"/>
  <c r="AA32" i="43" s="1"/>
  <c r="AC32" i="43" s="1"/>
  <c r="AE32" i="43" s="1"/>
  <c r="AG32" i="43" s="1"/>
  <c r="AI32" i="43" s="1"/>
  <c r="AK32" i="43" s="1"/>
  <c r="AM32" i="43" s="1"/>
  <c r="E32" i="43"/>
  <c r="Q31" i="43"/>
  <c r="S31" i="43" s="1"/>
  <c r="U31" i="43" s="1"/>
  <c r="W31" i="43" s="1"/>
  <c r="Y31" i="43" s="1"/>
  <c r="AA31" i="43" s="1"/>
  <c r="AC31" i="43" s="1"/>
  <c r="AE31" i="43" s="1"/>
  <c r="AG31" i="43" s="1"/>
  <c r="AI31" i="43" s="1"/>
  <c r="AK31" i="43" s="1"/>
  <c r="AM31" i="43" s="1"/>
  <c r="E31" i="43"/>
  <c r="E29" i="43"/>
  <c r="Q28" i="43"/>
  <c r="S28" i="43" s="1"/>
  <c r="U28" i="43" s="1"/>
  <c r="W28" i="43" s="1"/>
  <c r="Y28" i="43" s="1"/>
  <c r="AA28" i="43" s="1"/>
  <c r="AC28" i="43" s="1"/>
  <c r="AE28" i="43" s="1"/>
  <c r="AG28" i="43" s="1"/>
  <c r="AI28" i="43" s="1"/>
  <c r="AK28" i="43" s="1"/>
  <c r="AM28" i="43" s="1"/>
  <c r="E28" i="43"/>
  <c r="U27" i="43"/>
  <c r="E27" i="43"/>
  <c r="W26" i="43"/>
  <c r="W27" i="43" s="1"/>
  <c r="E26" i="43"/>
  <c r="AE25" i="43"/>
  <c r="AG25" i="43" s="1"/>
  <c r="AI25" i="43" s="1"/>
  <c r="AK25" i="43" s="1"/>
  <c r="AM25" i="43" s="1"/>
  <c r="E24" i="43"/>
  <c r="E22" i="43"/>
  <c r="E20" i="43"/>
  <c r="Q19" i="43"/>
  <c r="S19" i="43" s="1"/>
  <c r="U19" i="43" s="1"/>
  <c r="W19" i="43" s="1"/>
  <c r="Y19" i="43" s="1"/>
  <c r="AA19" i="43" s="1"/>
  <c r="AC19" i="43" s="1"/>
  <c r="AE19" i="43" s="1"/>
  <c r="AG19" i="43" s="1"/>
  <c r="AI19" i="43" s="1"/>
  <c r="AK19" i="43" s="1"/>
  <c r="AM19" i="43" s="1"/>
  <c r="E19" i="43"/>
  <c r="AG18" i="43"/>
  <c r="AI18" i="43" s="1"/>
  <c r="AC18" i="43"/>
  <c r="W18" i="43"/>
  <c r="E15" i="43"/>
  <c r="W12" i="43"/>
  <c r="Y12" i="43" s="1"/>
  <c r="AA12" i="43" s="1"/>
  <c r="AC12" i="43" s="1"/>
  <c r="AE12" i="43" s="1"/>
  <c r="AG12" i="43" s="1"/>
  <c r="AI12" i="43" s="1"/>
  <c r="AK12" i="43" s="1"/>
  <c r="E12" i="43"/>
  <c r="AE11" i="43"/>
  <c r="E11" i="43"/>
  <c r="Y26" i="43" l="1"/>
  <c r="AA26" i="43" s="1"/>
  <c r="AA27" i="43"/>
  <c r="AC26" i="43"/>
  <c r="Y27" i="43"/>
  <c r="AC27" i="43" l="1"/>
  <c r="AE26" i="43"/>
  <c r="AE27" i="43" s="1"/>
  <c r="T189" i="12" l="1"/>
  <c r="U189" i="12"/>
  <c r="V189" i="12"/>
  <c r="W189" i="12"/>
  <c r="X189" i="12"/>
  <c r="Y189" i="12"/>
  <c r="Z189" i="12"/>
  <c r="AA189" i="12"/>
  <c r="T190" i="12"/>
  <c r="U190" i="12"/>
  <c r="V190" i="12"/>
  <c r="W190" i="12"/>
  <c r="X190" i="12"/>
  <c r="Y190" i="12"/>
  <c r="Z190" i="12"/>
  <c r="AA190" i="12"/>
  <c r="T191" i="12"/>
  <c r="U191" i="12"/>
  <c r="V191" i="12"/>
  <c r="W191" i="12"/>
  <c r="X191" i="12"/>
  <c r="Y191" i="12"/>
  <c r="Z191" i="12"/>
  <c r="AA191" i="12"/>
  <c r="T192" i="12"/>
  <c r="U192" i="12"/>
  <c r="V192" i="12"/>
  <c r="W192" i="12"/>
  <c r="X192" i="12"/>
  <c r="Y192" i="12"/>
  <c r="Z192" i="12"/>
  <c r="AA192" i="12"/>
  <c r="T193" i="12"/>
  <c r="U193" i="12"/>
  <c r="V193" i="12"/>
  <c r="W193" i="12"/>
  <c r="X193" i="12"/>
  <c r="Y193" i="12"/>
  <c r="Z193" i="12"/>
  <c r="AA193" i="12"/>
  <c r="T194" i="12"/>
  <c r="U194" i="12"/>
  <c r="V194" i="12"/>
  <c r="W194" i="12"/>
  <c r="X194" i="12"/>
  <c r="Y194" i="12"/>
  <c r="Z194" i="12"/>
  <c r="AA194" i="12"/>
  <c r="T195" i="12"/>
  <c r="U195" i="12"/>
  <c r="V195" i="12"/>
  <c r="W195" i="12"/>
  <c r="X195" i="12"/>
  <c r="Y195" i="12"/>
  <c r="Z195" i="12"/>
  <c r="AA195" i="12"/>
  <c r="T196" i="12"/>
  <c r="U196" i="12"/>
  <c r="V196" i="12"/>
  <c r="W196" i="12"/>
  <c r="X196" i="12"/>
  <c r="Y196" i="12"/>
  <c r="Z196" i="12"/>
  <c r="AA196" i="12"/>
  <c r="T197" i="12"/>
  <c r="U197" i="12"/>
  <c r="V197" i="12"/>
  <c r="W197" i="12"/>
  <c r="X197" i="12"/>
  <c r="Y197" i="12"/>
  <c r="Z197" i="12"/>
  <c r="AA197" i="12"/>
  <c r="U188" i="12"/>
  <c r="V188" i="12"/>
  <c r="W188" i="12"/>
  <c r="X188" i="12"/>
  <c r="Y188" i="12"/>
  <c r="Z188" i="12"/>
  <c r="AA188" i="12"/>
  <c r="T188" i="12"/>
  <c r="U187" i="12"/>
  <c r="V187" i="12"/>
  <c r="W187" i="12"/>
  <c r="X187" i="12"/>
  <c r="Y187" i="12"/>
  <c r="Z187" i="12"/>
  <c r="AA187" i="12"/>
  <c r="T187" i="12"/>
  <c r="V186" i="12"/>
  <c r="W186" i="12"/>
  <c r="X186" i="12"/>
  <c r="Y186" i="12"/>
  <c r="Z186" i="12"/>
  <c r="AA186" i="12"/>
  <c r="U186" i="12"/>
  <c r="T184" i="12"/>
  <c r="U184" i="12"/>
  <c r="V184" i="12"/>
  <c r="W184" i="12"/>
  <c r="X184" i="12"/>
  <c r="Y184" i="12"/>
  <c r="Z184" i="12"/>
  <c r="AA184" i="12"/>
  <c r="T185" i="12"/>
  <c r="U185" i="12"/>
  <c r="V185" i="12"/>
  <c r="W185" i="12"/>
  <c r="X185" i="12"/>
  <c r="Y185" i="12"/>
  <c r="Z185" i="12"/>
  <c r="AA185" i="12"/>
  <c r="U183" i="12"/>
  <c r="V183" i="12"/>
  <c r="W183" i="12"/>
  <c r="X183" i="12"/>
  <c r="Y183" i="12"/>
  <c r="Z183" i="12"/>
  <c r="AA183" i="12"/>
  <c r="T183" i="12"/>
  <c r="T182" i="12"/>
  <c r="U182" i="12"/>
  <c r="V182" i="12"/>
  <c r="W182" i="12"/>
  <c r="X182" i="12"/>
  <c r="Y182" i="12"/>
  <c r="Z182" i="12"/>
  <c r="AA182" i="12"/>
  <c r="U181" i="12"/>
  <c r="V181" i="12"/>
  <c r="W181" i="12"/>
  <c r="X181" i="12"/>
  <c r="Y181" i="12"/>
  <c r="Z181" i="12"/>
  <c r="AA181" i="12"/>
  <c r="T181" i="12"/>
  <c r="U179" i="12"/>
  <c r="V179" i="12"/>
  <c r="W179" i="12"/>
  <c r="X179" i="12"/>
  <c r="Y179" i="12"/>
  <c r="Z179" i="12"/>
  <c r="AA179" i="12"/>
  <c r="U180" i="12"/>
  <c r="V180" i="12"/>
  <c r="W180" i="12"/>
  <c r="X180" i="12"/>
  <c r="Y180" i="12"/>
  <c r="Z180" i="12"/>
  <c r="AA180" i="12"/>
  <c r="V178" i="12"/>
  <c r="W178" i="12"/>
  <c r="X178" i="12"/>
  <c r="Y178" i="12"/>
  <c r="Z178" i="12"/>
  <c r="AA178" i="12"/>
  <c r="U178" i="12"/>
  <c r="T178" i="12"/>
  <c r="U177" i="12"/>
  <c r="V177" i="12"/>
  <c r="W177" i="12"/>
  <c r="X177" i="12"/>
  <c r="Y177" i="12"/>
  <c r="Z177" i="12"/>
  <c r="AA177" i="12"/>
  <c r="V176" i="12"/>
  <c r="W176" i="12"/>
  <c r="X176" i="12"/>
  <c r="Y176" i="12"/>
  <c r="Z176" i="12"/>
  <c r="AA176" i="12"/>
  <c r="U176" i="12"/>
  <c r="T176" i="12"/>
  <c r="U175" i="12"/>
  <c r="V175" i="12"/>
  <c r="W175" i="12"/>
  <c r="X175" i="12"/>
  <c r="Y175" i="12"/>
  <c r="Z175" i="12"/>
  <c r="AA175" i="12"/>
  <c r="T175" i="12"/>
  <c r="T47" i="12"/>
  <c r="U47" i="12"/>
  <c r="V47" i="12"/>
  <c r="W47" i="12"/>
  <c r="X47" i="12"/>
  <c r="Y47" i="12"/>
  <c r="Z47" i="12"/>
  <c r="AA47" i="12"/>
  <c r="U46" i="12"/>
  <c r="V46" i="12"/>
  <c r="W46" i="12"/>
  <c r="X46" i="12"/>
  <c r="Y46" i="12"/>
  <c r="Z46" i="12"/>
  <c r="AA46" i="12"/>
  <c r="T46" i="12"/>
  <c r="AA45" i="12"/>
  <c r="AA44" i="12"/>
  <c r="Z44" i="12"/>
  <c r="Y44" i="12"/>
  <c r="X44" i="12"/>
  <c r="U45" i="12"/>
  <c r="V45" i="12"/>
  <c r="W45" i="12"/>
  <c r="V44" i="12"/>
  <c r="W44" i="12"/>
  <c r="U44" i="12"/>
  <c r="T44" i="12"/>
  <c r="T43" i="12"/>
  <c r="U43" i="12"/>
  <c r="V43" i="12"/>
  <c r="W43" i="12"/>
  <c r="X43" i="12"/>
  <c r="Y43" i="12"/>
  <c r="Z43" i="12"/>
  <c r="AA43" i="12"/>
  <c r="U42" i="12"/>
  <c r="V42" i="12"/>
  <c r="W42" i="12"/>
  <c r="X42" i="12"/>
  <c r="Y42" i="12"/>
  <c r="Z42" i="12"/>
  <c r="AA42" i="12"/>
  <c r="T42" i="12"/>
  <c r="AA40" i="12"/>
  <c r="Z40" i="12"/>
  <c r="Y40" i="12"/>
  <c r="X40" i="12"/>
  <c r="U41" i="12"/>
  <c r="V41" i="12"/>
  <c r="W41" i="12"/>
  <c r="V40" i="12"/>
  <c r="W40" i="12"/>
  <c r="U40" i="12"/>
  <c r="T40" i="12"/>
  <c r="T36" i="12"/>
  <c r="U36" i="12"/>
  <c r="V36" i="12"/>
  <c r="W36" i="12"/>
  <c r="X36" i="12"/>
  <c r="Y36" i="12"/>
  <c r="Z36" i="12"/>
  <c r="AA36" i="12"/>
  <c r="T37" i="12"/>
  <c r="U37" i="12"/>
  <c r="V37" i="12"/>
  <c r="W37" i="12"/>
  <c r="X37" i="12"/>
  <c r="Y37" i="12"/>
  <c r="Z37" i="12"/>
  <c r="AA37" i="12"/>
  <c r="T38" i="12"/>
  <c r="U38" i="12"/>
  <c r="V38" i="12"/>
  <c r="W38" i="12"/>
  <c r="X38" i="12"/>
  <c r="Y38" i="12"/>
  <c r="Z38" i="12"/>
  <c r="AA38" i="12"/>
  <c r="T39" i="12"/>
  <c r="U39" i="12"/>
  <c r="V39" i="12"/>
  <c r="W39" i="12"/>
  <c r="X39" i="12"/>
  <c r="Y39" i="12"/>
  <c r="Z39" i="12"/>
  <c r="AA39" i="12"/>
  <c r="U35" i="12"/>
  <c r="V35" i="12"/>
  <c r="W35" i="12"/>
  <c r="X35" i="12"/>
  <c r="Y35" i="12"/>
  <c r="Z35" i="12"/>
  <c r="AA35" i="12"/>
  <c r="T35" i="12"/>
  <c r="U34" i="12"/>
  <c r="V34" i="12"/>
  <c r="W34" i="12"/>
  <c r="X34" i="12"/>
  <c r="Y34" i="12"/>
  <c r="Z34" i="12"/>
  <c r="AA34" i="12"/>
  <c r="V33" i="12"/>
  <c r="W33" i="12"/>
  <c r="X33" i="12"/>
  <c r="Y33" i="12"/>
  <c r="Z33" i="12"/>
  <c r="AA33" i="12"/>
  <c r="U33" i="12"/>
  <c r="T33" i="12"/>
  <c r="Y32" i="12"/>
  <c r="Z32" i="12"/>
  <c r="U32" i="12"/>
  <c r="V32" i="12"/>
  <c r="W32" i="12"/>
  <c r="X32" i="12"/>
  <c r="AA32" i="12"/>
  <c r="T32" i="12"/>
  <c r="Z31" i="12"/>
  <c r="Y31" i="12"/>
  <c r="AA30" i="12"/>
  <c r="Z29" i="12"/>
  <c r="Y29" i="12"/>
  <c r="T30" i="12"/>
  <c r="U30" i="12"/>
  <c r="V30" i="12"/>
  <c r="W30" i="12"/>
  <c r="X30" i="12"/>
  <c r="T31" i="12"/>
  <c r="U31" i="12"/>
  <c r="V31" i="12"/>
  <c r="W31" i="12"/>
  <c r="X31" i="12"/>
  <c r="AA31" i="12"/>
  <c r="U29" i="12"/>
  <c r="V29" i="12"/>
  <c r="W29" i="12"/>
  <c r="X29" i="12"/>
  <c r="AA29" i="12"/>
  <c r="T29" i="12"/>
  <c r="AA26" i="12"/>
  <c r="Z26" i="12"/>
  <c r="Y26" i="12"/>
  <c r="X26" i="12"/>
  <c r="U27" i="12"/>
  <c r="V27" i="12"/>
  <c r="W27" i="12"/>
  <c r="U28" i="12"/>
  <c r="V28" i="12"/>
  <c r="W28" i="12"/>
  <c r="V26" i="12"/>
  <c r="W26" i="12"/>
  <c r="U26" i="12"/>
  <c r="T26" i="12"/>
  <c r="AA23" i="12"/>
  <c r="X23" i="12"/>
  <c r="AA21" i="12"/>
  <c r="X21" i="12"/>
  <c r="Y21" i="12"/>
  <c r="Z21" i="12"/>
  <c r="Y22" i="12"/>
  <c r="Z22" i="12"/>
  <c r="Y23" i="12"/>
  <c r="Z23" i="12"/>
  <c r="U21" i="12"/>
  <c r="V21" i="12"/>
  <c r="W21" i="12"/>
  <c r="U22" i="12"/>
  <c r="V22" i="12"/>
  <c r="W22" i="12"/>
  <c r="U23" i="12"/>
  <c r="V23" i="12"/>
  <c r="W23" i="12"/>
  <c r="U24" i="12"/>
  <c r="V24" i="12"/>
  <c r="W24" i="12"/>
  <c r="U25" i="12"/>
  <c r="V25" i="12"/>
  <c r="W25" i="12"/>
  <c r="AA18" i="12"/>
  <c r="X18" i="12"/>
  <c r="Y18" i="12"/>
  <c r="Z18" i="12"/>
  <c r="Y19" i="12"/>
  <c r="Z19" i="12"/>
  <c r="Y20" i="12"/>
  <c r="Z20" i="12"/>
  <c r="U18" i="12"/>
  <c r="V18" i="12"/>
  <c r="W18" i="12"/>
  <c r="U19" i="12"/>
  <c r="V19" i="12"/>
  <c r="W19" i="12"/>
  <c r="U20" i="12"/>
  <c r="V20" i="12"/>
  <c r="W20" i="12"/>
  <c r="X16" i="12"/>
  <c r="U17" i="12"/>
  <c r="V17" i="12"/>
  <c r="W17" i="12"/>
  <c r="Y16" i="12"/>
  <c r="Z16" i="12"/>
  <c r="U15" i="12"/>
  <c r="V15" i="12"/>
  <c r="W15" i="12"/>
  <c r="U16" i="12"/>
  <c r="V16" i="12"/>
  <c r="W16" i="12"/>
  <c r="AA14" i="12"/>
  <c r="Z14" i="12"/>
  <c r="Y14" i="12"/>
  <c r="X14" i="12"/>
  <c r="V14" i="12"/>
  <c r="W14" i="12"/>
  <c r="U14" i="12"/>
  <c r="T14" i="12"/>
  <c r="Z13" i="12"/>
  <c r="Y13" i="12"/>
  <c r="W12" i="12"/>
  <c r="W13" i="12"/>
  <c r="V13" i="12"/>
  <c r="U13" i="12"/>
  <c r="V12" i="12"/>
  <c r="X12" i="12"/>
  <c r="Y12" i="12"/>
  <c r="Z12" i="12"/>
  <c r="AA12" i="12"/>
  <c r="U12" i="12"/>
  <c r="T12" i="12"/>
  <c r="T159" i="12"/>
  <c r="U159" i="12"/>
  <c r="V159" i="12"/>
  <c r="W159" i="12"/>
  <c r="X159" i="12"/>
  <c r="Y159" i="12"/>
  <c r="Z159" i="12"/>
  <c r="AA159" i="12"/>
  <c r="T160" i="12"/>
  <c r="U160" i="12"/>
  <c r="V160" i="12"/>
  <c r="W160" i="12"/>
  <c r="X160" i="12"/>
  <c r="Y160" i="12"/>
  <c r="Z160" i="12"/>
  <c r="AA160" i="12"/>
  <c r="T161" i="12"/>
  <c r="U161" i="12"/>
  <c r="V161" i="12"/>
  <c r="W161" i="12"/>
  <c r="X161" i="12"/>
  <c r="Y161" i="12"/>
  <c r="Z161" i="12"/>
  <c r="AA161" i="12"/>
  <c r="T162" i="12"/>
  <c r="U162" i="12"/>
  <c r="V162" i="12"/>
  <c r="W162" i="12"/>
  <c r="X162" i="12"/>
  <c r="Y162" i="12"/>
  <c r="Z162" i="12"/>
  <c r="AA162" i="12"/>
  <c r="T163" i="12"/>
  <c r="U163" i="12"/>
  <c r="V163" i="12"/>
  <c r="W163" i="12"/>
  <c r="X163" i="12"/>
  <c r="Y163" i="12"/>
  <c r="Z163" i="12"/>
  <c r="AA163" i="12"/>
  <c r="T164" i="12"/>
  <c r="U164" i="12"/>
  <c r="V164" i="12"/>
  <c r="W164" i="12"/>
  <c r="X164" i="12"/>
  <c r="Y164" i="12"/>
  <c r="Z164" i="12"/>
  <c r="AA164" i="12"/>
  <c r="T165" i="12"/>
  <c r="U165" i="12"/>
  <c r="V165" i="12"/>
  <c r="W165" i="12"/>
  <c r="X165" i="12"/>
  <c r="Y165" i="12"/>
  <c r="Z165" i="12"/>
  <c r="AA165" i="12"/>
  <c r="T166" i="12"/>
  <c r="U166" i="12"/>
  <c r="V166" i="12"/>
  <c r="W166" i="12"/>
  <c r="X166" i="12"/>
  <c r="Y166" i="12"/>
  <c r="Z166" i="12"/>
  <c r="AA166" i="12"/>
  <c r="T167" i="12"/>
  <c r="U167" i="12"/>
  <c r="V167" i="12"/>
  <c r="W167" i="12"/>
  <c r="X167" i="12"/>
  <c r="Y167" i="12"/>
  <c r="Z167" i="12"/>
  <c r="AA167" i="12"/>
  <c r="T168" i="12"/>
  <c r="U168" i="12"/>
  <c r="V168" i="12"/>
  <c r="W168" i="12"/>
  <c r="X168" i="12"/>
  <c r="Y168" i="12"/>
  <c r="Z168" i="12"/>
  <c r="AA168" i="12"/>
  <c r="T169" i="12"/>
  <c r="U169" i="12"/>
  <c r="V169" i="12"/>
  <c r="W169" i="12"/>
  <c r="X169" i="12"/>
  <c r="Y169" i="12"/>
  <c r="Z169" i="12"/>
  <c r="AA169" i="12"/>
  <c r="T170" i="12"/>
  <c r="U170" i="12"/>
  <c r="V170" i="12"/>
  <c r="W170" i="12"/>
  <c r="X170" i="12"/>
  <c r="Y170" i="12"/>
  <c r="Z170" i="12"/>
  <c r="AA170" i="12"/>
  <c r="T171" i="12"/>
  <c r="U171" i="12"/>
  <c r="V171" i="12"/>
  <c r="W171" i="12"/>
  <c r="X171" i="12"/>
  <c r="Y171" i="12"/>
  <c r="Z171" i="12"/>
  <c r="AA171" i="12"/>
  <c r="T172" i="12"/>
  <c r="U172" i="12"/>
  <c r="V172" i="12"/>
  <c r="W172" i="12"/>
  <c r="X172" i="12"/>
  <c r="Y172" i="12"/>
  <c r="Z172" i="12"/>
  <c r="AA172" i="12"/>
  <c r="T173" i="12"/>
  <c r="U173" i="12"/>
  <c r="V173" i="12"/>
  <c r="W173" i="12"/>
  <c r="X173" i="12"/>
  <c r="Y173" i="12"/>
  <c r="Z173" i="12"/>
  <c r="AA173" i="12"/>
  <c r="T174" i="12"/>
  <c r="U174" i="12"/>
  <c r="V174" i="12"/>
  <c r="W174" i="12"/>
  <c r="X174" i="12"/>
  <c r="Y174" i="12"/>
  <c r="Z174" i="12"/>
  <c r="AA174" i="12"/>
  <c r="U158" i="12"/>
  <c r="V158" i="12"/>
  <c r="W158" i="12"/>
  <c r="X158" i="12"/>
  <c r="Y158" i="12"/>
  <c r="Z158" i="12"/>
  <c r="AA158" i="12"/>
  <c r="T158" i="12"/>
  <c r="U157" i="12"/>
  <c r="V157" i="12"/>
  <c r="W157" i="12"/>
  <c r="X157" i="12"/>
  <c r="Y157" i="12"/>
  <c r="Z157" i="12"/>
  <c r="AA157" i="12"/>
  <c r="V156" i="12"/>
  <c r="W156" i="12"/>
  <c r="X156" i="12"/>
  <c r="Y156" i="12"/>
  <c r="Z156" i="12"/>
  <c r="AA156" i="12"/>
  <c r="U156" i="12"/>
  <c r="T156" i="12"/>
  <c r="U155" i="12"/>
  <c r="V155" i="12"/>
  <c r="W155" i="12"/>
  <c r="X155" i="12"/>
  <c r="Y155" i="12"/>
  <c r="Z155" i="12"/>
  <c r="AA155" i="12"/>
  <c r="V154" i="12"/>
  <c r="W154" i="12"/>
  <c r="X154" i="12"/>
  <c r="Y154" i="12"/>
  <c r="Z154" i="12"/>
  <c r="AA154" i="12"/>
  <c r="U154" i="12"/>
  <c r="T154" i="12"/>
  <c r="U152" i="12"/>
  <c r="V152" i="12"/>
  <c r="W152" i="12"/>
  <c r="X152" i="12"/>
  <c r="Y152" i="12"/>
  <c r="Z152" i="12"/>
  <c r="AA152" i="12"/>
  <c r="U153" i="12"/>
  <c r="V153" i="12"/>
  <c r="W153" i="12"/>
  <c r="X153" i="12"/>
  <c r="Y153" i="12"/>
  <c r="Z153" i="12"/>
  <c r="AA153" i="12"/>
  <c r="V151" i="12"/>
  <c r="W151" i="12"/>
  <c r="X151" i="12"/>
  <c r="Y151" i="12"/>
  <c r="Z151" i="12"/>
  <c r="AA151" i="12"/>
  <c r="U151" i="12"/>
  <c r="T151" i="12"/>
  <c r="T149" i="12"/>
  <c r="U149" i="12"/>
  <c r="V149" i="12"/>
  <c r="W149" i="12"/>
  <c r="X149" i="12"/>
  <c r="Y149" i="12"/>
  <c r="Z149" i="12"/>
  <c r="AA149" i="12"/>
  <c r="T150" i="12"/>
  <c r="U150" i="12"/>
  <c r="V150" i="12"/>
  <c r="W150" i="12"/>
  <c r="X150" i="12"/>
  <c r="Y150" i="12"/>
  <c r="Z150" i="12"/>
  <c r="AA150" i="12"/>
  <c r="T147" i="12"/>
  <c r="U147" i="12"/>
  <c r="V147" i="12"/>
  <c r="W147" i="12"/>
  <c r="X147" i="12"/>
  <c r="Y147" i="12"/>
  <c r="Z147" i="12"/>
  <c r="AA147" i="12"/>
  <c r="T148" i="12"/>
  <c r="U148" i="12"/>
  <c r="V148" i="12"/>
  <c r="W148" i="12"/>
  <c r="X148" i="12"/>
  <c r="Y148" i="12"/>
  <c r="Z148" i="12"/>
  <c r="AA148" i="12"/>
  <c r="U146" i="12"/>
  <c r="V146" i="12"/>
  <c r="W146" i="12"/>
  <c r="X146" i="12"/>
  <c r="Y146" i="12"/>
  <c r="Z146" i="12"/>
  <c r="AA146" i="12"/>
  <c r="T146" i="12"/>
  <c r="T98" i="12" l="1"/>
  <c r="U98" i="12"/>
  <c r="V98" i="12"/>
  <c r="W98" i="12"/>
  <c r="X98" i="12"/>
  <c r="Y98" i="12"/>
  <c r="Z98" i="12"/>
  <c r="AA98" i="12"/>
  <c r="T99" i="12"/>
  <c r="U99" i="12"/>
  <c r="V99" i="12"/>
  <c r="W99" i="12"/>
  <c r="X99" i="12"/>
  <c r="Y99" i="12"/>
  <c r="Z99" i="12"/>
  <c r="AA99" i="12"/>
  <c r="T100" i="12"/>
  <c r="U100" i="12"/>
  <c r="V100" i="12"/>
  <c r="W100" i="12"/>
  <c r="X100" i="12"/>
  <c r="Y100" i="12"/>
  <c r="Z100" i="12"/>
  <c r="AA100" i="12"/>
  <c r="T101" i="12"/>
  <c r="U101" i="12"/>
  <c r="V101" i="12"/>
  <c r="W101" i="12"/>
  <c r="X101" i="12"/>
  <c r="Y101" i="12"/>
  <c r="Z101" i="12"/>
  <c r="AA101" i="12"/>
  <c r="T102" i="12"/>
  <c r="U102" i="12"/>
  <c r="V102" i="12"/>
  <c r="W102" i="12"/>
  <c r="X102" i="12"/>
  <c r="Y102" i="12"/>
  <c r="Z102" i="12"/>
  <c r="AA102" i="12"/>
  <c r="T103" i="12"/>
  <c r="U103" i="12"/>
  <c r="V103" i="12"/>
  <c r="W103" i="12"/>
  <c r="X103" i="12"/>
  <c r="Y103" i="12"/>
  <c r="Z103" i="12"/>
  <c r="AA103" i="12"/>
  <c r="T104" i="12"/>
  <c r="U104" i="12"/>
  <c r="V104" i="12"/>
  <c r="W104" i="12"/>
  <c r="X104" i="12"/>
  <c r="Y104" i="12"/>
  <c r="Z104" i="12"/>
  <c r="AA104" i="12"/>
  <c r="T105" i="12"/>
  <c r="U105" i="12"/>
  <c r="V105" i="12"/>
  <c r="W105" i="12"/>
  <c r="X105" i="12"/>
  <c r="Y105" i="12"/>
  <c r="Z105" i="12"/>
  <c r="AA105" i="12"/>
  <c r="U97" i="12"/>
  <c r="V97" i="12"/>
  <c r="W97" i="12"/>
  <c r="X97" i="12"/>
  <c r="Y97" i="12"/>
  <c r="Z97" i="12"/>
  <c r="AA97" i="12"/>
  <c r="T97" i="12"/>
  <c r="U95" i="12"/>
  <c r="V95" i="12"/>
  <c r="W95" i="12"/>
  <c r="X95" i="12"/>
  <c r="Y95" i="12"/>
  <c r="Z95" i="12"/>
  <c r="AA95" i="12"/>
  <c r="U96" i="12"/>
  <c r="V96" i="12"/>
  <c r="W96" i="12"/>
  <c r="X96" i="12"/>
  <c r="Y96" i="12"/>
  <c r="Z96" i="12"/>
  <c r="AA96" i="12"/>
  <c r="V94" i="12"/>
  <c r="W94" i="12"/>
  <c r="X94" i="12"/>
  <c r="Y94" i="12"/>
  <c r="Z94" i="12"/>
  <c r="AA94" i="12"/>
  <c r="U94" i="12"/>
  <c r="T94" i="12"/>
  <c r="T88" i="12"/>
  <c r="U88" i="12"/>
  <c r="V88" i="12"/>
  <c r="W88" i="12"/>
  <c r="X88" i="12"/>
  <c r="Y88" i="12"/>
  <c r="Z88" i="12"/>
  <c r="AA88" i="12"/>
  <c r="T89" i="12"/>
  <c r="U89" i="12"/>
  <c r="V89" i="12"/>
  <c r="W89" i="12"/>
  <c r="X89" i="12"/>
  <c r="Y89" i="12"/>
  <c r="Z89" i="12"/>
  <c r="AA89" i="12"/>
  <c r="T90" i="12"/>
  <c r="U90" i="12"/>
  <c r="V90" i="12"/>
  <c r="W90" i="12"/>
  <c r="X90" i="12"/>
  <c r="Y90" i="12"/>
  <c r="Z90" i="12"/>
  <c r="AA90" i="12"/>
  <c r="T91" i="12"/>
  <c r="U91" i="12"/>
  <c r="V91" i="12"/>
  <c r="W91" i="12"/>
  <c r="X91" i="12"/>
  <c r="Y91" i="12"/>
  <c r="Z91" i="12"/>
  <c r="AA91" i="12"/>
  <c r="T92" i="12"/>
  <c r="U92" i="12"/>
  <c r="V92" i="12"/>
  <c r="W92" i="12"/>
  <c r="X92" i="12"/>
  <c r="Y92" i="12"/>
  <c r="Z92" i="12"/>
  <c r="AA92" i="12"/>
  <c r="T93" i="12"/>
  <c r="U93" i="12"/>
  <c r="V93" i="12"/>
  <c r="W93" i="12"/>
  <c r="X93" i="12"/>
  <c r="Y93" i="12"/>
  <c r="Z93" i="12"/>
  <c r="AA93" i="12"/>
  <c r="T84" i="12"/>
  <c r="U84" i="12"/>
  <c r="V84" i="12"/>
  <c r="W84" i="12"/>
  <c r="X84" i="12"/>
  <c r="Y84" i="12"/>
  <c r="Z84" i="12"/>
  <c r="AA84" i="12"/>
  <c r="T85" i="12"/>
  <c r="U85" i="12"/>
  <c r="V85" i="12"/>
  <c r="W85" i="12"/>
  <c r="X85" i="12"/>
  <c r="Y85" i="12"/>
  <c r="Z85" i="12"/>
  <c r="AA85" i="12"/>
  <c r="T86" i="12"/>
  <c r="U86" i="12"/>
  <c r="V86" i="12"/>
  <c r="W86" i="12"/>
  <c r="X86" i="12"/>
  <c r="Y86" i="12"/>
  <c r="Z86" i="12"/>
  <c r="AA86" i="12"/>
  <c r="T87" i="12"/>
  <c r="U87" i="12"/>
  <c r="V87" i="12"/>
  <c r="W87" i="12"/>
  <c r="X87" i="12"/>
  <c r="Y87" i="12"/>
  <c r="Z87" i="12"/>
  <c r="AA87" i="12"/>
  <c r="U83" i="12"/>
  <c r="V83" i="12"/>
  <c r="W83" i="12"/>
  <c r="X83" i="12"/>
  <c r="Y83" i="12"/>
  <c r="Z83" i="12"/>
  <c r="AA83" i="12"/>
  <c r="T83" i="12"/>
  <c r="T115" i="12"/>
  <c r="U115" i="12"/>
  <c r="V115" i="12"/>
  <c r="W115" i="12"/>
  <c r="X115" i="12"/>
  <c r="Y115" i="12"/>
  <c r="Z115" i="12"/>
  <c r="AA115" i="12"/>
  <c r="T116" i="12"/>
  <c r="U116" i="12"/>
  <c r="V116" i="12"/>
  <c r="W116" i="12"/>
  <c r="X116" i="12"/>
  <c r="Y116" i="12"/>
  <c r="Z116" i="12"/>
  <c r="AA116" i="12"/>
  <c r="T117" i="12"/>
  <c r="U117" i="12"/>
  <c r="V117" i="12"/>
  <c r="W117" i="12"/>
  <c r="X117" i="12"/>
  <c r="Y117" i="12"/>
  <c r="Z117" i="12"/>
  <c r="AA117" i="12"/>
  <c r="T118" i="12"/>
  <c r="U118" i="12"/>
  <c r="V118" i="12"/>
  <c r="W118" i="12"/>
  <c r="X118" i="12"/>
  <c r="Y118" i="12"/>
  <c r="Z118" i="12"/>
  <c r="AA118" i="12"/>
  <c r="T119" i="12"/>
  <c r="U119" i="12"/>
  <c r="V119" i="12"/>
  <c r="W119" i="12"/>
  <c r="X119" i="12"/>
  <c r="Y119" i="12"/>
  <c r="Z119" i="12"/>
  <c r="AA119" i="12"/>
  <c r="T120" i="12"/>
  <c r="U120" i="12"/>
  <c r="V120" i="12"/>
  <c r="W120" i="12"/>
  <c r="X120" i="12"/>
  <c r="Y120" i="12"/>
  <c r="Z120" i="12"/>
  <c r="AA120" i="12"/>
  <c r="T121" i="12"/>
  <c r="U121" i="12"/>
  <c r="V121" i="12"/>
  <c r="W121" i="12"/>
  <c r="X121" i="12"/>
  <c r="Y121" i="12"/>
  <c r="Z121" i="12"/>
  <c r="AA121" i="12"/>
  <c r="U114" i="12"/>
  <c r="V114" i="12"/>
  <c r="W114" i="12"/>
  <c r="X114" i="12"/>
  <c r="Y114" i="12"/>
  <c r="Z114" i="12"/>
  <c r="AA114" i="12"/>
  <c r="T114" i="12"/>
  <c r="U113" i="12"/>
  <c r="V113" i="12"/>
  <c r="W113" i="12"/>
  <c r="X113" i="12"/>
  <c r="Y113" i="12"/>
  <c r="Z113" i="12"/>
  <c r="AA113" i="12"/>
  <c r="V112" i="12"/>
  <c r="W112" i="12"/>
  <c r="X112" i="12"/>
  <c r="Y112" i="12"/>
  <c r="Z112" i="12"/>
  <c r="AA112" i="12"/>
  <c r="U112" i="12"/>
  <c r="T112" i="12"/>
  <c r="U111" i="12"/>
  <c r="V111" i="12"/>
  <c r="W111" i="12"/>
  <c r="X111" i="12"/>
  <c r="Y111" i="12"/>
  <c r="Z111" i="12"/>
  <c r="AA111" i="12"/>
  <c r="V110" i="12"/>
  <c r="W110" i="12"/>
  <c r="X110" i="12"/>
  <c r="Y110" i="12"/>
  <c r="Z110" i="12"/>
  <c r="AA110" i="12"/>
  <c r="U110" i="12"/>
  <c r="T110" i="12"/>
  <c r="T107" i="12"/>
  <c r="U107" i="12"/>
  <c r="V107" i="12"/>
  <c r="W107" i="12"/>
  <c r="X107" i="12"/>
  <c r="Y107" i="12"/>
  <c r="Z107" i="12"/>
  <c r="AA107" i="12"/>
  <c r="T108" i="12"/>
  <c r="U108" i="12"/>
  <c r="V108" i="12"/>
  <c r="W108" i="12"/>
  <c r="X108" i="12"/>
  <c r="Y108" i="12"/>
  <c r="Z108" i="12"/>
  <c r="AA108" i="12"/>
  <c r="T109" i="12"/>
  <c r="U109" i="12"/>
  <c r="V109" i="12"/>
  <c r="W109" i="12"/>
  <c r="X109" i="12"/>
  <c r="Y109" i="12"/>
  <c r="Z109" i="12"/>
  <c r="AA109" i="12"/>
  <c r="U106" i="12"/>
  <c r="V106" i="12"/>
  <c r="W106" i="12"/>
  <c r="X106" i="12"/>
  <c r="Y106" i="12"/>
  <c r="Z106" i="12"/>
  <c r="AA106" i="12"/>
  <c r="T106" i="12"/>
  <c r="T135" i="12"/>
  <c r="U135" i="12"/>
  <c r="V135" i="12"/>
  <c r="W135" i="12"/>
  <c r="X135" i="12"/>
  <c r="Y135" i="12"/>
  <c r="Z135" i="12"/>
  <c r="AA135" i="12"/>
  <c r="T136" i="12"/>
  <c r="U136" i="12"/>
  <c r="V136" i="12"/>
  <c r="W136" i="12"/>
  <c r="X136" i="12"/>
  <c r="Y136" i="12"/>
  <c r="Z136" i="12"/>
  <c r="AA136" i="12"/>
  <c r="T137" i="12"/>
  <c r="U137" i="12"/>
  <c r="V137" i="12"/>
  <c r="W137" i="12"/>
  <c r="X137" i="12"/>
  <c r="Y137" i="12"/>
  <c r="Z137" i="12"/>
  <c r="AA137" i="12"/>
  <c r="U138" i="12"/>
  <c r="V138" i="12"/>
  <c r="W138" i="12"/>
  <c r="X138" i="12"/>
  <c r="Y138" i="12"/>
  <c r="Z138" i="12"/>
  <c r="AA138" i="12"/>
  <c r="T139" i="12"/>
  <c r="U139" i="12"/>
  <c r="V139" i="12"/>
  <c r="W139" i="12"/>
  <c r="X139" i="12"/>
  <c r="Y139" i="12"/>
  <c r="Z139" i="12"/>
  <c r="AA139" i="12"/>
  <c r="T140" i="12"/>
  <c r="U140" i="12"/>
  <c r="V140" i="12"/>
  <c r="W140" i="12"/>
  <c r="X140" i="12"/>
  <c r="Y140" i="12"/>
  <c r="Z140" i="12"/>
  <c r="AA140" i="12"/>
  <c r="T141" i="12"/>
  <c r="U141" i="12"/>
  <c r="V141" i="12"/>
  <c r="W141" i="12"/>
  <c r="X141" i="12"/>
  <c r="Y141" i="12"/>
  <c r="Z141" i="12"/>
  <c r="AA141" i="12"/>
  <c r="T142" i="12"/>
  <c r="U142" i="12"/>
  <c r="V142" i="12"/>
  <c r="W142" i="12"/>
  <c r="X142" i="12"/>
  <c r="Y142" i="12"/>
  <c r="Z142" i="12"/>
  <c r="AA142" i="12"/>
  <c r="T143" i="12"/>
  <c r="U143" i="12"/>
  <c r="V143" i="12"/>
  <c r="W143" i="12"/>
  <c r="X143" i="12"/>
  <c r="Y143" i="12"/>
  <c r="Z143" i="12"/>
  <c r="AA143" i="12"/>
  <c r="T144" i="12"/>
  <c r="U144" i="12"/>
  <c r="V144" i="12"/>
  <c r="W144" i="12"/>
  <c r="X144" i="12"/>
  <c r="Y144" i="12"/>
  <c r="Z144" i="12"/>
  <c r="AA144" i="12"/>
  <c r="T145" i="12"/>
  <c r="U145" i="12"/>
  <c r="V145" i="12"/>
  <c r="W145" i="12"/>
  <c r="X145" i="12"/>
  <c r="Y145" i="12"/>
  <c r="Z145" i="12"/>
  <c r="AA145" i="12"/>
  <c r="U134" i="12"/>
  <c r="V134" i="12"/>
  <c r="W134" i="12"/>
  <c r="X134" i="12"/>
  <c r="Y134" i="12"/>
  <c r="Z134" i="12"/>
  <c r="AA134" i="12"/>
  <c r="T134" i="12"/>
  <c r="U133" i="12"/>
  <c r="V133" i="12"/>
  <c r="W133" i="12"/>
  <c r="X133" i="12"/>
  <c r="Y133" i="12"/>
  <c r="Z133" i="12"/>
  <c r="AA133" i="12"/>
  <c r="T133" i="12"/>
  <c r="U132" i="12"/>
  <c r="V132" i="12"/>
  <c r="W132" i="12"/>
  <c r="X132" i="12"/>
  <c r="Y132" i="12"/>
  <c r="Z132" i="12"/>
  <c r="AA132" i="12"/>
  <c r="T132" i="12"/>
  <c r="U131" i="12"/>
  <c r="V131" i="12"/>
  <c r="W131" i="12"/>
  <c r="X131" i="12"/>
  <c r="Y131" i="12"/>
  <c r="Z131" i="12"/>
  <c r="AA131" i="12"/>
  <c r="T131" i="12"/>
  <c r="T130" i="12"/>
  <c r="U130" i="12"/>
  <c r="V130" i="12"/>
  <c r="W130" i="12"/>
  <c r="X130" i="12"/>
  <c r="Y130" i="12"/>
  <c r="Z130" i="12"/>
  <c r="AA130" i="12"/>
  <c r="T129" i="12"/>
  <c r="U129" i="12"/>
  <c r="V129" i="12"/>
  <c r="W129" i="12"/>
  <c r="X129" i="12"/>
  <c r="Y129" i="12"/>
  <c r="Z129" i="12"/>
  <c r="AA129" i="12"/>
  <c r="T128" i="12"/>
  <c r="U128" i="12"/>
  <c r="V128" i="12"/>
  <c r="W128" i="12"/>
  <c r="X128" i="12"/>
  <c r="Y128" i="12"/>
  <c r="Z128" i="12"/>
  <c r="AA128" i="12"/>
  <c r="U127" i="12"/>
  <c r="V127" i="12"/>
  <c r="W127" i="12"/>
  <c r="X127" i="12"/>
  <c r="Y127" i="12"/>
  <c r="Z127" i="12"/>
  <c r="AA127" i="12"/>
  <c r="T127" i="12"/>
  <c r="U126" i="12"/>
  <c r="V126" i="12"/>
  <c r="W126" i="12"/>
  <c r="X126" i="12"/>
  <c r="Y126" i="12"/>
  <c r="Z126" i="12"/>
  <c r="AA126" i="12"/>
  <c r="V125" i="12"/>
  <c r="W125" i="12"/>
  <c r="X125" i="12"/>
  <c r="Y125" i="12"/>
  <c r="Z125" i="12"/>
  <c r="AA125" i="12"/>
  <c r="U125" i="12"/>
  <c r="T125" i="12"/>
  <c r="T123" i="12"/>
  <c r="U123" i="12"/>
  <c r="V123" i="12"/>
  <c r="W123" i="12"/>
  <c r="X123" i="12"/>
  <c r="Y123" i="12"/>
  <c r="Z123" i="12"/>
  <c r="AA123" i="12"/>
  <c r="T124" i="12"/>
  <c r="U124" i="12"/>
  <c r="V124" i="12"/>
  <c r="W124" i="12"/>
  <c r="X124" i="12"/>
  <c r="Y124" i="12"/>
  <c r="Z124" i="12"/>
  <c r="AA124" i="12"/>
  <c r="U122" i="12"/>
  <c r="V122" i="12"/>
  <c r="W122" i="12"/>
  <c r="X122" i="12"/>
  <c r="Y122" i="12"/>
  <c r="Z122" i="12"/>
  <c r="AA122" i="12"/>
  <c r="T122" i="12"/>
  <c r="U207" i="12"/>
  <c r="V207" i="12"/>
  <c r="W207" i="12"/>
  <c r="X207" i="12"/>
  <c r="Y207" i="12"/>
  <c r="Z207" i="12"/>
  <c r="AA207" i="12"/>
  <c r="U208" i="12"/>
  <c r="V208" i="12"/>
  <c r="W208" i="12"/>
  <c r="X208" i="12"/>
  <c r="Y208" i="12"/>
  <c r="Z208" i="12"/>
  <c r="AA208" i="12"/>
  <c r="U209" i="12"/>
  <c r="V209" i="12"/>
  <c r="W209" i="12"/>
  <c r="X209" i="12"/>
  <c r="Y209" i="12"/>
  <c r="Z209" i="12"/>
  <c r="AA209" i="12"/>
  <c r="U210" i="12"/>
  <c r="V210" i="12"/>
  <c r="W210" i="12"/>
  <c r="X210" i="12"/>
  <c r="Y210" i="12"/>
  <c r="Z210" i="12"/>
  <c r="AA210" i="12"/>
  <c r="V206" i="12"/>
  <c r="W206" i="12"/>
  <c r="X206" i="12"/>
  <c r="Y206" i="12"/>
  <c r="Z206" i="12"/>
  <c r="AA206" i="12"/>
  <c r="U206" i="12"/>
  <c r="U215" i="12"/>
  <c r="V215" i="12"/>
  <c r="W215" i="12"/>
  <c r="X215" i="12"/>
  <c r="Y215" i="12"/>
  <c r="Z215" i="12"/>
  <c r="AA215" i="12"/>
  <c r="U216" i="12"/>
  <c r="V216" i="12"/>
  <c r="W216" i="12"/>
  <c r="X216" i="12"/>
  <c r="Y216" i="12"/>
  <c r="Z216" i="12"/>
  <c r="AA216" i="12"/>
  <c r="U217" i="12"/>
  <c r="V217" i="12"/>
  <c r="W217" i="12"/>
  <c r="X217" i="12"/>
  <c r="Y217" i="12"/>
  <c r="Z217" i="12"/>
  <c r="AA217" i="12"/>
  <c r="V214" i="12"/>
  <c r="W214" i="12"/>
  <c r="X214" i="12"/>
  <c r="Y214" i="12"/>
  <c r="Z214" i="12"/>
  <c r="AA214" i="12"/>
  <c r="U214" i="12"/>
  <c r="U213" i="12"/>
  <c r="V213" i="12"/>
  <c r="W213" i="12"/>
  <c r="X213" i="12"/>
  <c r="Y213" i="12"/>
  <c r="Z213" i="12"/>
  <c r="AA213" i="12"/>
  <c r="V212" i="12"/>
  <c r="W212" i="12"/>
  <c r="X212" i="12"/>
  <c r="Y212" i="12"/>
  <c r="Z212" i="12"/>
  <c r="AA212" i="12"/>
  <c r="U212" i="12"/>
  <c r="V211" i="12"/>
  <c r="W211" i="12"/>
  <c r="X211" i="12"/>
  <c r="Y211" i="12"/>
  <c r="Z211" i="12"/>
  <c r="AA211" i="12"/>
  <c r="U211" i="12"/>
  <c r="U219" i="12"/>
  <c r="V219" i="12"/>
  <c r="W219" i="12"/>
  <c r="X219" i="12"/>
  <c r="Y219" i="12"/>
  <c r="Z219" i="12"/>
  <c r="AA219" i="12"/>
  <c r="U220" i="12"/>
  <c r="V220" i="12"/>
  <c r="W220" i="12"/>
  <c r="X220" i="12"/>
  <c r="Y220" i="12"/>
  <c r="Z220" i="12"/>
  <c r="AA220" i="12"/>
  <c r="U221" i="12"/>
  <c r="V221" i="12"/>
  <c r="W221" i="12"/>
  <c r="X221" i="12"/>
  <c r="Y221" i="12"/>
  <c r="Z221" i="12"/>
  <c r="AA221" i="12"/>
  <c r="U222" i="12"/>
  <c r="V222" i="12"/>
  <c r="W222" i="12"/>
  <c r="X222" i="12"/>
  <c r="Y222" i="12"/>
  <c r="Z222" i="12"/>
  <c r="AA222" i="12"/>
  <c r="V218" i="12"/>
  <c r="W218" i="12"/>
  <c r="X218" i="12"/>
  <c r="Y218" i="12"/>
  <c r="Z218" i="12"/>
  <c r="AA218" i="12"/>
  <c r="U218" i="12"/>
  <c r="U201" i="12"/>
  <c r="AA205" i="12"/>
  <c r="Z205" i="12"/>
  <c r="Y205" i="12"/>
  <c r="X205" i="12"/>
  <c r="W205" i="12"/>
  <c r="V205" i="12"/>
  <c r="AA204" i="12"/>
  <c r="Z204" i="12"/>
  <c r="Y204" i="12"/>
  <c r="X204" i="12"/>
  <c r="W204" i="12"/>
  <c r="V204" i="12"/>
  <c r="AA203" i="12"/>
  <c r="Z203" i="12"/>
  <c r="Y203" i="12"/>
  <c r="X203" i="12"/>
  <c r="W203" i="12"/>
  <c r="V203" i="12"/>
  <c r="AA201" i="12"/>
  <c r="Z201" i="12"/>
  <c r="Y201" i="12"/>
  <c r="X201" i="12"/>
  <c r="W201" i="12"/>
  <c r="V201" i="12"/>
  <c r="U200" i="12"/>
  <c r="V200" i="12"/>
  <c r="W200" i="12"/>
  <c r="X200" i="12"/>
  <c r="Y200" i="12"/>
  <c r="Z200" i="12"/>
  <c r="AA200" i="12"/>
  <c r="T217" i="12"/>
  <c r="T218" i="12"/>
  <c r="T219" i="12"/>
  <c r="T220" i="12"/>
  <c r="T221" i="12"/>
  <c r="T222" i="12"/>
  <c r="T216" i="12"/>
  <c r="T215" i="12"/>
  <c r="T214" i="12"/>
  <c r="T212" i="12"/>
  <c r="T211" i="12"/>
  <c r="T209" i="12"/>
  <c r="T207" i="12"/>
  <c r="T206" i="12"/>
  <c r="T201" i="12"/>
  <c r="T200" i="12"/>
  <c r="U199" i="12"/>
  <c r="V199" i="12"/>
  <c r="W199" i="12"/>
  <c r="X199" i="12"/>
  <c r="Y199" i="12"/>
  <c r="Z199" i="12"/>
  <c r="AA199" i="12"/>
  <c r="T199" i="12"/>
  <c r="T75" i="12" l="1"/>
  <c r="U75" i="12"/>
  <c r="V75" i="12"/>
  <c r="W75" i="12"/>
  <c r="X75" i="12"/>
  <c r="Y75" i="12"/>
  <c r="Z75" i="12"/>
  <c r="AA75" i="12"/>
  <c r="T76" i="12"/>
  <c r="U76" i="12"/>
  <c r="V76" i="12"/>
  <c r="W76" i="12"/>
  <c r="X76" i="12"/>
  <c r="Y76" i="12"/>
  <c r="Z76" i="12"/>
  <c r="AA76" i="12"/>
  <c r="T77" i="12"/>
  <c r="U77" i="12"/>
  <c r="V77" i="12"/>
  <c r="W77" i="12"/>
  <c r="X77" i="12"/>
  <c r="Y77" i="12"/>
  <c r="Z77" i="12"/>
  <c r="AA77" i="12"/>
  <c r="T78" i="12"/>
  <c r="U78" i="12"/>
  <c r="V78" i="12"/>
  <c r="W78" i="12"/>
  <c r="X78" i="12"/>
  <c r="Y78" i="12"/>
  <c r="Z78" i="12"/>
  <c r="AA78" i="12"/>
  <c r="T79" i="12"/>
  <c r="U79" i="12"/>
  <c r="V79" i="12"/>
  <c r="W79" i="12"/>
  <c r="X79" i="12"/>
  <c r="Y79" i="12"/>
  <c r="Z79" i="12"/>
  <c r="AA79" i="12"/>
  <c r="T80" i="12"/>
  <c r="U80" i="12"/>
  <c r="V80" i="12"/>
  <c r="W80" i="12"/>
  <c r="X80" i="12"/>
  <c r="Y80" i="12"/>
  <c r="Z80" i="12"/>
  <c r="AA80" i="12"/>
  <c r="T81" i="12"/>
  <c r="U81" i="12"/>
  <c r="V81" i="12"/>
  <c r="W81" i="12"/>
  <c r="X81" i="12"/>
  <c r="Y81" i="12"/>
  <c r="Z81" i="12"/>
  <c r="AA81" i="12"/>
  <c r="T82" i="12"/>
  <c r="U82" i="12"/>
  <c r="V82" i="12"/>
  <c r="W82" i="12"/>
  <c r="X82" i="12"/>
  <c r="Y82" i="12"/>
  <c r="Z82" i="12"/>
  <c r="AA82" i="12"/>
  <c r="U74" i="12"/>
  <c r="V74" i="12"/>
  <c r="W74" i="12"/>
  <c r="X74" i="12"/>
  <c r="Y74" i="12"/>
  <c r="Z74" i="12"/>
  <c r="AA74" i="12"/>
  <c r="T74" i="12"/>
  <c r="W202" i="12" l="1"/>
  <c r="X202" i="12"/>
  <c r="Y202" i="12"/>
  <c r="Z202" i="12"/>
  <c r="AA202" i="12"/>
  <c r="V202" i="12"/>
  <c r="T198" i="12" l="1"/>
  <c r="AA16" i="12" l="1"/>
  <c r="T49" i="12" l="1"/>
  <c r="U49" i="12"/>
  <c r="V49" i="12"/>
  <c r="W49" i="12"/>
  <c r="X49" i="12"/>
  <c r="Y49" i="12"/>
  <c r="Z49" i="12"/>
  <c r="AA49" i="12"/>
  <c r="U50" i="12"/>
  <c r="V50" i="12"/>
  <c r="W50" i="12"/>
  <c r="X50" i="12"/>
  <c r="Y50" i="12"/>
  <c r="Z50" i="12"/>
  <c r="AA50" i="12"/>
  <c r="T51" i="12"/>
  <c r="U51" i="12"/>
  <c r="V51" i="12"/>
  <c r="W51" i="12"/>
  <c r="X51" i="12"/>
  <c r="Y51" i="12"/>
  <c r="Z51" i="12"/>
  <c r="AA51" i="12"/>
  <c r="T52" i="12"/>
  <c r="U52" i="12"/>
  <c r="V52" i="12"/>
  <c r="W52" i="12"/>
  <c r="X52" i="12"/>
  <c r="Y52" i="12"/>
  <c r="Z52" i="12"/>
  <c r="AA52" i="12"/>
  <c r="U53" i="12"/>
  <c r="V53" i="12"/>
  <c r="W53" i="12"/>
  <c r="X53" i="12"/>
  <c r="Y53" i="12"/>
  <c r="Z53" i="12"/>
  <c r="AA53" i="12"/>
  <c r="T54" i="12"/>
  <c r="U54" i="12"/>
  <c r="V54" i="12"/>
  <c r="W54" i="12"/>
  <c r="X54" i="12"/>
  <c r="Y54" i="12"/>
  <c r="Z54" i="12"/>
  <c r="AA54" i="12"/>
  <c r="T55" i="12"/>
  <c r="U55" i="12"/>
  <c r="V55" i="12"/>
  <c r="W55" i="12"/>
  <c r="X55" i="12"/>
  <c r="Y55" i="12"/>
  <c r="Z55" i="12"/>
  <c r="AA55" i="12"/>
  <c r="T56" i="12"/>
  <c r="U56" i="12"/>
  <c r="V56" i="12"/>
  <c r="W56" i="12"/>
  <c r="X56" i="12"/>
  <c r="Y56" i="12"/>
  <c r="Z56" i="12"/>
  <c r="AA56" i="12"/>
  <c r="T57" i="12"/>
  <c r="U57" i="12"/>
  <c r="V57" i="12"/>
  <c r="W57" i="12"/>
  <c r="X57" i="12"/>
  <c r="Y57" i="12"/>
  <c r="Z57" i="12"/>
  <c r="AA57" i="12"/>
  <c r="T58" i="12"/>
  <c r="U58" i="12"/>
  <c r="V58" i="12"/>
  <c r="W58" i="12"/>
  <c r="X58" i="12"/>
  <c r="Y58" i="12"/>
  <c r="Z58" i="12"/>
  <c r="AA58" i="12"/>
  <c r="T59" i="12"/>
  <c r="U59" i="12"/>
  <c r="V59" i="12"/>
  <c r="W59" i="12"/>
  <c r="X59" i="12"/>
  <c r="Y59" i="12"/>
  <c r="Z59" i="12"/>
  <c r="AA59" i="12"/>
  <c r="T60" i="12"/>
  <c r="U60" i="12"/>
  <c r="V60" i="12"/>
  <c r="W60" i="12"/>
  <c r="X60" i="12"/>
  <c r="Y60" i="12"/>
  <c r="Z60" i="12"/>
  <c r="AA60" i="12"/>
  <c r="Z48" i="12"/>
  <c r="Y48" i="12"/>
  <c r="U48" i="12"/>
  <c r="V48" i="12"/>
  <c r="W48" i="12"/>
  <c r="X48" i="12"/>
  <c r="AA48" i="12"/>
  <c r="T48" i="12"/>
  <c r="T62" i="12" l="1"/>
  <c r="U62" i="12"/>
  <c r="V62" i="12"/>
  <c r="W62" i="12"/>
  <c r="X62" i="12"/>
  <c r="Y62" i="12"/>
  <c r="Z62" i="12"/>
  <c r="AA62" i="12"/>
  <c r="T63" i="12"/>
  <c r="U63" i="12"/>
  <c r="V63" i="12"/>
  <c r="W63" i="12"/>
  <c r="X63" i="12"/>
  <c r="Y63" i="12"/>
  <c r="Z63" i="12"/>
  <c r="AA63" i="12"/>
  <c r="T64" i="12"/>
  <c r="U64" i="12"/>
  <c r="V64" i="12"/>
  <c r="W64" i="12"/>
  <c r="X64" i="12"/>
  <c r="Y64" i="12"/>
  <c r="Z64" i="12"/>
  <c r="AA64" i="12"/>
  <c r="T65" i="12"/>
  <c r="U65" i="12"/>
  <c r="V65" i="12"/>
  <c r="W65" i="12"/>
  <c r="X65" i="12"/>
  <c r="Y65" i="12"/>
  <c r="Z65" i="12"/>
  <c r="AA65" i="12"/>
  <c r="T66" i="12"/>
  <c r="U66" i="12"/>
  <c r="V66" i="12"/>
  <c r="W66" i="12"/>
  <c r="X66" i="12"/>
  <c r="Y66" i="12"/>
  <c r="Z66" i="12"/>
  <c r="AA66" i="12"/>
  <c r="U67" i="12"/>
  <c r="V67" i="12"/>
  <c r="W67" i="12"/>
  <c r="X67" i="12"/>
  <c r="Y67" i="12"/>
  <c r="Z67" i="12"/>
  <c r="AA67" i="12"/>
  <c r="T68" i="12"/>
  <c r="U68" i="12"/>
  <c r="V68" i="12"/>
  <c r="W68" i="12"/>
  <c r="X68" i="12"/>
  <c r="Y68" i="12"/>
  <c r="Z68" i="12"/>
  <c r="AA68" i="12"/>
  <c r="T69" i="12"/>
  <c r="U69" i="12"/>
  <c r="V69" i="12"/>
  <c r="W69" i="12"/>
  <c r="X69" i="12"/>
  <c r="Y69" i="12"/>
  <c r="Z69" i="12"/>
  <c r="AA69" i="12"/>
  <c r="T70" i="12"/>
  <c r="U70" i="12"/>
  <c r="V70" i="12"/>
  <c r="W70" i="12"/>
  <c r="X70" i="12"/>
  <c r="Y70" i="12"/>
  <c r="Z70" i="12"/>
  <c r="AA70" i="12"/>
  <c r="T71" i="12"/>
  <c r="U71" i="12"/>
  <c r="V71" i="12"/>
  <c r="W71" i="12"/>
  <c r="X71" i="12"/>
  <c r="Y71" i="12"/>
  <c r="Z71" i="12"/>
  <c r="AA71" i="12"/>
  <c r="T72" i="12"/>
  <c r="U72" i="12"/>
  <c r="V72" i="12"/>
  <c r="W72" i="12"/>
  <c r="X72" i="12"/>
  <c r="Y72" i="12"/>
  <c r="Z72" i="12"/>
  <c r="AA72" i="12"/>
  <c r="T73" i="12"/>
  <c r="U73" i="12"/>
  <c r="V73" i="12"/>
  <c r="W73" i="12"/>
  <c r="X73" i="12"/>
  <c r="Y73" i="12"/>
  <c r="Z73" i="12"/>
  <c r="AA73" i="12"/>
  <c r="U61" i="12"/>
  <c r="V61" i="12"/>
  <c r="W61" i="12"/>
  <c r="X61" i="12"/>
  <c r="Y61" i="12"/>
  <c r="Z61" i="12"/>
  <c r="AA61" i="12"/>
  <c r="T61" i="12"/>
  <c r="E24" i="28" l="1"/>
  <c r="E20" i="28"/>
  <c r="E13" i="28"/>
  <c r="E11" i="28"/>
  <c r="P3"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tc={AED4378B-C474-4477-ABD6-5ED34CECA3F4}</author>
    <author>Portable7</author>
  </authors>
  <commentList>
    <comment ref="Q15" authorId="0" shapeId="0" xr:uid="{F07650CB-F934-4257-906D-B0AC57302A3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1. Gestión contractual
1. Obras inconclusas
1. Recursos de postconflicto
1. SEguimiento plan de mejoramiento
1. Control Interno Contable</t>
        </r>
      </text>
    </comment>
    <comment ref="S15" authorId="1" shapeId="0" xr:uid="{0AC2E72B-4E9B-4902-8603-BE320AB14417}">
      <text>
        <r>
          <rPr>
            <b/>
            <sz val="9"/>
            <color indexed="81"/>
            <rFont val="Tahoma"/>
            <family val="2"/>
          </rPr>
          <t>Portable7:</t>
        </r>
        <r>
          <rPr>
            <sz val="9"/>
            <color indexed="81"/>
            <rFont val="Tahoma"/>
            <family val="2"/>
          </rPr>
          <t xml:space="preserve">
1. Gestión Contractual
1. Obras Inconclusas
1. Recursos de postconcflicto
1. Seguimiento plan de mejoramiento
1. Control interno contable</t>
        </r>
      </text>
    </comment>
    <comment ref="U15" authorId="1" shapeId="0" xr:uid="{ECA4CB30-F0CE-48D0-8FF0-54AD146247D5}">
      <text>
        <r>
          <rPr>
            <b/>
            <sz val="9"/>
            <color indexed="81"/>
            <rFont val="Tahoma"/>
            <family val="2"/>
          </rPr>
          <t>Portable7:</t>
        </r>
        <r>
          <rPr>
            <sz val="9"/>
            <color indexed="81"/>
            <rFont val="Tahoma"/>
            <family val="2"/>
          </rPr>
          <t xml:space="preserve">
1. Gestión contractual
1. obras inconclusas
1. Informe anual consolidado</t>
        </r>
      </text>
    </comment>
    <comment ref="W15" authorId="1" shapeId="0" xr:uid="{F1B5C2DC-22A3-4E22-92BC-0C3DADDF0D4F}">
      <text>
        <r>
          <rPr>
            <b/>
            <sz val="9"/>
            <color indexed="81"/>
            <rFont val="Tahoma"/>
            <family val="2"/>
          </rPr>
          <t>Portable7:</t>
        </r>
        <r>
          <rPr>
            <sz val="9"/>
            <color indexed="81"/>
            <rFont val="Tahoma"/>
            <family val="2"/>
          </rPr>
          <t xml:space="preserve">
1. Gestión contractual
1. obras inconclusas
</t>
        </r>
      </text>
    </comment>
    <comment ref="Y15" authorId="1" shapeId="0" xr:uid="{D61CDD6D-8AF9-4B43-9E60-9BEA6A413C54}">
      <text>
        <r>
          <rPr>
            <b/>
            <sz val="9"/>
            <color indexed="81"/>
            <rFont val="Tahoma"/>
            <family val="2"/>
          </rPr>
          <t>Portable7:</t>
        </r>
        <r>
          <rPr>
            <sz val="9"/>
            <color indexed="81"/>
            <rFont val="Tahoma"/>
            <family val="2"/>
          </rPr>
          <t xml:space="preserve">
1. Gestión contractual
1. obras inconclusas
</t>
        </r>
      </text>
    </comment>
    <comment ref="AA15" authorId="1" shapeId="0" xr:uid="{20211D27-B205-43E7-A287-6F8D68CF069A}">
      <text>
        <r>
          <rPr>
            <b/>
            <sz val="9"/>
            <color indexed="81"/>
            <rFont val="Tahoma"/>
            <family val="2"/>
          </rPr>
          <t>Portable7:</t>
        </r>
        <r>
          <rPr>
            <sz val="9"/>
            <color indexed="81"/>
            <rFont val="Tahoma"/>
            <family val="2"/>
          </rPr>
          <t xml:space="preserve">
1. Gestión contractual
1. obras inconclusas
</t>
        </r>
      </text>
    </comment>
    <comment ref="AC15" authorId="1" shapeId="0" xr:uid="{9094C76F-3E52-4FC5-B986-E50A33FC18FA}">
      <text>
        <r>
          <rPr>
            <b/>
            <sz val="9"/>
            <color indexed="81"/>
            <rFont val="Tahoma"/>
            <family val="2"/>
          </rPr>
          <t>Portable7:</t>
        </r>
        <r>
          <rPr>
            <sz val="9"/>
            <color indexed="81"/>
            <rFont val="Tahoma"/>
            <family val="2"/>
          </rPr>
          <t xml:space="preserve">
1. Gestión Contractual
1. Obras Inconclusas
1. Recursos de postconcflicto
1. Seguimiento plan de mejoramiento
1. delitos contra la administración pública</t>
        </r>
      </text>
    </comment>
    <comment ref="AE15" authorId="1" shapeId="0" xr:uid="{6A0E02EE-090F-4E53-AEA9-A0FE723371AB}">
      <text>
        <r>
          <rPr>
            <b/>
            <sz val="9"/>
            <color indexed="81"/>
            <rFont val="Tahoma"/>
            <family val="2"/>
          </rPr>
          <t>Portable7:</t>
        </r>
        <r>
          <rPr>
            <sz val="9"/>
            <color indexed="81"/>
            <rFont val="Tahoma"/>
            <family val="2"/>
          </rPr>
          <t xml:space="preserve">
1. Gestión contractual
1. obras inconclusas
</t>
        </r>
      </text>
    </comment>
    <comment ref="AG15" authorId="1" shapeId="0" xr:uid="{8DFF3A6B-F339-46BC-8C22-D75244C65AE7}">
      <text>
        <r>
          <rPr>
            <b/>
            <sz val="9"/>
            <color indexed="81"/>
            <rFont val="Tahoma"/>
            <family val="2"/>
          </rPr>
          <t>Portable7:</t>
        </r>
        <r>
          <rPr>
            <sz val="9"/>
            <color indexed="81"/>
            <rFont val="Tahoma"/>
            <family val="2"/>
          </rPr>
          <t xml:space="preserve">
1. Gestión contractual
1. obras inconclusas
</t>
        </r>
      </text>
    </comment>
    <comment ref="AI15" authorId="1" shapeId="0" xr:uid="{D3EA6D63-8CEB-4581-BBF2-E6A580CD3AFE}">
      <text>
        <r>
          <rPr>
            <b/>
            <sz val="9"/>
            <color indexed="81"/>
            <rFont val="Tahoma"/>
            <family val="2"/>
          </rPr>
          <t>Portable7:</t>
        </r>
        <r>
          <rPr>
            <sz val="9"/>
            <color indexed="81"/>
            <rFont val="Tahoma"/>
            <family val="2"/>
          </rPr>
          <t xml:space="preserve">
1. Gestión contractual
1. obras inconclusas
</t>
        </r>
      </text>
    </comment>
    <comment ref="AK15" authorId="1" shapeId="0" xr:uid="{A20776A7-4749-4222-8BB4-4FDAF4E41574}">
      <text>
        <r>
          <rPr>
            <b/>
            <sz val="9"/>
            <color indexed="81"/>
            <rFont val="Tahoma"/>
            <family val="2"/>
          </rPr>
          <t>Portable7:</t>
        </r>
        <r>
          <rPr>
            <sz val="9"/>
            <color indexed="81"/>
            <rFont val="Tahoma"/>
            <family val="2"/>
          </rPr>
          <t xml:space="preserve">
1. Gestión contractual
1. obras inconclusas
</t>
        </r>
      </text>
    </comment>
    <comment ref="AM15" authorId="1" shapeId="0" xr:uid="{32B2F1D9-FC7D-44DD-AECF-40F07BD30F1F}">
      <text>
        <r>
          <rPr>
            <b/>
            <sz val="9"/>
            <color indexed="81"/>
            <rFont val="Tahoma"/>
            <family val="2"/>
          </rPr>
          <t>Portable7:</t>
        </r>
        <r>
          <rPr>
            <sz val="9"/>
            <color indexed="81"/>
            <rFont val="Tahoma"/>
            <family val="2"/>
          </rPr>
          <t xml:space="preserve">
1. Gestión contractual
1. obras inconclusas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tc={C2A46C77-7DF9-47A0-806B-127D1F1849C4}</author>
    <author>Marisol Viveros</author>
  </authors>
  <commentList>
    <comment ref="G9" authorId="0" shapeId="0" xr:uid="{2EB502DE-871E-461C-BB62-1AD3C11F04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se refleja las actividades de la presentacion (radio y Tv) y de actividades de asesoria</t>
        </r>
      </text>
    </comment>
    <comment ref="F22" authorId="1" shapeId="0" xr:uid="{558BF06F-1072-45E0-B68F-84E3EEAD8020}">
      <text>
        <r>
          <rPr>
            <b/>
            <sz val="9"/>
            <color indexed="81"/>
            <rFont val="Tahoma"/>
            <family val="2"/>
          </rPr>
          <t>Marisol Viveros:</t>
        </r>
        <r>
          <rPr>
            <sz val="9"/>
            <color indexed="81"/>
            <rFont val="Tahoma"/>
            <family val="2"/>
          </rPr>
          <t xml:space="preserve">
Revisar si es inversión  funcionamiento </t>
        </r>
      </text>
    </comment>
  </commentList>
</comments>
</file>

<file path=xl/sharedStrings.xml><?xml version="1.0" encoding="utf-8"?>
<sst xmlns="http://schemas.openxmlformats.org/spreadsheetml/2006/main" count="5625" uniqueCount="1123">
  <si>
    <t>ENERO</t>
  </si>
  <si>
    <t>FEBRERO</t>
  </si>
  <si>
    <t>MARZO</t>
  </si>
  <si>
    <t>ABRIL</t>
  </si>
  <si>
    <t>MAYO</t>
  </si>
  <si>
    <t>JUNIO</t>
  </si>
  <si>
    <t>JULIO</t>
  </si>
  <si>
    <t>AGOSTO</t>
  </si>
  <si>
    <t>SEPTIEMBRE</t>
  </si>
  <si>
    <t>OCTUBRE</t>
  </si>
  <si>
    <t>NOVIEMBRE</t>
  </si>
  <si>
    <t>DICIEMBRE</t>
  </si>
  <si>
    <t>OBJETIVO MISIONAL</t>
  </si>
  <si>
    <t>ESTRATEGIA</t>
  </si>
  <si>
    <t>APROBADO POR:</t>
  </si>
  <si>
    <t>RESPONSABLE:</t>
  </si>
  <si>
    <t>REVISADO Y VALIDADO POR:</t>
  </si>
  <si>
    <t>VERIFICADO Y APROBADO POR:</t>
  </si>
  <si>
    <t>*Anexo: Cronograma</t>
  </si>
  <si>
    <t xml:space="preserve">Indicador acumulado </t>
  </si>
  <si>
    <t>AVANCE</t>
  </si>
  <si>
    <t xml:space="preserve">Cualitativo </t>
  </si>
  <si>
    <t>PLAN ESTRATEGICO</t>
  </si>
  <si>
    <t>EJECUTADO</t>
  </si>
  <si>
    <t>ESPERADO</t>
  </si>
  <si>
    <t>Funcionamiento</t>
  </si>
  <si>
    <t>1.1</t>
  </si>
  <si>
    <t>1.2</t>
  </si>
  <si>
    <t>2.2</t>
  </si>
  <si>
    <t>2.3</t>
  </si>
  <si>
    <t>3.1</t>
  </si>
  <si>
    <t>3.2</t>
  </si>
  <si>
    <t>4.1</t>
  </si>
  <si>
    <t>4.2</t>
  </si>
  <si>
    <t>4.3</t>
  </si>
  <si>
    <t>5.1</t>
  </si>
  <si>
    <t>Pensamiento y Direccionamiento Estrategico</t>
  </si>
  <si>
    <t>Coordinadora Grupo Planeación y Estadística</t>
  </si>
  <si>
    <t xml:space="preserve">RAFAEL ANTONIO GONZÁLEZ GORDILLO </t>
  </si>
  <si>
    <t>Director Nacional</t>
  </si>
  <si>
    <t>3.3</t>
  </si>
  <si>
    <t>2.4</t>
  </si>
  <si>
    <t>1.3</t>
  </si>
  <si>
    <t>2.1</t>
  </si>
  <si>
    <t>5.2</t>
  </si>
  <si>
    <t>5.3</t>
  </si>
  <si>
    <t>6.1</t>
  </si>
  <si>
    <t>4.4</t>
  </si>
  <si>
    <t>7.1</t>
  </si>
  <si>
    <t xml:space="preserve">PROCESO DEL SISTEMA DE GESTIÓN -SIGOS-
</t>
  </si>
  <si>
    <t xml:space="preserve">FUENTE DE RECURSOS    </t>
  </si>
  <si>
    <t xml:space="preserve">ACCIÓN
</t>
  </si>
  <si>
    <t xml:space="preserve">META 
</t>
  </si>
  <si>
    <t xml:space="preserve">INDICADOR DEL PRODUCTO
</t>
  </si>
  <si>
    <t xml:space="preserve">PONDERACIÓN ACCCION
</t>
  </si>
  <si>
    <t xml:space="preserve">ACTIVIDADES GENERALES
</t>
  </si>
  <si>
    <t xml:space="preserve">RESPONSABLE
</t>
  </si>
  <si>
    <t xml:space="preserve">Fecha de Inicio
</t>
  </si>
  <si>
    <t xml:space="preserve">Fecha Final
</t>
  </si>
  <si>
    <t xml:space="preserve">DÓNDE 
</t>
  </si>
  <si>
    <t>Subdirector Nacional</t>
  </si>
  <si>
    <t>ANGELA MARIA GUTIERREZ RESTREPO</t>
  </si>
  <si>
    <t>RONAL ALFONSO TORRES TORRES</t>
  </si>
  <si>
    <t>MARISOL VIVEROS ZAMBRANO</t>
  </si>
  <si>
    <t>Bogotá D.C.</t>
  </si>
  <si>
    <t>Angela Gutierrez
Profesional GD</t>
  </si>
  <si>
    <t>100% del Cumplimiento de las actividades asignadas   del MIPG</t>
  </si>
  <si>
    <r>
      <t>Funcionamiento</t>
    </r>
    <r>
      <rPr>
        <sz val="10"/>
        <color rgb="FF1F497D"/>
        <rFont val="Arial"/>
        <family val="2"/>
      </rPr>
      <t/>
    </r>
  </si>
  <si>
    <t>Inversión</t>
  </si>
  <si>
    <t>Numero de Planes de conservación digital actualizado</t>
  </si>
  <si>
    <t>Número de metros lineales digitalizados</t>
  </si>
  <si>
    <t>Número  de metros lineales organizados</t>
  </si>
  <si>
    <t>Profesional GD
 Indira Hernandez
Martha Rodriguez</t>
  </si>
  <si>
    <t>Número  de transferencias documentales realizadas.</t>
  </si>
  <si>
    <t>100% del sistema Integrado de Conservación Documental  Implementado</t>
  </si>
  <si>
    <t>Gestión Documental</t>
  </si>
  <si>
    <t>Angela Gutierrez</t>
  </si>
  <si>
    <t xml:space="preserve">1 obra de adecuación </t>
  </si>
  <si>
    <t>5. Contar con la infraestructura necesaria y adecuada para el funcionamiento de la Unidad Administrativa Especial de Organizaciones Solidarias.</t>
  </si>
  <si>
    <t>Angela Gutierrez
Ronal Gomez
Indira Hernández</t>
  </si>
  <si>
    <t>Número  de procesos de baja de bienes realizados</t>
  </si>
  <si>
    <t>Número  de  informes presentados</t>
  </si>
  <si>
    <t>Número  de inventarios generales realizados</t>
  </si>
  <si>
    <t xml:space="preserve">1.2.  Actualizar plan de adquisiciones  de la Entidad </t>
  </si>
  <si>
    <t xml:space="preserve">1 plan anual de adquisiciones consolidado y  publicado </t>
  </si>
  <si>
    <r>
      <t xml:space="preserve">1. Formular y actualizar el </t>
    </r>
    <r>
      <rPr>
        <b/>
        <sz val="10"/>
        <color theme="1"/>
        <rFont val="Arial Narrow"/>
        <family val="2"/>
      </rPr>
      <t>Plan de adquisicione</t>
    </r>
    <r>
      <rPr>
        <sz val="10"/>
        <color theme="1"/>
        <rFont val="Arial Narrow"/>
        <family val="2"/>
      </rPr>
      <t>s de la Unidad Administrativa Especial de Organizaciones Solidarias</t>
    </r>
  </si>
  <si>
    <t>Gestión Administrativa</t>
  </si>
  <si>
    <t xml:space="preserve">3.1 Integralidad  de los sistemas de gestión para el desarrollo institucional </t>
  </si>
  <si>
    <t>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</si>
  <si>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CÓDIGO UAEOS-FO-PDE-02                                                             VERSIÓN 08                                         FECHA EDICIÓN: 10/12/2019                             </t>
  </si>
  <si>
    <t>MES</t>
  </si>
  <si>
    <t>1. Fomentar la cultura asociativa solidaria para generar conocimiento de los principios, valorores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</si>
  <si>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3.1  Integralidad  de los sistemas de gestión para el desarrollo institucional</t>
  </si>
  <si>
    <t>1. Elaborar en coordinación con el Grupo de Planeación y Estadística el Anteproyecto de Presupuesto de la Entidad</t>
  </si>
  <si>
    <t>2.2  Elaborar y presentar el informe Consolidador de Hacienda e Información Pública (CHIP) a la Contaduría General de la Nación en condiciones de razonabilidad y oportunidad.</t>
  </si>
  <si>
    <t>4 informes elaborados y presentados</t>
  </si>
  <si>
    <t>Número de Informes elaborados y presentados</t>
  </si>
  <si>
    <t>36 Estados financieros elaborados y presentados</t>
  </si>
  <si>
    <t>Número de estados financieros elaborados y presentados</t>
  </si>
  <si>
    <t>2.4  Elaborar y presentar las declaraciones tributaras e informes requeridos por los organismos competentes en el orden nacional y distrital.</t>
  </si>
  <si>
    <t>Número  de declaraciones presentadas</t>
  </si>
  <si>
    <t>Nubia Amparo Zarate Salazar</t>
  </si>
  <si>
    <t>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t>
  </si>
  <si>
    <t>100% de solicitudes de modificación aprobadas</t>
  </si>
  <si>
    <t>4 informes trimestrales elaborados y publicados en la pagina web de la entidad</t>
  </si>
  <si>
    <t>Nubia Amparo Zarate Salazar
Francy Yolima Moreno</t>
  </si>
  <si>
    <t>4.2 Autorizar los pagos de las obligaciones generadas en condiciones de oportunidad, garantizando la disponibilidad de recursos y la verificación de condiciones financieras necesarias para proceder con los pagos.</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</si>
  <si>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</si>
  <si>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  </t>
  </si>
  <si>
    <t>FRANCY YOLIMA MORENO VASQUEZ</t>
  </si>
  <si>
    <t>Coordinadora Grupo Gestión Financiera</t>
  </si>
  <si>
    <t>Gestión Humana</t>
  </si>
  <si>
    <t>Coordinadora</t>
  </si>
  <si>
    <t>Bogotá, D.C.</t>
  </si>
  <si>
    <t xml:space="preserve"> </t>
  </si>
  <si>
    <t>2.5</t>
  </si>
  <si>
    <t>1 Evaluación del Desempeño Laboral</t>
  </si>
  <si>
    <t>100% de compromisos laborales concertados</t>
  </si>
  <si>
    <t>100% de inducción a servidores públicos (Planta y Contratitas) de la UAEOS</t>
  </si>
  <si>
    <t>1 Reinducción Anual</t>
  </si>
  <si>
    <t>100% situaciones administrativas tramitadas</t>
  </si>
  <si>
    <t>100% de certificaciones tramitadas a través del CETIL</t>
  </si>
  <si>
    <t xml:space="preserve">10. Implementar  las dimensiones y  políticas que conforman el MIPG para lograr una  mayor apropiación y cumplimiento adecuado de las funciones, garantizando  la satisfacción y participación ciudadana </t>
  </si>
  <si>
    <t>3.2 Acciones de política pública y disposiciones para el fomento de emprendimientos asociativos solidarios.</t>
  </si>
  <si>
    <t>Documento de análisis y propuestas gestionadas.</t>
  </si>
  <si>
    <t>3.4</t>
  </si>
  <si>
    <t xml:space="preserve">VALOR PORCENTUAL DE LA ACTIVIDAD GENERAL 
</t>
  </si>
  <si>
    <t>Dimensión MIPG</t>
  </si>
  <si>
    <t>Objetivo estratégico PND 2018-2022</t>
  </si>
  <si>
    <t>Indicador de Resultado PND 2018-2022</t>
  </si>
  <si>
    <t>Meta PND 2018-2022</t>
  </si>
  <si>
    <t xml:space="preserve">Objetivo Plan sectorial </t>
  </si>
  <si>
    <t xml:space="preserve">Indicador </t>
  </si>
  <si>
    <t xml:space="preserve">Meta </t>
  </si>
  <si>
    <t>Articulación con otros Planes (Decreto 612 de 2018)</t>
  </si>
  <si>
    <t>Políticas de Gestión y Desempeño Institucional</t>
  </si>
  <si>
    <t xml:space="preserve">1. Plan Institucional de Archivos de la Entidad PINAR </t>
  </si>
  <si>
    <t>1. Direccionamiento Estratégico y Planeación</t>
  </si>
  <si>
    <t xml:space="preserve">2. Plan Anual de Adquisiciones </t>
  </si>
  <si>
    <t>2. Talento Humano</t>
  </si>
  <si>
    <t xml:space="preserve">3. Plan Anual de Vacantes </t>
  </si>
  <si>
    <t>3. Gestión con valores para resultados</t>
  </si>
  <si>
    <t xml:space="preserve">4. Plan de Previsión de Recursos Humanos </t>
  </si>
  <si>
    <t>4. Evaluación de Resultados</t>
  </si>
  <si>
    <t xml:space="preserve">5. Plan Estratégico de Talento Humano </t>
  </si>
  <si>
    <t>5. Información y Comunicación</t>
  </si>
  <si>
    <t>6. Plan Institucional de Capacitación</t>
  </si>
  <si>
    <t>6. Gestión del Conocimiento y la Innovación</t>
  </si>
  <si>
    <t xml:space="preserve">7. Plan de Incentivos Institucionales </t>
  </si>
  <si>
    <t>7. Control Interno</t>
  </si>
  <si>
    <t xml:space="preserve">8. Plan de Trabajo Anual en Seguridad y Salud en el Trabajo </t>
  </si>
  <si>
    <t xml:space="preserve">9. Plan Anticorrupción y de Atención al Ciudadano </t>
  </si>
  <si>
    <t xml:space="preserve">10. Plan Estratégico de Tecnologías de la Información y las Comunicaciones PETI </t>
  </si>
  <si>
    <t xml:space="preserve">11. Plan de Tratamiento de Riesgos de Seguridad y Privacidad de la Información </t>
  </si>
  <si>
    <t xml:space="preserve">12. Plan de Seguridad y Privacidad de la Información </t>
  </si>
  <si>
    <t xml:space="preserve">13. Plan de Conservación Documental </t>
  </si>
  <si>
    <t xml:space="preserve">14. Plan de Preservación Digital </t>
  </si>
  <si>
    <t xml:space="preserve">15. Plan de Gasto Público </t>
  </si>
  <si>
    <t xml:space="preserve">16. Plan de Mantenimiento de Servicios Tecnológicos </t>
  </si>
  <si>
    <t>Control Interno</t>
  </si>
  <si>
    <t xml:space="preserve">17. Plan de Acción Estrategia de Participación </t>
  </si>
  <si>
    <t xml:space="preserve">18. Plan de Austeridad y Gestión Ambiental </t>
  </si>
  <si>
    <t xml:space="preserve">Estrategias </t>
  </si>
  <si>
    <t>Obj 6 Fortalecimiento a la institucionalidad y la política
pública para el fomento, inspección, vigilancia
y control de las organizaciones de economía
solidaria</t>
  </si>
  <si>
    <t>1.1 Planeación Institucional</t>
  </si>
  <si>
    <t xml:space="preserve">1.2 Gestión Presupuestal y eficiencia del gasto público </t>
  </si>
  <si>
    <t>2.1 Talento Humano</t>
  </si>
  <si>
    <t>2.2 Integridad</t>
  </si>
  <si>
    <t xml:space="preserve">3.1 Fortalecimiento organizacional y simplificación de procesos </t>
  </si>
  <si>
    <t>3.2 Gobierno Digital</t>
  </si>
  <si>
    <t>3.3 Seguridad Digital</t>
  </si>
  <si>
    <t>3.4 Defensa Jurídica</t>
  </si>
  <si>
    <t xml:space="preserve">3.5 Mejora Normativa </t>
  </si>
  <si>
    <t>3.6 Servicio al Ciudadano</t>
  </si>
  <si>
    <t>3.7 Racionalización de Trámites</t>
  </si>
  <si>
    <t>3.8 Participación ciudadana en la gestión pública</t>
  </si>
  <si>
    <t xml:space="preserve">4.1 Seguimiento y evaluación del desempeño institucional </t>
  </si>
  <si>
    <t>5.2 Transparencia, Acceso a la Información y Lucha contra la Corrupción</t>
  </si>
  <si>
    <t>5.3 Gestión Documental</t>
  </si>
  <si>
    <t xml:space="preserve">6.1 Gestión del conocimiento y la innovación </t>
  </si>
  <si>
    <t xml:space="preserve">Número de emprendimientos solidarios dinamizados </t>
  </si>
  <si>
    <t xml:space="preserve"> Determinar condiciones que contribuyan a: la generación de trabajo decente, la consolidación del mercado de trabajo, la empleabilidad, el mejoramiento de las capacidades productivas de la población y el emprendimiento y desarrollo empresarial como mecanismos para la generación de trabajo, generación de ingresos y la movilidad social de acuerdo a las particularidades de cada región</t>
  </si>
  <si>
    <t xml:space="preserve"> Fortalecer las instituciones del Sector Trabajo y la rendición de cuentas en ejercicio del Buen Gobierno, en búsqueda de la modernización, eficiencia, eficacia y la transparencia</t>
  </si>
  <si>
    <t>Promover la generación de ingresos y la inclusión social y productiva de la población  a través del emprendimiento asociativo solidario</t>
  </si>
  <si>
    <t xml:space="preserve">Fomentar la cultura asociativa solidaria para generar conocimiento de los principios, valores y bondades del sector solidario   </t>
  </si>
  <si>
    <t xml:space="preserve">Revisar la normatividad, del sector solidario  y generar propuestas para su actualización </t>
  </si>
  <si>
    <t>Actualizar el Plan Estadístico Institucional y articulación con superintendencias y Confecámaras para mejorar la calidad  de información que se registra en el RUES sobre los  esquemas asociativos.</t>
  </si>
  <si>
    <t>Implementar planes de mejoramiento para cerrar de manera escalonada y de acuerdo con la capacidad presupuestal de la entidad,  las brechas identificadas en el resultado del FURAG de cada vigencia</t>
  </si>
  <si>
    <t xml:space="preserve">Emprendimientos solidarios dinamizados </t>
  </si>
  <si>
    <t xml:space="preserve">Número de personas  beneficiadas a través de procesos de fomento  de asociatividad solidaria </t>
  </si>
  <si>
    <t>Redes o cadenas productivas promovidas o dinamizadas</t>
  </si>
  <si>
    <t>Programas de formación diseñados o actualizados.</t>
  </si>
  <si>
    <t xml:space="preserve">Municipios en donde se implementa el Programa Formar Para Emprender </t>
  </si>
  <si>
    <t xml:space="preserve">Personas capacitadas en curso básico de economía solidaria </t>
  </si>
  <si>
    <t xml:space="preserve"> Plan Estadistico Actualizado </t>
  </si>
  <si>
    <t>Indice de desempeño institucional Solidarias</t>
  </si>
  <si>
    <t xml:space="preserve">Objetivos dectoriales </t>
  </si>
  <si>
    <t xml:space="preserve">estrategias </t>
  </si>
  <si>
    <t xml:space="preserve">Indicadores </t>
  </si>
  <si>
    <t xml:space="preserve">metas </t>
  </si>
  <si>
    <t>Estrategias</t>
  </si>
  <si>
    <t xml:space="preserve">Fomentar la cultura asociativa solidaria para generar conocimiento de los principios, valorores y bondades del sector solidario </t>
  </si>
  <si>
    <t xml:space="preserve">Promover la generación de ingresos y la inclusión social y </t>
  </si>
  <si>
    <t>3. Fortalecimiento a la institucionalidad pública  y la participación ciudadana para el desarrollo del modelo asociativo solidario en esquemas de buen gobierno, gobernanza y gobernabilidad</t>
  </si>
  <si>
    <t xml:space="preserve">Objetivos misionales </t>
  </si>
  <si>
    <t xml:space="preserve">1.1 Impulso a la educación solidaria y cooperativa </t>
  </si>
  <si>
    <t>1.2 Visibilización de la asociatividad solidaria como mecanismo para la inclusión social y productiva</t>
  </si>
  <si>
    <t xml:space="preserve">2.1 Desarrollo de modelos de negocios solidarios con innovación social </t>
  </si>
  <si>
    <t xml:space="preserve">2.2   Fomento de la asociatividad solidaria  para la formalización empresarial, competitividad, y comercialización </t>
  </si>
  <si>
    <t xml:space="preserve">2.3 Sinergias interinstitucionales para  el desarrollo integral del sector solidario </t>
  </si>
  <si>
    <t xml:space="preserve">Estartegias </t>
  </si>
  <si>
    <t>Desarrollar  programas  que posicionen la cultura asociativa solidaria para el reconocimiento de las potencialidades del sector solidario como una alternativa para el desarrollo humano, utilizando, entre otras estrategias, las herramientas TIC.</t>
  </si>
  <si>
    <t xml:space="preserve">Diseñar una  agenda para el fortalecimiento de comités de educación y otros entes de educación de las organizaciones solidarias para que sean dinamizadores del mejoramiento de vida y el desarrollo territorial 
</t>
  </si>
  <si>
    <t xml:space="preserve">Implementar el programa formar para emprender en asociatividad solidaria en instituciones educativas 
</t>
  </si>
  <si>
    <t>Documentar experiencias  significativas  de asociatividad solidaria en las regiones para difundirlas a través de  medios de comunicación públicos, privados y solidarios.</t>
  </si>
  <si>
    <t xml:space="preserve">Implementar acciones para el fortalecimiento de la  imagen corporativa de las organizaciones solidarias que le permita su visibilización en el entorno socio-empresarial </t>
  </si>
  <si>
    <t xml:space="preserve">Difundir los principios, fines, valores y características del sector solidario </t>
  </si>
  <si>
    <t>Desarrollar  estrategias de auto-sostenibilidad en las dimensiones social, económica, ambiental, cultural y política de los emprendimientos solidarios.</t>
  </si>
  <si>
    <t xml:space="preserve">Adelantar estudios e investigaciones aplicadas para la sostenibilidad social, económica, ambiental, cultural y política de las organizaciones solidarias </t>
  </si>
  <si>
    <t xml:space="preserve">Implementar el Programa Integral de Intervención para dinamizar emprendimientos asociativos solidarios </t>
  </si>
  <si>
    <r>
      <t xml:space="preserve">Formular e implementar una estrategia para  incorporar de la economía solidaria en los planes de desarrollo local con el fin de constituir territorios solidarios
</t>
    </r>
    <r>
      <rPr>
        <b/>
        <sz val="12"/>
        <color theme="0"/>
        <rFont val="Arial Narrow"/>
        <family val="2"/>
      </rPr>
      <t/>
    </r>
  </si>
  <si>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</si>
  <si>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</si>
  <si>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</si>
  <si>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</si>
  <si>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</si>
  <si>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Implementar  las dimensiones y  políticas que conforman el MIPG para lograr una  mayor apropiación y cumplimiento adecuado de las funciones, garantizando  la satisfacción y participación ciudadana </t>
  </si>
  <si>
    <t xml:space="preserve">Adelantar una  estrategia  de comunicaciones y prensa  que permita visibilizar  la gestión institucional y su contribución al desarrollo del País.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</si>
  <si>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</si>
  <si>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Evaluar y diseñar instrumentos de política pública necesarios para potencializar las acciones de las organizaciones del sector solidario como dinamizadoras de desarrollo territorial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</si>
  <si>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</si>
  <si>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</si>
  <si>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Programas desarrollados </t>
  </si>
  <si>
    <t xml:space="preserve">Producto </t>
  </si>
  <si>
    <t xml:space="preserve">Anual </t>
  </si>
  <si>
    <t>Agenda diseñada e implementada</t>
  </si>
  <si>
    <t>N/A</t>
  </si>
  <si>
    <t>Promocionar en secretarias de educación los diferentes programas educativos diseñados por la Unidad.</t>
  </si>
  <si>
    <t>Producto</t>
  </si>
  <si>
    <t>Semestral</t>
  </si>
  <si>
    <t xml:space="preserve">Experiencias significativas documentadas </t>
  </si>
  <si>
    <t>Organizaciones solidarias apoyadas con imagen corporativa realizadas</t>
  </si>
  <si>
    <t xml:space="preserve">Campañas desarrolladas </t>
  </si>
  <si>
    <t xml:space="preserve">Semestral </t>
  </si>
  <si>
    <t xml:space="preserve">% Emprendimientos solidarios implementando estrategias de autosostenibilidad  </t>
  </si>
  <si>
    <t xml:space="preserve">Estudios o investigaciones desarrolladas </t>
  </si>
  <si>
    <t xml:space="preserve">Personas beneficiadas </t>
  </si>
  <si>
    <t xml:space="preserve">Estrategia implementada </t>
  </si>
  <si>
    <t xml:space="preserve">Gremios del sector solidario  fortalecidos </t>
  </si>
  <si>
    <t xml:space="preserve">Programa de voluntariado implementada </t>
  </si>
  <si>
    <t xml:space="preserve">Programa de sinergias implementado </t>
  </si>
  <si>
    <t xml:space="preserve">Procesos de capacitación realizados  </t>
  </si>
  <si>
    <t xml:space="preserve">Número de alianzas generadas </t>
  </si>
  <si>
    <t xml:space="preserve">MIGP  implementado </t>
  </si>
  <si>
    <t xml:space="preserve">Gestión </t>
  </si>
  <si>
    <t>Estrategia de comunicación implementada</t>
  </si>
  <si>
    <t xml:space="preserve">Estudio Técnico elaborado y presentado </t>
  </si>
  <si>
    <t xml:space="preserve">Instrumentos de política pública diseñados </t>
  </si>
  <si>
    <t>Gestión</t>
  </si>
  <si>
    <t xml:space="preserve">semestral </t>
  </si>
  <si>
    <t xml:space="preserve"> Plan Estadístico Actualizado </t>
  </si>
  <si>
    <t>Acciones</t>
  </si>
  <si>
    <t>Indicadores</t>
  </si>
  <si>
    <t>Tipo de Indicador</t>
  </si>
  <si>
    <t>Periodicidad</t>
  </si>
  <si>
    <t>Metas Cuatrienio</t>
  </si>
  <si>
    <t xml:space="preserve">Acciones </t>
  </si>
  <si>
    <t xml:space="preserve">Meta Cuatrinenio </t>
  </si>
  <si>
    <t>Oficina Asesora Jurídica</t>
  </si>
  <si>
    <t>Gestión Financiera</t>
  </si>
  <si>
    <t>Comunicaciones y Prensa</t>
  </si>
  <si>
    <t>Educación e Investigación</t>
  </si>
  <si>
    <t>Planeación y Estadística</t>
  </si>
  <si>
    <t>TIC´s</t>
  </si>
  <si>
    <t>Grupo Misional</t>
  </si>
  <si>
    <t>PENSAMIENTO Y DIRECCIONAMIENTO ESTRATEGICO</t>
  </si>
  <si>
    <t>SERVICIO AL CIUDADANO</t>
  </si>
  <si>
    <t>FOMENTO A LAS ORGANIZACIONES SOLIDARIAS</t>
  </si>
  <si>
    <t>GESTIÓN DEL SEGUIMIENTO Y LA MEDICIÓN</t>
  </si>
  <si>
    <t>GESTIÓN DEL CONOCIMIENTO</t>
  </si>
  <si>
    <t>GESTIÓN CONTRACTUAL</t>
  </si>
  <si>
    <t xml:space="preserve">GESTIÓN HUMANA </t>
  </si>
  <si>
    <t>GESTIÓN ADMINISTRATIVA</t>
  </si>
  <si>
    <t>PROCESO DE GESTIÓN DOCUMENTAL</t>
  </si>
  <si>
    <t>GESTIÓN  FINANCIERA</t>
  </si>
  <si>
    <t>GESTIÓN INFORMATICA</t>
  </si>
  <si>
    <t>COMUNICACIONES Y PRENSA</t>
  </si>
  <si>
    <t xml:space="preserve">GESTIÓN JURIDICA </t>
  </si>
  <si>
    <t>GESTIÓN DEL CONTROL Y LA EVALUACIÓN</t>
  </si>
  <si>
    <t>GESTION DEL MEJORAMIENTO</t>
  </si>
  <si>
    <t>MIPG</t>
  </si>
  <si>
    <t>PND-Pacto por Colombia, Pacto por la  Equidad 
Pacto Equidad/ Linea f Trabajo
decente, acceso a mercados e ingresos dignos:
acelerando la inclusión productiva</t>
  </si>
  <si>
    <t xml:space="preserve">GESTIÓN DE PROGRAMAS y PROYECTOS </t>
  </si>
  <si>
    <t xml:space="preserve">obj 2 MinTrabajo promoverá mecanismos para la garantía de los derechos fundamentales de los trabajadores y los grupos prioritarios y vulnerables </t>
  </si>
  <si>
    <t>Obj 6 Fortalecimiento a la institucionalidad y la política pública para el fomento, inspección, vigilancia y control de las organizaciones de economía solidaria</t>
  </si>
  <si>
    <t xml:space="preserve">Obj 6 Dinamización de emprendimientos solidarios para la inclusión social y productiva autosostenible en el marco de una política social moderna </t>
  </si>
  <si>
    <t>Obj 6 Promoción de la educación solidaria como estrategia para la generación de la autonomía de las comunidades y la cohesión social, a través de la práctica de los principios y valores de la economía solidaria_x001E_ , para la generación de ingresos y el mejoramiento de la calidad de vida.</t>
  </si>
  <si>
    <t>Obj 5 Diseño de rutas integrales para la inclusión productiva de la población en situación de pobreza y vulnerabilidad diferenciando estrategias urbanas y rurales</t>
  </si>
  <si>
    <t>Objetivo 2. Promover la garantía de los derechos de los trabajadores a nivel individual y colectivo</t>
  </si>
  <si>
    <t>Objetivo 5: Promover la generación de ingresos y la inclusión productiva de la población vulnerable y en situación de pobreza, en contextos urbanos y rurales a través del emprendimiento y su integración al sector moderno</t>
  </si>
  <si>
    <t>Objetivo 6. Fomentar emprendimientos del sector solidario, como mecanismo de política social moderna que promueve el empoderamiento, la autonomía económica y social de las comunidades, buscando la reducción de la dependencia del gasto público social.</t>
  </si>
  <si>
    <t>1. Sistema de gestión de Calidad.</t>
  </si>
  <si>
    <t>2. Sistema de Gestión (o manejo) Ambiental.</t>
  </si>
  <si>
    <t>3. Sistema de seguridad y Salud en el trabajo.</t>
  </si>
  <si>
    <t>4. Sistema de Gestión y seguridad de la información.</t>
  </si>
  <si>
    <t>5. Sistema de Gestión del Riesgo.</t>
  </si>
  <si>
    <t>6. sistema de Control interno.</t>
  </si>
  <si>
    <t>7. Operaciones Estadisticas ESALES</t>
  </si>
  <si>
    <t xml:space="preserve">ACTIVIDADES GENERALES
 </t>
  </si>
  <si>
    <t xml:space="preserve">Realizar programas de formación y asistencia técnica en ambientes virtuales y presenciales para la cualificación de servidores públicos y operadores  en asociatividad solidaria y cooperativismo 
</t>
  </si>
  <si>
    <t>Plan Sectorial " Sector Trabajo"</t>
  </si>
  <si>
    <t xml:space="preserve">MARIBEL REYES GARZON </t>
  </si>
  <si>
    <t xml:space="preserve">Directora de  Investigación y Planeación </t>
  </si>
  <si>
    <t>Coordinadora Grupo Gestión Administrativa</t>
  </si>
  <si>
    <t>2. Administrar los bienes propiedad de la Unidad Administrativa Especial de Organizaciones Solidarias.</t>
  </si>
  <si>
    <t xml:space="preserve">2.1  Realizar toma física de inventario de todos los bienes de la Entidad, y presentar informe personalizado y por dependencias. </t>
  </si>
  <si>
    <t xml:space="preserve">2.2. Proyectar y presentar a contabilidad los informes periodicos de conformidad con los parámetros definidos en el manual de bienes y en el manual de políticas y prácticas contables - política de propiedad, planta y equipo.   </t>
  </si>
  <si>
    <t xml:space="preserve">2.3. Adelantar un proceso de baja de bienes de conformidad con los parámetros establecidos en el manual de bienes </t>
  </si>
  <si>
    <t>8.1</t>
  </si>
  <si>
    <t xml:space="preserve">CÓDIGO UAEOS-FO-PDE-02                                                             VERSIÓN 08                                         FECHA EDICIÓN: 10/12/2019      </t>
  </si>
  <si>
    <t>CONSTRUCCION DE PAZ</t>
  </si>
  <si>
    <t>Punto No. 1 del Acuerdo
Reforma Rural Integral:
1.3 Planes nacionales para la reforma rural integral</t>
  </si>
  <si>
    <t>Punto No. 1 del Acuerdo
Reforma Rural Integral:
1.3 Planes nacionales para la reforma rural integral
Punto No. 3 del Acuerdo
Fin del Conflicto:
3.2. Reincorporación de las FARC EP a la vida civil
3.2.2.1. Reincorporación colectiva económica y social</t>
  </si>
  <si>
    <t>Punto No. 3 del Acuerdo
Fin del Conflicto:
3.2. Reincorporación de las FARC EP a la vida civil
3.2.2.1. Reincorporación colectiva económica y social</t>
  </si>
  <si>
    <t xml:space="preserve"> ESTABILIZACION Y CONSOLIDACION DE PAZ</t>
  </si>
  <si>
    <t xml:space="preserve">                                                                                                                    PLAN DE ACCIÓN 2021 GRUPO DE GESTIÓN ADMINISTRATIVA</t>
  </si>
  <si>
    <t>CRONOGRAMA 2021</t>
  </si>
  <si>
    <t>CÓDIGO UAEOS-FO-PDE-02                                                             VERSIÓN 08                                                                          FECHA EDICIÓN: 10/12/2019</t>
  </si>
  <si>
    <t>1.1.  Formular en articulación con el Grupo de Planeación y Estadística el plan anual de adquisiciones  de la Entidad para la vigencia 2021,  bajo los parámetros establecidos por Colombia Compra Eficiente y el Decreto 1082 de 2015.</t>
  </si>
  <si>
    <t xml:space="preserve">Angela Gutierrez
Ronal Gomez
</t>
  </si>
  <si>
    <t xml:space="preserve">Numero de informes presentados </t>
  </si>
  <si>
    <t>31/12/202</t>
  </si>
  <si>
    <t xml:space="preserve">3.Administracion de recursos de caja menor de gastos generakes </t>
  </si>
  <si>
    <t xml:space="preserve">3. Solicitudes de reembolso de caja menor </t>
  </si>
  <si>
    <r>
      <t xml:space="preserve">4. Adelantar las actividades del Plan Institucional de Gestión ambiental y del </t>
    </r>
    <r>
      <rPr>
        <b/>
        <sz val="10"/>
        <rFont val="Arial Narrow"/>
        <family val="2"/>
      </rPr>
      <t>Plan de Austeridad  de Gestión ambiental.</t>
    </r>
  </si>
  <si>
    <t xml:space="preserve">4.1. Realizar actividades de promoción y sensibilización medioambiental en la Entidad. </t>
  </si>
  <si>
    <t>Angela Gutierrez
Indira Hernández</t>
  </si>
  <si>
    <t>4.2.  Adelantar las actividades del plan institucional de gestión ambiental - PIGA para la vigencia 2021</t>
  </si>
  <si>
    <t>4.3. Disminuir el consumo de energia y agua percapita de la entidad frente la vigencia 2021.</t>
  </si>
  <si>
    <t>Angela Gutierrez
Ronal Gómez
Indira Hernández</t>
  </si>
  <si>
    <t xml:space="preserve">4.4.Reducir el consumo de papel en los grupos de gestión de la entidad </t>
  </si>
  <si>
    <t xml:space="preserve">4.5 Actualizar el Plan de austeridad y de gestión Ambiental </t>
  </si>
  <si>
    <t>4.5</t>
  </si>
  <si>
    <t>5.1. Realizar el seguimiento, acompañamiento y apoyo técnico e interventoría de las obras de la infraestructura física de la Entidad.</t>
  </si>
  <si>
    <t>1 procesos de interventoria  realizados.</t>
  </si>
  <si>
    <t>Número de Interventorias realizadas</t>
  </si>
  <si>
    <t>5.2. Realizar las adecuaciones necesarias a la infraestructura de la Entidad.</t>
  </si>
  <si>
    <t>6. Contar con el mobiliario apropiado para la sede central de UAEOS cumpliendo con las normas técnicas requeridas para el ejerccio seguro de la función pública.</t>
  </si>
  <si>
    <t>6.1 Adquirir el mobiliario apropiado para la sede central de UAEOS</t>
  </si>
  <si>
    <t>1 mobiliario adquirido</t>
  </si>
  <si>
    <t>Número de mobiliario adquirido</t>
  </si>
  <si>
    <r>
      <t xml:space="preserve">7. Garantizar una adecuada administración del sistema de  gestión documental de la entidad, de tal forma que la información institucional sea recuperable para su uso en el servicio al ciudadano y como fuente de la Historia. Dando cumplimiento al </t>
    </r>
    <r>
      <rPr>
        <b/>
        <sz val="10"/>
        <rFont val="Arial Narrow"/>
        <family val="2"/>
      </rPr>
      <t>PINAR, Plan de Preservación Documental y el Plan de Conservacion Digital</t>
    </r>
  </si>
  <si>
    <t xml:space="preserve">7.1.  Implementar el Sistema de Gestión Documental </t>
  </si>
  <si>
    <t>Porcentaje de implemetación del Sistema integrado de conservación.</t>
  </si>
  <si>
    <t>100% del  Plan especifico del PGD implementado</t>
  </si>
  <si>
    <t>Porcentaje de implemetación del PGD</t>
  </si>
  <si>
    <t>7.2 Asesorar y acompañar el proceso de transferencias documentales primarias de los archivos de gestión de las dependencias de la entidad.</t>
  </si>
  <si>
    <t>16 Transferencias documentales primarias</t>
  </si>
  <si>
    <t>7.2</t>
  </si>
  <si>
    <t>7.3 Realizar transferencia documental a la superintendencia de Economia solidaria frente a las series documentales relacionadas con inspección, control y vigilancia.</t>
  </si>
  <si>
    <t xml:space="preserve">70 metros lineales organizados </t>
  </si>
  <si>
    <t>Número  de transferencia documental realizada.</t>
  </si>
  <si>
    <t>7.3</t>
  </si>
  <si>
    <t>7.4. Organizar archvística y técnicamente los fondos documentales de la UAEOS</t>
  </si>
  <si>
    <t>150 metros lineales organizados</t>
  </si>
  <si>
    <t>7.4</t>
  </si>
  <si>
    <t>7.5. Digitalizar Documentos Escenciales</t>
  </si>
  <si>
    <t>50 metros lineales digitalizados</t>
  </si>
  <si>
    <t>7.5</t>
  </si>
  <si>
    <t>7.6. Actualizar el Plan de conservación digital</t>
  </si>
  <si>
    <t>7.6</t>
  </si>
  <si>
    <t>Gestion Informatica</t>
  </si>
  <si>
    <r>
      <t xml:space="preserve">8.Optimizar el funcionamiento de la plataforma técnologica  para la administración del sistema de gestión documental de la entidad y la ejecucion del </t>
    </r>
    <r>
      <rPr>
        <b/>
        <sz val="10"/>
        <rFont val="Arial Narrow"/>
        <family val="2"/>
      </rPr>
      <t>Plan de Conservacion Digital</t>
    </r>
  </si>
  <si>
    <t xml:space="preserve">8.1 Mejoramiento del Aplicativo de Gestión Documental de la U.A.E.O.S. </t>
  </si>
  <si>
    <t>5 informes de ejecución de las actividades que comprende el mejoramiento del sistema de gestión documental</t>
  </si>
  <si>
    <t>Número de infromes que describen el mejoramiento del sistema de gestión documental</t>
  </si>
  <si>
    <t xml:space="preserve">9. Implementar  las dimensiones y  políticas que conforman el MIPG para lograr una  mayor apropiación y cumplimiento adecuado de las funciones, garantizando  la satisfacción y participación ciudadana </t>
  </si>
  <si>
    <t>9.1 Adelantar las actividades para la implementación de las políticas que conforman el MIPG de acuerdo al plan de trabajo dispuesto por la Entidad  </t>
  </si>
  <si>
    <t xml:space="preserve">Porcentaje de Implemtación de MIPG </t>
  </si>
  <si>
    <r>
      <t xml:space="preserve">                                                                                                                    PLAN DE ACCIÓN</t>
    </r>
    <r>
      <rPr>
        <b/>
        <sz val="18"/>
        <rFont val="Arial Narrow"/>
        <family val="2"/>
      </rPr>
      <t xml:space="preserve"> 2021 GRUPO DE GESTION FINANCIERA</t>
    </r>
  </si>
  <si>
    <t xml:space="preserve">GESTION FINANCIERA </t>
  </si>
  <si>
    <t>1. Definir anteproyecto de presupuesto 2022 para la UAEOS.</t>
  </si>
  <si>
    <t xml:space="preserve">Francy Yolima Moreno Vasquez </t>
  </si>
  <si>
    <t>2. Reportar información contable en condiciones de oportunidad y razonabilidad como insumo para informes a los diferentes entes de control y de interes para la ciudadania en general (CGN),  asi como tambien reportar informacion a nivel interno de la Unidad para la toma de decisiones.</t>
  </si>
  <si>
    <t>Francy Yolima Moreno Vasquez 
Contratista apoyo contable</t>
  </si>
  <si>
    <t xml:space="preserve">18 declaraciones tributarias  elaboradas y presentadas ante la DIAN y Secretaria de Hacienda Distrital </t>
  </si>
  <si>
    <t>2 informes elaborados y presentados ante la DIAN y Secretaria de Hacienda Distrital</t>
  </si>
  <si>
    <t>Número de informes elaborados</t>
  </si>
  <si>
    <t>Francy Yolima Moreno Vasquez
Nubia Amparo Zarate</t>
  </si>
  <si>
    <t>2.5  Realización trimestral de comités  técnicos de sostenibilidad contable, según resolución interna No 472 del 05 de octubre de 2016.</t>
  </si>
  <si>
    <t>Porcentaje  de solicitudes de modificaciones presupuestales  y vigencias futuras aprobadas.</t>
  </si>
  <si>
    <t>Número de informes elaborados y publicados.</t>
  </si>
  <si>
    <t>3.4 Realizar el respectivo seguimiento y asesoría en la ejecución presupuestal con sus respectivos usos presupuestales y entregar las respectivas alarmas sobre los niveles de ejecución y cumplimiento de la normatividad correspondiente.</t>
  </si>
  <si>
    <t>Número de reportes de seguimiento realizados y socializados con la Direccion Nacional.</t>
  </si>
  <si>
    <t>Francy Yolima Moreno Vasquez
Jhon Jairo Chaves</t>
  </si>
  <si>
    <t>4. Garantizar la ejecución presupuestal medida en obligaciones  pagos y gestión del PAC en condiciones de oportunidad.</t>
  </si>
  <si>
    <t>Porcentaje solicitudes de PAC aprobado / Pac solicitado.</t>
  </si>
  <si>
    <t xml:space="preserve">Nubia Amparo Zarate Salazar
Francy Yolima Moreno Vasquez </t>
  </si>
  <si>
    <t>Porcentaje de pagos autorizados / Pac aprobado</t>
  </si>
  <si>
    <t xml:space="preserve">Francy Yolima Moreno Vasquez
</t>
  </si>
  <si>
    <r>
      <t xml:space="preserve">                                                                                                                    PLAN DE ACCIÓN</t>
    </r>
    <r>
      <rPr>
        <b/>
        <sz val="18"/>
        <rFont val="Arial Narrow"/>
        <family val="2"/>
      </rPr>
      <t xml:space="preserve"> 2021 - GRUPO DE GESTIÓN HUMANA</t>
    </r>
  </si>
  <si>
    <t xml:space="preserve">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
</t>
  </si>
  <si>
    <t>Integralidad  de los Sistemas de Gestión para el Desarrollo Institucional</t>
  </si>
  <si>
    <t>1.Aplicar los mecanismos para el registro de la Gestión de la Información</t>
  </si>
  <si>
    <t>1.1 Gestionar, verificar y aprobar  la información en el SIGEP (Servidores Públicos)</t>
  </si>
  <si>
    <t>100% Hojas de Vida gestionadas, verificadas y aprobadas</t>
  </si>
  <si>
    <t>1.2 Coordinar lo pertinente para que los servidores públicos de la entidad presenten la Declaración de Bienes y Rentas entre el 1° de abril y el 31 de mayo de cada vigencia</t>
  </si>
  <si>
    <t>1.3 Contar con la trazabilidad electrónica y física de la historia laboral de cada servidor para expedir la certificación de tiempos laborados o cotizados y salarios con destino al reconocimiento de prestaciones pensionales a través del CETIL (Ministerio de Hacienda)</t>
  </si>
  <si>
    <t>2.  Fortalecer el Conocimiento Institucional a través de:</t>
  </si>
  <si>
    <t>3. Diseñar la planeación estratégica del talento humano, que contemple:</t>
  </si>
  <si>
    <t>4.  Coordinar el Proceso de Administración del Talento Humano</t>
  </si>
  <si>
    <t>5. Coordinar el procedimiento de Gestión del Desempeño de los Gerentes Públicos y Servidores de la entidad.</t>
  </si>
  <si>
    <t>100%  de implementación, ejecución y seguimiento del PIC</t>
  </si>
  <si>
    <t>8. Formular e implementar el Plan de Seguridad y Salud en el Trabajo 2021-2022</t>
  </si>
  <si>
    <t>100% Implementación. Ejecución y seguimiento del  Plan de SG -SST</t>
  </si>
  <si>
    <t xml:space="preserve">9. Fortalecer los Valores </t>
  </si>
  <si>
    <t xml:space="preserve">100% de cumplimiento de espacios participativos </t>
  </si>
  <si>
    <t xml:space="preserve">                                                                           CÓDIGO UAEOS-FO-PDE-02                                                                                       VERSIÓN 08                                                                                     FECHA EDICIÓN: 10/12/2019</t>
  </si>
  <si>
    <t>Integralidad  de los sistemas de gestión para el desarrollo institucional</t>
  </si>
  <si>
    <t>12 actualizaciones publicadas y socializadas</t>
  </si>
  <si>
    <t>2. Atender los PQRDS internas y externas, que sean puestas en conocimiento de la oficina, de acuerdo con la competencia.</t>
  </si>
  <si>
    <t>100% de consultas resueltas oportunamente</t>
  </si>
  <si>
    <t>3.  Atender las solicitudes de revisión de actos administrativos internos en los aspectos que implican su estructura y normatividad contentiva.</t>
  </si>
  <si>
    <t xml:space="preserve">Funcionamiento </t>
  </si>
  <si>
    <t>3.1 Revisar en su estructura, referencia normativa sobre facultades y capacidad jurídica, las resoluciones por medio de las cuales la entidad acredita para impartir educación solidaria,  remitidas por el Grupo de Educación e Investigación de la entidad.</t>
  </si>
  <si>
    <t>100% resoluciones de acreditación revisadas</t>
  </si>
  <si>
    <t xml:space="preserve">Porcentaje de Resoluciones de acreditación revisadas. </t>
  </si>
  <si>
    <t>3.2 Atender las solicitudes de revisión de actos administrativos internos de los diferentes procesos del SIGOS, de conformidad con la normatividad aplicable a cada uno de ellos.</t>
  </si>
  <si>
    <t>100%  actos administrativos internos revisados.</t>
  </si>
  <si>
    <t>4. Atender los procesos judiciales en los que la Entidad sea parte, en ejercicio de la defensa de sus intereses.</t>
  </si>
  <si>
    <t>100% Trámites judiciales atendidos oportunamente</t>
  </si>
  <si>
    <t>4.2 Realizar actividades de seguimiento procesal a los expedientes judiciales en los que la entidad sea parte.</t>
  </si>
  <si>
    <t xml:space="preserve">100% Registros de seguimiento a los procesos judiciales </t>
  </si>
  <si>
    <t xml:space="preserve">100% visitas a despachos judiciales </t>
  </si>
  <si>
    <t xml:space="preserve">Porcentaje de visitas a despachos judiciales </t>
  </si>
  <si>
    <t>4.3. Liderar las sesiones del Comité de Conciliación, de conformidad con la normatividad aplicable, dejando registro de sus actuaciones.</t>
  </si>
  <si>
    <t xml:space="preserve">24 Sesiones del Comité de Conciliación con sus respectivas actas. </t>
  </si>
  <si>
    <t>Gestión Contractual</t>
  </si>
  <si>
    <t>5. Prestar asistencia y asesoría jurídica en el desarrollo de los procesos que las áreas y grupos de trabajo soliciten, en ejecución del Plan de Compras (inversión y funcionamiento) de la Unidad Administrativa Especial de Organizaciones Solidarias.</t>
  </si>
  <si>
    <t>5.1 Acompañar jurídicamente a los grupos de trabajo de la entidad, en el desarrollo de las actividades de los procesos que adelanten en cumplimiento del plan de compras.</t>
  </si>
  <si>
    <t>100% de procesos atendidos que soliciten acompañamiento jurídico</t>
  </si>
  <si>
    <t>5.3 Revisar, y mantener actualizado el procesos de gestión contractual, de la Entidad.</t>
  </si>
  <si>
    <t>2 Actualizaciones al  proceso de gestión contractual.</t>
  </si>
  <si>
    <t>1 Documento de análisis y propuestas gestionadas.</t>
  </si>
  <si>
    <t>Numero de Documento de análisis y propuestas gestionadas.</t>
  </si>
  <si>
    <t xml:space="preserve">7. Implementar  las dimensiones y  políticas que conforman el MIPG para lograr una  mayor apropiación y cumplimiento adecuado de las funciones, garantizando  la satisfacción y participación ciudadana </t>
  </si>
  <si>
    <t>7,1. Adelantar las actividades para la implementación de las políticas que conforman el MIPG de acuerdo al plan de trabajo dispuesto por la Entidad  </t>
  </si>
  <si>
    <t>Porcentaje de Implementación del MIPG</t>
  </si>
  <si>
    <t xml:space="preserve">
Coordinadora Grupo Planeación y Estadística</t>
  </si>
  <si>
    <t>Gestión del Control y la Evaluación</t>
  </si>
  <si>
    <t>1. Implementar Rol de Evaluación y Seguimiento</t>
  </si>
  <si>
    <t>1.1 Implementar auditorías de evaluación independiente a procesos para la vigencia 2021</t>
  </si>
  <si>
    <t>Holger Mendoza
Nelson Piñeros</t>
  </si>
  <si>
    <t>1.2 Implementar auditorías de evaluación independiente a los contratos / convenios del presupuesto de inversión, que apruebe auditar el Comité institucional de control interno</t>
  </si>
  <si>
    <t xml:space="preserve">Holger Mendoza
Nelson Piñeros
</t>
  </si>
  <si>
    <t>Emitir los 25  Informes y seguimientos programados en el cronograma de informes y seguimientos (diferentes a informes a entes de control)</t>
  </si>
  <si>
    <t>Número de informes y seguimientos  emitidos</t>
  </si>
  <si>
    <t>2. Implementar Rol de enfoque hacia la prevención</t>
  </si>
  <si>
    <t>2.1 Liderar acciones de fomento de la cultura del control</t>
  </si>
  <si>
    <t>8 actividades de fomento de la cultura de control implementadas</t>
  </si>
  <si>
    <t xml:space="preserve">Número de actividades de fomento de la cultura de control implementadas </t>
  </si>
  <si>
    <t>3. Implementar Rol de Relación con Entes Externos de Control</t>
  </si>
  <si>
    <t>Número de reportes enviados a Entes de Control</t>
  </si>
  <si>
    <t>4. Implementar Rol de Evaluación de la Gestión del Riesgo</t>
  </si>
  <si>
    <t>4.1 Realizar seguimiento a los  mapas de riesgos de procesos y de corrupción en el marco de las auditorías de evaluación independiente</t>
  </si>
  <si>
    <t>100% de los mapas de riesgos con seguimiento de OCI</t>
  </si>
  <si>
    <t>Porcentaje de mapas de riesgos con seguimiento OCI</t>
  </si>
  <si>
    <t>5. Implementar Rol de liderazgo Estratégico</t>
  </si>
  <si>
    <t>5.1 Liderar el desarrollo del Comité Institucional de Coordinación de Control Interno, de conformidad con las funciones establecidas en el artículo 4 del decreto 648 de 2017</t>
  </si>
  <si>
    <t xml:space="preserve">Número de comités institucionales de Control Interno programados </t>
  </si>
  <si>
    <t>5.2 Acompañamiento y asesoría a la Alta Dirección de Unidad Administrativa Especial de Organizaciones Solidarias en los comités de los cuales hace parte el Jefe de la Oficina de Control Interno.</t>
  </si>
  <si>
    <t>100% acompañamiento y asesoría en los comités que requieren la participación el Jefe de Control Interno</t>
  </si>
  <si>
    <t>Número de Comités en los cuales hizo parte del jefe de Control Interno</t>
  </si>
  <si>
    <t xml:space="preserve">6. Implementar  las dimensiones y  políticas que conforman el MIPG para lograr una  mayor apropiación y cumplimiento adecuado de las funciones, garantizando  la satisfacción y participación ciudadana </t>
  </si>
  <si>
    <r>
      <t xml:space="preserve">                                                                                                                    PLAN DE ACCIÓN</t>
    </r>
    <r>
      <rPr>
        <b/>
        <sz val="18"/>
        <rFont val="Arial Narrow"/>
        <family val="2"/>
      </rPr>
      <t xml:space="preserve"> 2021 GRUPO DE COMUNICACIONES Y PRENSA</t>
    </r>
  </si>
  <si>
    <t>Comunicación y Prensa</t>
  </si>
  <si>
    <t>1. Adelantar una estrategia de comunicaciones y prensa, a través del lenguaje claro,  que permita visibilizar la gestión institucional y del sector solidario, así como las bondades de la asociatividad solidaria.</t>
  </si>
  <si>
    <t>1.1 Asegurar la promoción y difusión de la gestión de la Unidad  en los medios masivos de comunicación y del sector solidario.</t>
  </si>
  <si>
    <t>Número de notas de la Unidad publicadas</t>
  </si>
  <si>
    <t xml:space="preserve">                 
Jaime Baquero y                  Cristina Núñez</t>
  </si>
  <si>
    <t>Bogotá</t>
  </si>
  <si>
    <t>Número de ediciones de piezas digitales</t>
  </si>
  <si>
    <t xml:space="preserve">Jaime Baquero                       </t>
  </si>
  <si>
    <t>31/11/2021</t>
  </si>
  <si>
    <t xml:space="preserve">10 Organizaciones solidarias apoyadas con imagen corporativa </t>
  </si>
  <si>
    <t xml:space="preserve">Número Organizaciones solidarias apoyadas </t>
  </si>
  <si>
    <t xml:space="preserve"> Cristina Núñez</t>
  </si>
  <si>
    <t>1.3. Elaborar  piezas audiovisuales para visibilizar las gestión institucional  y las bondades de la asociatividad solidaria.</t>
  </si>
  <si>
    <t>Número de videos elaborados y emitidos.</t>
  </si>
  <si>
    <t xml:space="preserve">Cristina Núñez                              </t>
  </si>
  <si>
    <t xml:space="preserve"> 2.  Implementar una estrategia digital para visibilizar la labor de la Unidad Administrativa y del sector solidario, así como las bondades de la asociatividad solidaria.</t>
  </si>
  <si>
    <t>2.1  Incrementar  el número de seguidores orgánicos en redes sociales.</t>
  </si>
  <si>
    <t xml:space="preserve">Número de nuevos seguidores.
</t>
  </si>
  <si>
    <t xml:space="preserve">Crisitna Núñez                                      </t>
  </si>
  <si>
    <t xml:space="preserve">30 campañas </t>
  </si>
  <si>
    <t>Número de campañas  en redes sociales realizadas</t>
  </si>
  <si>
    <t>2.2 Garantizar la publicación de contenidos audiovisuales (notas, videos y audios) de los eventos y resultados de gestión más relevantes a través del portal web institucional.</t>
  </si>
  <si>
    <t>400 contenidos audiovisuales publicados en el portal web institucional.</t>
  </si>
  <si>
    <t>Número contenidos audiovisuales publicados</t>
  </si>
  <si>
    <t xml:space="preserve">          
 Jaime Baquero y                  Cristina Núñez</t>
  </si>
  <si>
    <t>2.3 Producir videos para el canal de Youtube de la Entidad para fortalecer estrategia digital de comunicaciónes.</t>
  </si>
  <si>
    <t xml:space="preserve">Número de contenidos  realizados </t>
  </si>
  <si>
    <t>3.  Diseñar e implementar una estrategia  de comunicación interna para fortalecer  la divulgación y conocimiento de los procesos internos de la Unidad</t>
  </si>
  <si>
    <t xml:space="preserve">3.1 Adelantar actividades de comunicación interna para visibilizar la gestión de los diferentes procesos de la entidad. </t>
  </si>
  <si>
    <t>Número de actividades de comunicación interna realizadas</t>
  </si>
  <si>
    <t xml:space="preserve">Yesenia Florez                                         </t>
  </si>
  <si>
    <t>3.2 Redactar y publicar en la Intranet contenidos de interés para los servidores públicos de la Entidad</t>
  </si>
  <si>
    <t>460 contenidos  con información relevante publicadas en la intranet.</t>
  </si>
  <si>
    <t>Número de notas publicadas en la Intranet</t>
  </si>
  <si>
    <t xml:space="preserve">Jaime Baquero                                        </t>
  </si>
  <si>
    <t>3.3 Diseñar y publicar contenidos para la cartelera digital con información de relevancia para los funcionarios de la entidad.</t>
  </si>
  <si>
    <t>Número de contenidos elaborados y enviados</t>
  </si>
  <si>
    <t xml:space="preserve">Jaime Baquero </t>
  </si>
  <si>
    <t xml:space="preserve">3.4  Producir y publicar videos de la cultura organizacional para fortalecer el número de visitas de  la intranet </t>
  </si>
  <si>
    <t>30 videos producidos y publicados en la intranet</t>
  </si>
  <si>
    <t xml:space="preserve">Número de videos producidos y publicados </t>
  </si>
  <si>
    <t xml:space="preserve"> 3.1 Integralidad  de los sistemas de gestión para el desarrollo institucional </t>
  </si>
  <si>
    <t xml:space="preserve">4.  Implementar  las dimensiones y  políticas que conforman el MIPG para lograr una  mayor apropiación y cumplimiento adecuado de las funciones, garantizando  la satisfaccion y participación ciudadana </t>
  </si>
  <si>
    <t xml:space="preserve">Inversión/ Funcionamiento </t>
  </si>
  <si>
    <t xml:space="preserve">4.1 Adelantar las actividades para la implementación de las políticas que conforman el MIPG de acuerdo al plan de trabajo dispuesto por la Entidad </t>
  </si>
  <si>
    <t>100% del Cumplimiento de las actividades asignadas   del MIPG</t>
  </si>
  <si>
    <t>Porcentaje de implementación del MIPG</t>
  </si>
  <si>
    <t>Maria Cristina Nuñez y                                Yesenia Florez</t>
  </si>
  <si>
    <t xml:space="preserve">MARIBEL REYES GARZÓN </t>
  </si>
  <si>
    <t xml:space="preserve">1. Fomentar la cultura asociativa solidaria para generar conocimiento de los principios, valores y bondades del sector solidario   </t>
  </si>
  <si>
    <t>Gestión del Conocimiento</t>
  </si>
  <si>
    <t xml:space="preserve">Funcionamiento
</t>
  </si>
  <si>
    <t xml:space="preserve">José Cuy
Carolina Bonilla
</t>
  </si>
  <si>
    <t>Nacional</t>
  </si>
  <si>
    <t>1.4</t>
  </si>
  <si>
    <t>Funcionamiento
Inversión</t>
  </si>
  <si>
    <t>100% de solicitudes gestionadas</t>
  </si>
  <si>
    <t>100% de 1 documento de agenda refinado</t>
  </si>
  <si>
    <t>2. Promover la generación de ingresos y la inclusión social y 
productiva de la población  a través del emprendimiento solidario</t>
  </si>
  <si>
    <t>100% de 1 documento Programa finalizado</t>
  </si>
  <si>
    <t>Gestión del Conocimiento
Servicio al Ciudadano</t>
  </si>
  <si>
    <t>Servicio al Ciudadano</t>
  </si>
  <si>
    <t>100% de las solicitudes del trámite gestionadas</t>
  </si>
  <si>
    <t>3.5</t>
  </si>
  <si>
    <t>100% de las peticiones gestionadas</t>
  </si>
  <si>
    <t>3.6</t>
  </si>
  <si>
    <t xml:space="preserve">                                                                                                                    PLAN DE ACCIÓN 2021 GRUPO DE PLANEACION Y ESTADISTICA</t>
  </si>
  <si>
    <t>CÓDIGO UAEOS-FO-PDE-02                                                             VERSIÓN 08                                                                          FECHA EDICIÓN: 30/01/2019</t>
  </si>
  <si>
    <t xml:space="preserve">
VALOR PORCENTUAL DE LA ACTIVIDAD GENERAL 
</t>
  </si>
  <si>
    <t>Enero</t>
  </si>
  <si>
    <t>3.1 Integralidad de los sistemas de gestión y planeación para el desarrollo institucional.</t>
  </si>
  <si>
    <t xml:space="preserve">1. Coordinar y asesorar el proceso de  Planeación Estratégica  Institucional  2019-2022 </t>
  </si>
  <si>
    <t>1.1  Realizar Seguimiento al Plan Estratégico institucional (2019-2022)</t>
  </si>
  <si>
    <t xml:space="preserve"> 4 Seguimientos PEI (último vigencia 2020 y 3  de 2021)</t>
  </si>
  <si>
    <t>Número de seguimientos realizados</t>
  </si>
  <si>
    <t>Marisol Viveros 
Jorge Chavez</t>
  </si>
  <si>
    <t>1.2 Realizar seguimiento a los compromisos del PND (Indicador de SINERGIA), la Planeación Sectorial e Institucional (último vigencia 2020 y 3  de 2021)</t>
  </si>
  <si>
    <t>4 informes de seguimiento  (último vigencia 2020 y 3  de 2021)</t>
  </si>
  <si>
    <t>Número de informes de seguimientos realizados</t>
  </si>
  <si>
    <t>Marisol Viveros
 Jorge Chavez</t>
  </si>
  <si>
    <t>1.3 Apoyar   la preparación y realización de la  jornada de planeación para la vigencia 2022</t>
  </si>
  <si>
    <t xml:space="preserve">1 Jornada de planeación </t>
  </si>
  <si>
    <t>Número de jornada de planeación apoyadas</t>
  </si>
  <si>
    <t>Marisol Viveros
 Jorge Chavez 
Martha Daza</t>
  </si>
  <si>
    <t>31/11/2020</t>
  </si>
  <si>
    <t xml:space="preserve">Programas y Proyectos </t>
  </si>
  <si>
    <t xml:space="preserve">1.4 Elaborar  y consolidar en coordinación con el Grupo de Gestión Financiera el Anteproyecto de presupuesto de la Entidad para validación de la Dirección de Planeación e Investigación </t>
  </si>
  <si>
    <t>1 anteproyecto de presupuesto elaborado y consolidado oportunamente</t>
  </si>
  <si>
    <t>Número de anteproyectos de presupuesto  elaborado, consolidado y presentado</t>
  </si>
  <si>
    <t>Marisol Viveros 
Martha Daza</t>
  </si>
  <si>
    <t xml:space="preserve">2. Coordinar y asesorar el proceso de Planeación institucional táctica y operativa </t>
  </si>
  <si>
    <t xml:space="preserve">Funcionamiento                          </t>
  </si>
  <si>
    <t>2.1 Apoyar a la Dirección de Investigación y Planeación en  el desarrollo del  Comité Institucional de Gestión y Desempeño de la Unidad Administrativa Especial de Organizaciones Solidarias,  para presentar los avances y cumplimiento de metas del Modelo Integrado de Planeación y Gestión para la vigencia.</t>
  </si>
  <si>
    <t>4 Comités  Institucionales de Gestión y Desempeño</t>
  </si>
  <si>
    <t>Número de Comités  Institucionales de Gestión y Desempeño realizados</t>
  </si>
  <si>
    <t xml:space="preserve">2.2 Brindar asesoría , acompañamiento  y seguimiento a la implementación de los planes integrados  adoptados </t>
  </si>
  <si>
    <t xml:space="preserve">18  planes consolidados y publicados </t>
  </si>
  <si>
    <t>Número de Planes  consolidados y publicados</t>
  </si>
  <si>
    <t>Jorge Chavez</t>
  </si>
  <si>
    <t xml:space="preserve">Número de Planes informes de seguimiento realizados </t>
  </si>
  <si>
    <t xml:space="preserve">4 informes de seguimiento a los planes integrados </t>
  </si>
  <si>
    <t>Número de Planes  informes de seguimiento realizados</t>
  </si>
  <si>
    <t>2.3 Asesorar y validar técnicamente la elaboración y publicación de los planes de acción de las diferentes áreas de la Unidad Administrativa Especial de Organizaciones Solidarias y realizar los informes de seguimiento</t>
  </si>
  <si>
    <t>10 Planes de acción asesorados</t>
  </si>
  <si>
    <t>Número de planes de acción publicados</t>
  </si>
  <si>
    <t>12 Informes de seguimiento y ejecución (último vigencia 2020 y 3  de 2021)</t>
  </si>
  <si>
    <t>Número de Informes de seguimiento elaborados y enviados a los responsables</t>
  </si>
  <si>
    <t>2.4 Apoyar metodológicamente  la construcción de los mapas de riesgos de  procesos y de corrupción y adelantar el monitoreo de acuerdo a la normatividad vigente.</t>
  </si>
  <si>
    <t>2  matrices de  mapas de riesgos construidas y publicadas ( corrupción y de procesos)</t>
  </si>
  <si>
    <t>Número de matriz de riesgos de procesos elaborada, publicada</t>
  </si>
  <si>
    <t>Jorge Muñoz</t>
  </si>
  <si>
    <t>31/04/2020</t>
  </si>
  <si>
    <t xml:space="preserve">5 monitoreos  realizados en las fechas que establecen la normatividad  vigente ( 3 de riesgos de corrupción y 2 de procesos) </t>
  </si>
  <si>
    <t>Número de Planes de monitoreos realizados.</t>
  </si>
  <si>
    <t xml:space="preserve">3.2 Seguimientos, informes  y reportes  realizados y enviados </t>
  </si>
  <si>
    <t>Marisol Viveros 
Jorge Chavez
Martha Daza</t>
  </si>
  <si>
    <t xml:space="preserve">3.3 Validar los reportes de SISCONPES </t>
  </si>
  <si>
    <t>2 Reportes validados en la plataforma SISCONPES</t>
  </si>
  <si>
    <t>Número de  reportes validados y enviados</t>
  </si>
  <si>
    <t xml:space="preserve">Gestión del Mejoramiento </t>
  </si>
  <si>
    <t>4. Coordinar, asesorar y acompañar el proceso de mejoramiento continuo del Sistema Integrado de Gestión de la Unidad Administrativa Especial de Organizaciones Solidarias.</t>
  </si>
  <si>
    <t xml:space="preserve">4.2 Diseñar e implementar 1  campaña de sensibilización del MIPG a los funcionarios de la Unidad </t>
  </si>
  <si>
    <t xml:space="preserve">100% de la implementación de la campaña  realizadas </t>
  </si>
  <si>
    <t>Porcentaje de implementación de la  campaña de sensibilización realizada</t>
  </si>
  <si>
    <t>4 informes de seguimiento y acompañamiento</t>
  </si>
  <si>
    <t>Número de  informes realizados</t>
  </si>
  <si>
    <t xml:space="preserve">Seguimiento y Medición </t>
  </si>
  <si>
    <t xml:space="preserve">2  actualizaciones  de  información por departamento y municipio realizados en el mapa de gestión </t>
  </si>
  <si>
    <t>Martha Daza 
Jorge Chavez</t>
  </si>
  <si>
    <t>12 reportes de seguimiento a las operaciones estadísticas  propias y 4 informes trimestrales (último vigencia 2020 y 3  de 2021)</t>
  </si>
  <si>
    <t>Número de reportes de seguimiento realizados</t>
  </si>
  <si>
    <t>Marisol Viveros</t>
  </si>
  <si>
    <t>12 reportes de medición de indicadores y 4 informes trimestrales (último vigencia 2020 y 3  de 2021)</t>
  </si>
  <si>
    <t xml:space="preserve">1 reportes  de  cumplimiento de los requerimientos del DANE </t>
  </si>
  <si>
    <t xml:space="preserve">Número de reportes realizados  </t>
  </si>
  <si>
    <t>6.1 Gestionar la actualización  y aprobación de  los proyectos de inversión para la vigencia 2021  y vigencias posteriores, por parte de Mintrabajo y DNP</t>
  </si>
  <si>
    <t>100% de proyectos actualizados, aprobados y registrados vigencia 2021</t>
  </si>
  <si>
    <t>Porcentaje de  proyectos actualizados, aprobados y registrados en el DNP</t>
  </si>
  <si>
    <t>Marisol Viveros
Martha Daza</t>
  </si>
  <si>
    <t>2/15/2020</t>
  </si>
  <si>
    <t xml:space="preserve">100% proyectos actualizados enviados a Mintrabajo y registrados ante el DNP  programación  2022 </t>
  </si>
  <si>
    <t>Porcentaje   de proyectos actualizados, aprobados y registrados en el DNP para vigencia 2022</t>
  </si>
  <si>
    <t>6.2  Asesorar y verificar la elaboración de estudios técnicos para la ejecución de proyectos de inversión durante 2020</t>
  </si>
  <si>
    <t>100% Estudios técnicos asesorados</t>
  </si>
  <si>
    <t>Porcentaje de estudios técnicos asesorados</t>
  </si>
  <si>
    <t>Martha Daza</t>
  </si>
  <si>
    <t>6.2</t>
  </si>
  <si>
    <t>12 Reportes  de seguimiento 4 informes trimestrales (último vigencia 2020 y 3 de 2021)</t>
  </si>
  <si>
    <t>Número de reportes de seguimiento elaborados</t>
  </si>
  <si>
    <t>6.3</t>
  </si>
  <si>
    <t>6.4 Realizar seguimiento sobre los avances de la ejecución de los proyectos de inversión (Física, financiera y de gestión) registrada en la herramienta del SPI y enviar retroalimentación a los formuladores</t>
  </si>
  <si>
    <t xml:space="preserve">12 Reportes  de seguimiento </t>
  </si>
  <si>
    <t xml:space="preserve">7.1 Adelantar las actividades para la implementación de las políticas que conforman el MIPG de acuerdo al plan de trabajo dispuesto por la Entidad </t>
  </si>
  <si>
    <t>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</si>
  <si>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 Integralidad  de los sistemas de gestión para el desarrollo institucional</t>
  </si>
  <si>
    <t>Gestión informática</t>
  </si>
  <si>
    <t xml:space="preserve">
1. Continuar la Implementación de la política de Gobierno Digital en la Entidad</t>
  </si>
  <si>
    <t>1.1. Revisión y actualización de la Arquitectura TI</t>
  </si>
  <si>
    <t>Una (1°) Actualización Documento de Arquitectura de TI.</t>
  </si>
  <si>
    <t>Luis Carlos Jaraba Correa
Contratista
Supervisor</t>
  </si>
  <si>
    <t>1° documentar de la Arquitectura de Solución de un sistemas de información.</t>
  </si>
  <si>
    <r>
      <t xml:space="preserve">1.2 </t>
    </r>
    <r>
      <rPr>
        <sz val="10"/>
        <rFont val="Arial Narrow"/>
        <family val="2"/>
      </rPr>
      <t>Implementación,</t>
    </r>
    <r>
      <rPr>
        <sz val="10"/>
        <color indexed="8"/>
        <rFont val="Arial Narrow"/>
        <family val="2"/>
      </rPr>
      <t xml:space="preserve"> actualización y seguimiento a los planes integrados del Grupo de Tecnologías de la Información. (PETI, Plan de seguridad y privacidad de la información, Plan de tratamiento de riesgos de seguridad digital y Plan de Mantenimiento de servicios tecnológicos)</t>
    </r>
  </si>
  <si>
    <t>100%  de ejecución de las actividades de PETI 2021</t>
  </si>
  <si>
    <t>Luis Carlos Jaraba Correa
José Ignacio Herrera T
Contratista</t>
  </si>
  <si>
    <t>Una (1°) Actualización del Plan Estratégico de Tecnologías 2022</t>
  </si>
  <si>
    <t>Numero Actualizaciones del Plan Estratégico de Tecnologías 2022</t>
  </si>
  <si>
    <t>100%  de ejecución de las actividades del plan de seguridad y privacidad de la información 2021.</t>
  </si>
  <si>
    <t>Luis Carlos Jaraba Correa
Katia Jiménez Gamarra
Juan David Díaz Salgado.
José Ignacio Herrera T
Laura Lizeth Malaver B.</t>
  </si>
  <si>
    <t>Una (1°) Actualización Plan de seguridad y privacidad de la información 2022</t>
  </si>
  <si>
    <t>Numero Actualizaciones Plan de seguridad y privacidad de la información 2022</t>
  </si>
  <si>
    <t>3° Reportes de Seguimiento al plan de tratamiento de Riesgos de seguridad Digital</t>
  </si>
  <si>
    <t>Numero de Reportes de Seguimiento al plan de tratamiento de Riesgos de seguridad Digital</t>
  </si>
  <si>
    <t>Luis Carlos Jaraba Correa
Contratista
Laura Lizeth Malaver B.
Juan David Díaz Salgado.</t>
  </si>
  <si>
    <t>1° informe final de Seguimiento del plan de tratamiento de Riesgos de seguridad Digital</t>
  </si>
  <si>
    <t>Numero de informe final de Seguimiento del plan de tratamiento de Riesgos de seguridad Digital</t>
  </si>
  <si>
    <t>1° Actualización plan de tratamiento de Riesgos de seguridad Digital 2022</t>
  </si>
  <si>
    <t>Numero de Actualización plan de tratamiento de Riesgos de seguridad Digital 2022</t>
  </si>
  <si>
    <t>100 % de ejecución de las actividades del plan de mantenimiento  de servicios tecnológicos 2021</t>
  </si>
  <si>
    <t>% de ejecución de las actividades del plan de mantenimiento  de servicios tecnológicos 2021</t>
  </si>
  <si>
    <t>1° Actualización Plan de mantenimiento  de servicios tecnológicos 2022</t>
  </si>
  <si>
    <t>Numero de Actualizaciones Plan de mantenimiento  de servicios tecnológicos 2022</t>
  </si>
  <si>
    <t>100 % de ejecución de las actividades del plan de Transformación Digital</t>
  </si>
  <si>
    <t>Luis Carlos Jaraba Correa
Contratista
Laura Lizeth Malaver B.</t>
  </si>
  <si>
    <t>1° informe final de Seguimiento del  plan de Transformación Digital</t>
  </si>
  <si>
    <t>1° Actualización plan de Transformación Digital 2022</t>
  </si>
  <si>
    <t>Numero de Actualización  plan de Transformación Digital 2022</t>
  </si>
  <si>
    <t>1.3 Actualizar e implementar el plan de comunicación y sensibilización de la política de gobierno digital y seguridad de la información.</t>
  </si>
  <si>
    <t>100% de ejecución de las actividades del Plan de Comunicación y Sensibilización de la política de gobierno digital y seguridad de la información 2021.</t>
  </si>
  <si>
    <t>Luis Carlos Jaraba Correa
Laura Lizeth Malaver B</t>
  </si>
  <si>
    <t>1° Actualización Plan de Comunicación y Sensibilización 2022</t>
  </si>
  <si>
    <t>Numero de Actualizaciones Plan de Comunicación y Sensibilización 2022</t>
  </si>
  <si>
    <t>2° Informe general del resultado de la implementación del plan de comunicación y sensibilización.</t>
  </si>
  <si>
    <t>Numero de  Informes general del resultado de la implementación del plan de comunicación y sensibilización.</t>
  </si>
  <si>
    <t>2. Transparencia y Acceso a la Información Pública</t>
  </si>
  <si>
    <t>2.1 Mantenimiento y actualización del botón de Transparencia y Acceso a la información pública de la página web</t>
  </si>
  <si>
    <t>2° Informes semestral de la gestión adelantada del botón de transparencia.</t>
  </si>
  <si>
    <t>Numero de Informes de la gestión del botón de transparencia y acceso a la información pública</t>
  </si>
  <si>
    <t>Luis Carlos Jaraba Correa
Contratista
Juan David Díaz Salgado.</t>
  </si>
  <si>
    <t xml:space="preserve">2.2 .Estructurar el botón de transparencia de acuerdo a l proyecto de resolución de transparencia y acceso a la información publica. </t>
  </si>
  <si>
    <t xml:space="preserve">3°  informes trimestral  de la Estructura del botón de transparencia </t>
  </si>
  <si>
    <t xml:space="preserve">Numero de Informes de la Estructura del botón de transparencia </t>
  </si>
  <si>
    <t>3. Mantener en óptimas condiciones la plataforma tecnológica para garantizar la disponibilidad de la información y servicios tecnológicos.</t>
  </si>
  <si>
    <t>3.1. Renovar  y actualizar las licencias de software de seguridad  de la UAEOS.</t>
  </si>
  <si>
    <r>
      <rPr>
        <sz val="10"/>
        <rFont val="Arial Narrow"/>
        <family val="2"/>
      </rPr>
      <t>157</t>
    </r>
    <r>
      <rPr>
        <sz val="10"/>
        <color theme="1"/>
        <rFont val="Arial Narrow"/>
        <family val="2"/>
      </rPr>
      <t xml:space="preserve"> licencias de software de seguridad instaladas.</t>
    </r>
  </si>
  <si>
    <t>Número de licencias de software actualizadas / Número de licencias de software adquiridas</t>
  </si>
  <si>
    <t>Luis Carlos Jaraba Correa
José Ignacio Herrera</t>
  </si>
  <si>
    <t xml:space="preserve">3.2 Renovar y actualizar las licencias de office 365 para los funcionarios de la entidad </t>
  </si>
  <si>
    <t>148 licencias de office 365 instaladas</t>
  </si>
  <si>
    <t>3.3 Garantizar la disponibilidad y funcionamiento de las copias de seguridad de la información de la UAEOS</t>
  </si>
  <si>
    <t>12° informes de copias de seguridad realizadas.</t>
  </si>
  <si>
    <t>Numero de  informes de copias de seguridad realizadas.</t>
  </si>
  <si>
    <t>Luis Carlos Jaraba Correa
Katia Jiménez Gamarra</t>
  </si>
  <si>
    <t>Numero de  informes de  pruebas de recuperación de acuerdo a las políticas de backups.</t>
  </si>
  <si>
    <t>Luis Carlos Jaraba Correa
Katia Jiménez Gamarra
Juan David Díaz Salgado.</t>
  </si>
  <si>
    <t>3.4. Realizar las actualizaciones de software ( Parches de seguridad, firmware, Sistemas operativos, Servicios, Módulos) de la  infraestructura tecnológica.</t>
  </si>
  <si>
    <t xml:space="preserve">4° reportes de actualizaciones de software </t>
  </si>
  <si>
    <t>Número reportes realizados / números de reportes planeados</t>
  </si>
  <si>
    <t>3.5 Realizar reporte sobre la gestión del inventario de hardware Grupo de Tecnologías de Información.</t>
  </si>
  <si>
    <t xml:space="preserve">2° reportes de gestión de inventario de hardware a cargo del grupo de Tecnologías </t>
  </si>
  <si>
    <t>Luis Carlos Jaraba Correa
José Ignacio Herrera
Katia Jiménez Gamarra</t>
  </si>
  <si>
    <t>3.6 Realizar revisión y reporte de deterioro de los  quipos tecnológicos</t>
  </si>
  <si>
    <t>2° reportes de deterioro de los  quipos tecnológicos</t>
  </si>
  <si>
    <t>3.7. Adquirir y configurar el hardware necesario conforme a las necesidades de la Unidad.</t>
  </si>
  <si>
    <t xml:space="preserve">8 componentes de tipo hardware adquiridos y configurados. </t>
  </si>
  <si>
    <t>Componentes de tipo hardware adquiridos y configurados.</t>
  </si>
  <si>
    <t>Luis Carlos Jaraba Correa
José Ignacio Herrera
Juan David Díaz Salgado</t>
  </si>
  <si>
    <t>4. Gestionar los servicios y sistemas de información de la UAEOS</t>
  </si>
  <si>
    <t>4.1. Atender las solicitudes de soporte técnico realizadas por los usuarios de la Unidad.</t>
  </si>
  <si>
    <t>100% de las solicitudes de soporte técnico atendidas.</t>
  </si>
  <si>
    <t>4.2 Uso, apropiación y seguimiento a los sistemas de información y equipo tecnológico de la entidad.</t>
  </si>
  <si>
    <t>2° Evaluaciones Uso, apropiación y seguimiento a los sistemas de información y equipo tecnológico de la entidad.</t>
  </si>
  <si>
    <t>Número evaluaciones realizados / números de evaluaciones planeados</t>
  </si>
  <si>
    <t>Luis Carlos Jaraba                   Laura Malaver                   Contratista</t>
  </si>
  <si>
    <t>2 informe de seguimiento a las Evaluaciones de Uso, apropiación y seguimiento a los sistemas de información y equipo tecnológico de la entidad.</t>
  </si>
  <si>
    <t>Numero de Informes del seguimiento a las Evaluaciones de Uso, apropiación y seguimiento a los sistemas de información y equipo tecnológico de la entidad.</t>
  </si>
  <si>
    <t xml:space="preserve">4.3 Consultar los servicios tecnológicos productivos </t>
  </si>
  <si>
    <t>Número consultas realizadas a los servicios web.</t>
  </si>
  <si>
    <t>Luis Carlos Jaraba Correa
Juan David Díaz Salgado.</t>
  </si>
  <si>
    <t xml:space="preserve">4.4 Realizar revisión y reporte de deterioro de los sistemas de información </t>
  </si>
  <si>
    <t xml:space="preserve">2 reportes de  deterioro de los sistemas de información  </t>
  </si>
  <si>
    <t>Luis Carlos Jaraba Correa
Juan David Díaz Salgado.
Laura Lizeth Malaver B.</t>
  </si>
  <si>
    <t>4.5. Realizar la revisión, actualización e implementación del Plan de Aseguramiento de Calidad durante el ciclo de vida de los sistemas de información que incluya criterios funcionales y no funcionales.</t>
  </si>
  <si>
    <t>1 Actualización de Plan de Aseguramiento de Calidad durante el ciclo de vida de los sistemas de información que incluya criterios funcionales y no funcionales</t>
  </si>
  <si>
    <t>Numero de Actualizaciones Plan de Aseguramiento de Calidad durante el ciclo de vida de los sistemas de información</t>
  </si>
  <si>
    <t>Luis Carlos Jaraba
Contratista
Supervisor</t>
  </si>
  <si>
    <t>100%  de ejecución de las actividades  de Aseguramiento de Calidad durante el ciclo de vida de los sistemas de información que incluya criterios funcionales y no funcionales.</t>
  </si>
  <si>
    <t>4.6.  Implementar aplicaciones de software a la medida de las necesidades de la UAEOS.</t>
  </si>
  <si>
    <t>3 informes de  implementación aplicaciones de software a la medida de las necesidades de la UAEOS.</t>
  </si>
  <si>
    <t>Número de Aplicaciones de software implementadas</t>
  </si>
  <si>
    <t>Pensamiento y Direccionamiento Estratégico</t>
  </si>
  <si>
    <t xml:space="preserve">5.  Implementar  las dimensiones y  políticas que conforman el MIPG para lograr una  mayor apropiación y cumplimiento adecuado de las funciones, garantizando  la satisfacción y participación ciudadana </t>
  </si>
  <si>
    <t xml:space="preserve">5.1 Adelantar las actividades para la implementación de las políticas que conforman el MIPG de acuerdo al plan de trabajo dispuesto por la Entidad </t>
  </si>
  <si>
    <r>
      <t>CRONOGRAMA</t>
    </r>
    <r>
      <rPr>
        <sz val="18"/>
        <color theme="0" tint="-0.499984740745262"/>
        <rFont val="Arial Narrow"/>
        <family val="2"/>
      </rPr>
      <t xml:space="preserve"> </t>
    </r>
    <r>
      <rPr>
        <sz val="18"/>
        <color theme="1"/>
        <rFont val="Arial Narrow"/>
        <family val="2"/>
      </rPr>
      <t>2021</t>
    </r>
  </si>
  <si>
    <t xml:space="preserve">Impulso a la educación solidaria y cooperativa </t>
  </si>
  <si>
    <t xml:space="preserve">Inversión             funcionamiento </t>
  </si>
  <si>
    <t xml:space="preserve">1.1 Apoyar el diseño de la agenda para el fortalecimiento de comités de educación y otros entes de educación de las organizaciones solidarias. </t>
  </si>
  <si>
    <t xml:space="preserve">50%  agenda diseñada e implementada </t>
  </si>
  <si>
    <t>Todos los grupos de la dirección de desarrollo</t>
  </si>
  <si>
    <t xml:space="preserve">marzo </t>
  </si>
  <si>
    <t xml:space="preserve">noviembre </t>
  </si>
  <si>
    <t xml:space="preserve">2.  Desarrollar  programas  que posicionen la cultura asociativa solidaria para el reconocimiento de las potencialidades del sector solidario como una alternativa para el desarrollo humano.     </t>
  </si>
  <si>
    <t>Inversión 
Funcionamiento</t>
  </si>
  <si>
    <t xml:space="preserve">2.1 Implementar el programa formar para emprender en asociatividad solidaria en instituciones educativas </t>
  </si>
  <si>
    <t xml:space="preserve">8 secretarias de educación promocionadas </t>
  </si>
  <si>
    <t>Número de secretarias de educación promocionadas en los diferentes programas educativos diseñados por la Unidad.</t>
  </si>
  <si>
    <t>marzo</t>
  </si>
  <si>
    <t xml:space="preserve">Número de Municipios en donde se implementa el Programa Formar Para Emprender </t>
  </si>
  <si>
    <t xml:space="preserve">2.2 Adelantar jornadas de sensibilización  y promoción que posicionen la cultura asociativa solidaria
</t>
  </si>
  <si>
    <t xml:space="preserve">1000 personas sensibilizadas </t>
  </si>
  <si>
    <t>Número de personas sensibilizadas</t>
  </si>
  <si>
    <t xml:space="preserve">40 jornadas de sensibilización </t>
  </si>
  <si>
    <t xml:space="preserve">Número de jornadas de sensibilización </t>
  </si>
  <si>
    <t xml:space="preserve">Número de foros realizados </t>
  </si>
  <si>
    <t xml:space="preserve">Diciembre </t>
  </si>
  <si>
    <t xml:space="preserve">2.3 Desarrollar cursos básicos de economía solidaria que contribuyan con el eje de fomento de la economía solidaria </t>
  </si>
  <si>
    <t>Número de cursos básicos de economía solidaria  realizados por gestión</t>
  </si>
  <si>
    <t>Marzo</t>
  </si>
  <si>
    <t xml:space="preserve">Desarrollo de modelos de negocios solidarios con innovación social </t>
  </si>
  <si>
    <t xml:space="preserve">FOMENTO </t>
  </si>
  <si>
    <t>80% de emprendimientos Solidarios implementando la estrategia de sostenibilidad</t>
  </si>
  <si>
    <t>Diciembre</t>
  </si>
  <si>
    <t xml:space="preserve"> Fomento de la asociatividad solidaria  para la formalización empresarial, competitividad, y comercialización </t>
  </si>
  <si>
    <t xml:space="preserve">4. Implementar el Programa Integral de Intervención para dinamizar emprendimientos asociativos solidarios </t>
  </si>
  <si>
    <t>4.1 Ejecutar las fases que correspondan del programa integral de intervención</t>
  </si>
  <si>
    <t xml:space="preserve">Número de Emprendimientos solidarios dinamizados </t>
  </si>
  <si>
    <t>Noviembre</t>
  </si>
  <si>
    <t xml:space="preserve">Número Emprendimientos solidarios dinamizados a través de la estrategia de compras públicas locales </t>
  </si>
  <si>
    <t xml:space="preserve">Dirección Técnica de Desarrollo </t>
  </si>
  <si>
    <t>4.2 Reportar los beneficiarios de los procesos de fomento para dinamizar los emprendimientos solidarios</t>
  </si>
  <si>
    <t xml:space="preserve">Número de Personas beneficiadas </t>
  </si>
  <si>
    <t xml:space="preserve">Febrero </t>
  </si>
  <si>
    <t>4.3 Reportar los beneficiarios de población reincorporada  de los procesos de fomento para dinamizar los emprendimientos solidarios</t>
  </si>
  <si>
    <t xml:space="preserve">Número de Personas reincorporadas beneficiadas </t>
  </si>
  <si>
    <t>4.4 Reportar los beneficiarios de población víctima de los procesos de fomento para dinamizar los emprendimientos solidarios</t>
  </si>
  <si>
    <t xml:space="preserve">Número de Personas víctimas beneficiadas </t>
  </si>
  <si>
    <t>Inversión         Funcionamiento</t>
  </si>
  <si>
    <t xml:space="preserve">Número de Gremios del sector solidario  fortalecidos </t>
  </si>
  <si>
    <t>Abril</t>
  </si>
  <si>
    <t>funcionamiento</t>
  </si>
  <si>
    <t xml:space="preserve">25% del programa de Voluntariado implementado </t>
  </si>
  <si>
    <t xml:space="preserve">Porcentaje del programa de voluntariado implementado </t>
  </si>
  <si>
    <t>100% de cumplimiento de los compromisos</t>
  </si>
  <si>
    <t>Porcentaje de cumplimientos de los compromisos</t>
  </si>
  <si>
    <t xml:space="preserve">Porcentaje de Estrategia de sinergias implementado </t>
  </si>
  <si>
    <t>9.1</t>
  </si>
  <si>
    <t xml:space="preserve">10 Redes o Cadenas promovidas y Dinamizadas </t>
  </si>
  <si>
    <t>Número de Redes o Cadenas Promovidas o Dinamizadas</t>
  </si>
  <si>
    <t>10.1</t>
  </si>
  <si>
    <t xml:space="preserve">100% seguimiento a las alianzas suscritas </t>
  </si>
  <si>
    <t xml:space="preserve">Porcentaje de seguimiento a las Alianzas suscritas (Superintendencias, Confecamaras, DIAN, INVIMA. </t>
  </si>
  <si>
    <t xml:space="preserve">Integralidad  de los sistemas de gestión para el desarrollo institucional </t>
  </si>
  <si>
    <t>Porcentaje del Documento de análisis y propuestas gestionadas.</t>
  </si>
  <si>
    <t xml:space="preserve">Porcentaje de MIGP  implementado </t>
  </si>
  <si>
    <t xml:space="preserve">EHYDER MARIO BARBOSA PEREZ </t>
  </si>
  <si>
    <t>Director Técnico de Desarrollo de las Organizaciones Solidarias</t>
  </si>
  <si>
    <t>Número de actividades de sensibilización y promoción del sistema ejecutadas.</t>
  </si>
  <si>
    <t xml:space="preserve">Porcentaje de implemetación del Plan Institucional de gestión ambiental </t>
  </si>
  <si>
    <t>Porcentaje de reducción del consumo de energia electrica  percápita</t>
  </si>
  <si>
    <t>Porcentaje de reducción del consumo de agua  percápita</t>
  </si>
  <si>
    <t>Porcentaje de reducción del consumo de papel Institucional.</t>
  </si>
  <si>
    <t>Número de planes de austeridad y gestión ambiental actualizado</t>
  </si>
  <si>
    <r>
      <t>Número  de obras ejecutada</t>
    </r>
    <r>
      <rPr>
        <sz val="10"/>
        <color theme="4"/>
        <rFont val="Arial Narrow"/>
        <family val="2"/>
      </rPr>
      <t>s</t>
    </r>
  </si>
  <si>
    <r>
      <rPr>
        <sz val="10"/>
        <color theme="4"/>
        <rFont val="Arial Narrow"/>
        <family val="2"/>
      </rPr>
      <t xml:space="preserve">1 </t>
    </r>
    <r>
      <rPr>
        <sz val="10"/>
        <rFont val="Arial Narrow"/>
        <family val="2"/>
      </rPr>
      <t>Plan de conservación digital actualizado</t>
    </r>
  </si>
  <si>
    <t>2 inventarios generales relaizados</t>
  </si>
  <si>
    <t>12 informes presentados</t>
  </si>
  <si>
    <t>1 proceso de baja de bienes resliados</t>
  </si>
  <si>
    <t>12 solicitudes de reembolso  realizados</t>
  </si>
  <si>
    <t>2 actividades de sensibilización del sistema de Gestión Ambiental realizadas</t>
  </si>
  <si>
    <t>100% de solicitudes de PAC aprobadas</t>
  </si>
  <si>
    <t>2.1 Realizar inducción a todo servidor público que se vincule a la entidad</t>
  </si>
  <si>
    <t>2.2 Realizar reinducción a todos los servidores máximo cada dos años</t>
  </si>
  <si>
    <t>3.1  Formular y publicar el Plan Anual de Vacantes</t>
  </si>
  <si>
    <t>3.3 Formular  y publicar el Plan  de Estratégico de Talento Humano</t>
  </si>
  <si>
    <t>3.4 Formular y publicar el Plan Institucional de Capacitación</t>
  </si>
  <si>
    <t>3.6 Formular y publicar el Plan de Seguridad y Salud en el Trabajo (Programas de Higiene y Seguridad y Medicina del Trabajo).</t>
  </si>
  <si>
    <t xml:space="preserve">4.1 Vinculación y Retiro de Servidores Públicos
 Administración de Nómina y Situaciones Administrativas
</t>
  </si>
  <si>
    <t>5.1 Acuerdos de gestión concertados y evaluados de los Gerentes Públicos de la entidad.</t>
  </si>
  <si>
    <t xml:space="preserve">5.4 Segunda Evaluación Parcial Semestral y Definitiva en Período Anual u Ordinario del período del 1 de febrero de 2021 al 31 de enero de 2022.
</t>
  </si>
  <si>
    <t>6.1 Implementación, ejecución  y seguimiento del Plan Institucional de Capacitación</t>
  </si>
  <si>
    <t>8.1 Implementación, ejecución  y seguimiento el Sistema de Gestión de Seguridad y Salud en el Trabajo.</t>
  </si>
  <si>
    <t>9.1 Fortalecer el Código de Integridad a través de espacios participativos, interiorización de los servidores y cumplimiento en sus funciones.</t>
  </si>
  <si>
    <t>10,1 Adelantar las actividades para la implementación de las políticas que conforman el MIPG de acuerdo al plan de trabajo dispuesto por la Entidad  </t>
  </si>
  <si>
    <t>5.4</t>
  </si>
  <si>
    <t>Porcentaje de certificaciones expedidas a través del CETIL</t>
  </si>
  <si>
    <r>
      <t xml:space="preserve">Porcentaje de   Inducción a servidores públicos </t>
    </r>
    <r>
      <rPr>
        <sz val="10"/>
        <color theme="3"/>
        <rFont val="Arial Narrow"/>
        <family val="2"/>
      </rPr>
      <t>realizadas</t>
    </r>
  </si>
  <si>
    <t>Número de  Planes actualizados y publicados</t>
  </si>
  <si>
    <t xml:space="preserve">Número  de nóminas tramitadas </t>
  </si>
  <si>
    <t>Número de retroactivo tramitado</t>
  </si>
  <si>
    <t>Porcentaje de situaciones  administrativas tramitadas</t>
  </si>
  <si>
    <t xml:space="preserve">Número de evaluaciones parcial semestral y definitiva realizadas </t>
  </si>
  <si>
    <t>Número de evaluaciones parcial semestral y definitiva</t>
  </si>
  <si>
    <t>Porcentaje  de  compromisos de  evaluación del desempeño concertados</t>
  </si>
  <si>
    <t>Porcentaje de ejecución del PIC</t>
  </si>
  <si>
    <t>Porcentaje ejecución del Plan de SG-SST</t>
  </si>
  <si>
    <t>Porcentaje espacios participativos del Código de Integridad</t>
  </si>
  <si>
    <t>Porcentaje Implementación del MIPG</t>
  </si>
  <si>
    <t>Porcentaje de hojas de vida  vinculadas al SIGEP</t>
  </si>
  <si>
    <t xml:space="preserve">100% de declaración juramentada de Bienes y Rentas en el plazo estipulado realizadas </t>
  </si>
  <si>
    <t xml:space="preserve">Número de  reinducciones  realizadas </t>
  </si>
  <si>
    <t xml:space="preserve">14 nóminas anuales tramitadas </t>
  </si>
  <si>
    <t>5.3 Primera Evaluación Parcial Semestral del período del 1o. De febrero de 2021 al 31 de julio de 2022.</t>
  </si>
  <si>
    <t>Coordinadora Grupo Gestión Humana</t>
  </si>
  <si>
    <t xml:space="preserve">CARMEN JULIA LIZARAZO </t>
  </si>
  <si>
    <t>Número de Actualizaciones publicadas y socializadas.</t>
  </si>
  <si>
    <t>Porcentaje de consultas resueltas.</t>
  </si>
  <si>
    <t xml:space="preserve">Porcentaje de registros de seguimiento a los procesos judiciales </t>
  </si>
  <si>
    <t>Porcentaje de procesos atendidos.</t>
  </si>
  <si>
    <t xml:space="preserve"> Zairis Mendoza </t>
  </si>
  <si>
    <t xml:space="preserve"> Zairis Mendoza
Gloria Lache 
Nicolas Alberto Hernandez
Marlon Torres Puello  </t>
  </si>
  <si>
    <t xml:space="preserve"> Zairis Mendoza 
Marlon Torres Puello  </t>
  </si>
  <si>
    <t xml:space="preserve">Marlon Torres Puello  </t>
  </si>
  <si>
    <t>6.1 Adelantar las actividades para la implementación de las políticas que conforman el MIPG de acuerdo al plan de trabajo dispuesto por la Entidad  </t>
  </si>
  <si>
    <t>NELSON PIÑEROS</t>
  </si>
  <si>
    <t xml:space="preserve">Coordinadora Grupo Educación e Investigación </t>
  </si>
  <si>
    <t>5. Fortalecer la integración gremial del sector solidario para la consolidación de su identidad sectorial, la representación, la participación en políticas públicas, el intercambio de buenas prácticas y la gestión de proyectos para el beneficio de sus agremiados.</t>
  </si>
  <si>
    <t>5.1 Jornadas de promoción para la consolidación de la identidad sectorial .</t>
  </si>
  <si>
    <t>6. 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</si>
  <si>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6.1 Implementar el programa para el fortalecimiento del Voluntariado  </t>
  </si>
  <si>
    <t>7. Dar cumplimiento a los compromisos (sentencias, Conpes, iniciativas) en las cuales la Unidad administrativa especial de organizaciones solidarias tiene responsabilidades,</t>
  </si>
  <si>
    <t>7,1 Seguimiento al cumplimiento de compromisos (sentencias, Conpes, iniciativas) en las cuales la Unidad administrativa especial de organizaciones solidarias tiene responsabilidades,</t>
  </si>
  <si>
    <t xml:space="preserve">8. Ejecutar desde las alianzas identificadas la estrategia o programa de sinergias interinstitucionales. </t>
  </si>
  <si>
    <t xml:space="preserve"> 8.1 implementar la estrategia del  programa de sinergias interinstitucionales, articulando las agendas sectoriales nacionales o regionales</t>
  </si>
  <si>
    <t xml:space="preserve">Número de planes anuales de adquisiciones publicados </t>
  </si>
  <si>
    <t>2 actualizaciones al plan anual de adqusiciones realizadas</t>
  </si>
  <si>
    <t>Número de actualizaciones al Plan anual de adquisiciones realizadas</t>
  </si>
  <si>
    <t>4 informes de bienes de deteriroro y vida utiles presentados</t>
  </si>
  <si>
    <t>Numero de solicitudes de caja menor presentadas</t>
  </si>
  <si>
    <t>100% plan institucional de gestión ambiental implementado</t>
  </si>
  <si>
    <t xml:space="preserve"> 5% de reducción en el consumo percapita  de energia y agua, frente la vigencia 2021. (linea base 75,23 consumo percapita vigencia 2019)</t>
  </si>
  <si>
    <t>5%  de reducción en el consumo de papel  , frente la vigencia 2021 (linea base 20 resmas  por área vigencia 2019 )</t>
  </si>
  <si>
    <t>1 Plan de austeridad y de gestión Ambiental actualizado</t>
  </si>
  <si>
    <t>ACTIVIDAD N.º</t>
  </si>
  <si>
    <t xml:space="preserve">Funcionamiento e Inversión </t>
  </si>
  <si>
    <t>2.1  Revisar la información cargada en los sistemas de información de los saldos iniciales: (activos , pasivos, patrimonio y cuentas de orden) de acuerdo a los criterios del marco normativo vigente.</t>
  </si>
  <si>
    <t>2.3  Elaborar y presentar los informes y estados financieros en condiciones de razonabilidad, emitiendo las recomendaciones y conceptos que surjan de su análisis.</t>
  </si>
  <si>
    <t>3. Consolidar información presupuestal en condiciones de oportunidad y razonabilidad para el control, toma de decisiones y trasparencia de la información.</t>
  </si>
  <si>
    <t>3.2 Expedición de CDP y RP de acuerdo a las solicitudes realizadas por los distintos Grupos de Trabajo de la UAEOS</t>
  </si>
  <si>
    <t xml:space="preserve">100% de CDPs y RP expedidos en SIF Nación </t>
  </si>
  <si>
    <t>Porcentaje de expedición de solicitudes  de RP y CDP.</t>
  </si>
  <si>
    <t xml:space="preserve">3.3 Elaborar informes de ejecución presupuestal trimestral  en condiciones de razonabilidad, para ser publicados en las pagina de la Entidad. </t>
  </si>
  <si>
    <t>12 reportes de seguimientos mensuales  con sus respectivas alarmas de % de ejecución y cumplimiento.</t>
  </si>
  <si>
    <t>4.1     Gestionar y registrar las solicitudes y modificaciones al PAC para vigencia 2021 y rezago vigencia 2020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t>
  </si>
  <si>
    <t>1.1 Proyectar el anteproyecto  2022 de funcionamiento y inversión en articulación con el comité de programación presupuestal y Los diferentes Grupos de Trabajo.</t>
  </si>
  <si>
    <r>
      <t xml:space="preserve">Número  de anteproyecto de presupuesto de la UAEOS 2022 </t>
    </r>
    <r>
      <rPr>
        <sz val="10"/>
        <color theme="3"/>
        <rFont val="Arial Narrow"/>
        <family val="2"/>
      </rPr>
      <t>definido</t>
    </r>
  </si>
  <si>
    <t>1.2 Registrar ante las autoridades competentes el anteproyecto de presupuesto 2022 y enviar justificaciones con formatos estipulados por el MHYCP, definido con el comité de programación presupuestal.</t>
  </si>
  <si>
    <t>1 Anteproyecto de presupuesto 2022 registrado en SIIF Nación.</t>
  </si>
  <si>
    <t>Número anteproyecto de presupuesto de la UAEOS registrado en SIIF Nación.</t>
  </si>
  <si>
    <t>5.2 Concertación de Compromisos Laborales para el período correspondiente del 1o. de febrero de 2021 al 31 de enero de 2022.</t>
  </si>
  <si>
    <r>
      <t xml:space="preserve">Número de  evaluación parcial eventual </t>
    </r>
    <r>
      <rPr>
        <sz val="10"/>
        <color theme="3"/>
        <rFont val="Arial Narrow"/>
        <family val="2"/>
      </rPr>
      <t xml:space="preserve">realizadas </t>
    </r>
  </si>
  <si>
    <t>6. Formular, implementar y  evaluar el Plan Institucional de Capacitación - PIC 2021-2022</t>
  </si>
  <si>
    <t>1 Plan Anual de Vacantes formulado y publicado</t>
  </si>
  <si>
    <t>3.2  Formular y publicar el Plan  de Previsión de Recursos Humanos</t>
  </si>
  <si>
    <t>1 Plan de Previsión formulado y publicado</t>
  </si>
  <si>
    <t>1 Plan Institucional Bienestar e Incentivos formulado y publicado</t>
  </si>
  <si>
    <t>1 Plan de Seguridad y Salud formulado y publicado</t>
  </si>
  <si>
    <t>1 Plan Estratégico de Talento humano formulado y publicado</t>
  </si>
  <si>
    <t>1 Plan Institucional de Capacitación formulado y publicado</t>
  </si>
  <si>
    <t>Gestión Jurídica</t>
  </si>
  <si>
    <t xml:space="preserve">1.  Actualizar de manera participativa con los procesos del SIGOS el normograma institucional, permitiendo el conocimiento oportuno de las normas vigentes aplicables al sector solidario y a la Entidad. </t>
  </si>
  <si>
    <t>1.1 Actualizar, publicar  y socializar a los funcionarios de la Unidad el normograma institucional con la información reportada por los líderes de los procesos del SIGOS. Solicitar información de normatividades cada dos meses.</t>
  </si>
  <si>
    <t>2.1 Emitir respuesta a las diferentes PQRDS que se reciban, de manera oportuna de conformidad con la normatividad aplicable, a través de los diferentes canales de atención  con los que cuenta la Unidad Administrativa Especial de Organizaciones Solidarias.</t>
  </si>
  <si>
    <t>Porcentaje de trámites judiciales  atendidos oportunamente.</t>
  </si>
  <si>
    <t>4.1 Atender oportunamente los trámites judiciales que requieran acciones de defensa jurídica en los procesos judiciales en los que sea parte la Entidad y mantener actualizada la base de datos.</t>
  </si>
  <si>
    <t>Porcentaje de  visitas a despachos judiciales realizadas (realizar por lo menos una visitar al mes de cada proceso en la entidad es parte)</t>
  </si>
  <si>
    <t xml:space="preserve">Numero de Sesiones del Comité de Conciliación realizadas. </t>
  </si>
  <si>
    <t xml:space="preserve">5.2 Continuar con la Implementación de la versión del  SECOP II, el cual permite pasar de una simple publicidad a una plataforma transaccional que permite a compradores y proveedores realizar el proceso de contratación en línea. </t>
  </si>
  <si>
    <t xml:space="preserve">100% del Cumplimiento en la implementación del SECOP II. </t>
  </si>
  <si>
    <t>Porcentaje de implementación del SECOP II</t>
  </si>
  <si>
    <t>Numero de Actualizaciones al proceso de gestión contractual</t>
  </si>
  <si>
    <t xml:space="preserve">6, liderar  propuestas  normativas para el fomento, desarrollo y protección del sector solidario,  que incluyan la disminución de obstáculos, trámites  y  costos para el desarrollo de las organizaciones solidarias. </t>
  </si>
  <si>
    <t xml:space="preserve">6.1. Liderar la mesa institucional  de análisis normativo para el fomento, desarrollo y protección del sector solidario, </t>
  </si>
  <si>
    <t>2 comités institucionales de Coordinación de control interno liderados por la Oficina de Control Interno</t>
  </si>
  <si>
    <t xml:space="preserve">Jefe Oficina Asesora Jurídica </t>
  </si>
  <si>
    <t xml:space="preserve">Porcentaje de contratos y/o convenios del presupuesto de inversión auditados </t>
  </si>
  <si>
    <t>1.3 Implementar el cronograma de informes y seguimientos en cumplimiento del Artículo 2.2.21.4.9 del decreto 648 de 2017</t>
  </si>
  <si>
    <t>Bogotá DC</t>
  </si>
  <si>
    <t xml:space="preserve">3. Realizar  informes  sobre los compromisos de la UAEOS en la consolidación de  la PAZ , sentencias, CONPES y demás reportes solicitados por entidades externas </t>
  </si>
  <si>
    <t>3.1 Realizar el Informe de Rendición de Cuentas PAZ</t>
  </si>
  <si>
    <t>1 Informe de Rendición de Cuentas PAZ</t>
  </si>
  <si>
    <t>Número de Planes Informe de Rendición de Cuentas PAZ realizado</t>
  </si>
  <si>
    <t xml:space="preserve">100% de solicitudes de informes o reportes  atendidas </t>
  </si>
  <si>
    <t xml:space="preserve">Porcentaje  de solicitudes atendidas </t>
  </si>
  <si>
    <t>4.1  Asesorar  a los lideres en el desarrollo de las  acciones establecidas  para la implementación de MIPG</t>
  </si>
  <si>
    <t>4.3 Realizar , acompañamiento y seguimiento  a las actividades de implementación del Sistema de Gestión Ambiental</t>
  </si>
  <si>
    <t>5. Implementar el Plan Estadístico Institucional de acuerdo a lo proyectado en el corto plazo.</t>
  </si>
  <si>
    <t>5.1 Revisar, actualizar y publicar información de gestión y resultados  con los reportes estadísticos periódicamente.</t>
  </si>
  <si>
    <t>5.2 Elaborar y presentar  los reportes e informes estadísticos de la entidad y el seguimiento al  Plan Estadístico Institucional</t>
  </si>
  <si>
    <t>5.3 Elaborar y presentar  los reportes  estadísticos de la entidad y el seguimiento a la implementación del Plan Estadístico Institucional</t>
  </si>
  <si>
    <t>5.4  Adelantar las actividades necesarias para mantener la  certificación de la operación estadística " Registro de ESALES ante el DANE"</t>
  </si>
  <si>
    <r>
      <t xml:space="preserve">6. Actualizar los proyectos de inversión  y realizar seguimiento a la ejecución de los mismos según lo estipulado en el </t>
    </r>
    <r>
      <rPr>
        <b/>
        <sz val="10"/>
        <rFont val="Arial Narrow"/>
        <family val="2"/>
      </rPr>
      <t>Plan de Gasto Publico</t>
    </r>
  </si>
  <si>
    <r>
      <t xml:space="preserve">6.3 Realizar seguimiento periódico sobre los avances de la ejecución de los proyectos de inversión de acuerdo a la planificación realizada en el marco de la política de Gestión Financiera y el </t>
    </r>
    <r>
      <rPr>
        <b/>
        <sz val="10"/>
        <rFont val="Arial Narrow"/>
        <family val="2"/>
      </rPr>
      <t>Plan de Gasto Publico</t>
    </r>
  </si>
  <si>
    <t xml:space="preserve">7.  Implementar  las dimensiones y  políticas que conforman el MIPG para lograr una  mayor apropiación y cumplimiento adecuado de las funciones, garantizando  la satisfacción y participación ciudadana </t>
  </si>
  <si>
    <t xml:space="preserve">100% de asesorías realizadas </t>
  </si>
  <si>
    <t xml:space="preserve">Porcentaje  de asesorías realizadas </t>
  </si>
  <si>
    <t>Febrero</t>
  </si>
  <si>
    <t>3. Desarrollar  estrategias de autosostenibilidad en las dimensiones social, económica, ambiental, cultural y política de los emprendimientos solidarios.</t>
  </si>
  <si>
    <t xml:space="preserve">Porcentaje de  Emprendimientos solidarios implementando estrategias de autosostenibilidad  </t>
  </si>
  <si>
    <t xml:space="preserve"> Sinergias interinstitucionales para  el desarrollo integral del sector solidario </t>
  </si>
  <si>
    <t>25% de Estrategia de Sinergias implementado</t>
  </si>
  <si>
    <t>inversión
funcionamiento</t>
  </si>
  <si>
    <t>Inversión
funcionamiento</t>
  </si>
  <si>
    <t xml:space="preserve">41 alianzas estratégicas generadas </t>
  </si>
  <si>
    <t xml:space="preserve">Número de Alianzas estratégicas generadas </t>
  </si>
  <si>
    <t>25% documento de análisis y propuestas gestionadas</t>
  </si>
  <si>
    <t xml:space="preserve">100% MIPG implementado </t>
  </si>
  <si>
    <t xml:space="preserve">1. Apoyar el diseño de la agenda para el fortalecimiento de comités de educación y otros entes de educación de las organizaciones solidarias para que sean dinamizadores del mejoramiento de vida y su implementación en el territorio por cada grupo misional. </t>
  </si>
  <si>
    <t>Porcentaje de ejecución de las actividades de PETI 2021</t>
  </si>
  <si>
    <t>Porcentaje de ejecución de las actividades del plan de seguridad y privacidad de la información 2021.</t>
  </si>
  <si>
    <t>Número Actualizaciones Actualización de  documento de Arquitectura TI.</t>
  </si>
  <si>
    <t>Número de  documento de Arquitectura de Solución de un sistemas de información.</t>
  </si>
  <si>
    <t>Porcentaje de ejecución de las actividades del plan del plan de Transformación Digital</t>
  </si>
  <si>
    <t>Porcentaje de ejecución de las actividades del Plan de Comunicación y Sensibilización 2021</t>
  </si>
  <si>
    <t>Porcentaje solicitudes de soporte: 
Número de solicitudes atendidas / Numero de solitudes allegadas*100</t>
  </si>
  <si>
    <t>Porcentaje  de ejecución de las actividades de Plan de Aseguramiento de Calidad durante el ciclo de vida de los sistemas de información</t>
  </si>
  <si>
    <t>Porcentaje  Implementación del MIPG</t>
  </si>
  <si>
    <t xml:space="preserve">9 reportes de seguimiento a las operaciones estadística otra fuente y 2 informes  semestrales  </t>
  </si>
  <si>
    <t>Porcentaje Agenda diseñada e implementada</t>
  </si>
  <si>
    <t>LUIS CARLOS JARABA</t>
  </si>
  <si>
    <t>Coordinadora Grupo TIC</t>
  </si>
  <si>
    <t>3.7</t>
  </si>
  <si>
    <t>4.6</t>
  </si>
  <si>
    <t>PLAN DE ACCIÓN 2021 - OFICINA ASESORA JURIDICA</t>
  </si>
  <si>
    <t xml:space="preserve">                                                                                                                    PLAN DE ACCIÓN 2021 OFICINA DE CONTROL INTERNO</t>
  </si>
  <si>
    <r>
      <t xml:space="preserve">                                                                                                                   PROPUESTA  PLAN DE ACCIÓN INSTITUCIONAL</t>
    </r>
    <r>
      <rPr>
        <b/>
        <sz val="20"/>
        <rFont val="Arial Narrow"/>
        <family val="2"/>
      </rPr>
      <t xml:space="preserve"> 2021</t>
    </r>
  </si>
  <si>
    <t>311/12 2021</t>
  </si>
  <si>
    <t>311/12 2022</t>
  </si>
  <si>
    <t>311/12 2023</t>
  </si>
  <si>
    <t>311/12 2024</t>
  </si>
  <si>
    <t>311/12 2025</t>
  </si>
  <si>
    <t>311/12 2026</t>
  </si>
  <si>
    <t>311/12 2027</t>
  </si>
  <si>
    <t>311/12 2028</t>
  </si>
  <si>
    <t>311/12 2029</t>
  </si>
  <si>
    <t>311/12 2030</t>
  </si>
  <si>
    <t>311/12 2031</t>
  </si>
  <si>
    <t>311/12 2032</t>
  </si>
  <si>
    <t>311/12 2033</t>
  </si>
  <si>
    <t>Plan Etrategico Institucional " Consruyendo Territorio Soldiarios 2019-2022</t>
  </si>
  <si>
    <t>1.1.</t>
  </si>
  <si>
    <t>100% de acciones plan mipg desarrolladas</t>
  </si>
  <si>
    <t xml:space="preserve">                                                                                                                    PLAN DE ACCIÓN 2021 GRUPO DE EDUCACIÓN E INVESTIGACIÓN</t>
  </si>
  <si>
    <r>
      <rPr>
        <b/>
        <sz val="10"/>
        <rFont val="Arial Narrow"/>
        <family val="2"/>
      </rPr>
      <t xml:space="preserve">1.1. </t>
    </r>
    <r>
      <rPr>
        <sz val="10"/>
        <rFont val="Arial Narrow"/>
        <family val="2"/>
      </rPr>
      <t xml:space="preserve">Acompañar la implementación del programa formar para emprender en asociatividad solidaria </t>
    </r>
  </si>
  <si>
    <r>
      <rPr>
        <b/>
        <sz val="10"/>
        <rFont val="Arial Narrow"/>
        <family val="2"/>
      </rPr>
      <t>1.4.</t>
    </r>
    <r>
      <rPr>
        <sz val="10"/>
        <rFont val="Arial Narrow"/>
        <family val="2"/>
      </rPr>
      <t xml:space="preserve"> Gestionar las solicitudes de expedición de certificados a procesos formativos adelantados por servidores públicos de la UAEOS</t>
    </r>
  </si>
  <si>
    <t xml:space="preserve">Martha Lucia Rodriguez Cepeda
Jhon Jairo Chaves
Francy Yolima Moreno Vasquez </t>
  </si>
  <si>
    <t>3.5 Formular y publicar el Plan de Bienestar 2021-2022: Servidores Saludables</t>
  </si>
  <si>
    <t>1 Liquidación de  retroactivo tramitado</t>
  </si>
  <si>
    <t>7. Formular, implementar y evaluar el  Plan de Bienestar  2021-2022 : Servidores Saludables</t>
  </si>
  <si>
    <t>7.1  Implementación. Ejecución y seguimiento al Plan de Bienestar 2021 - 2022: Servidores Saludables</t>
  </si>
  <si>
    <t xml:space="preserve">100% Implementación. Ejecución y seguimiento del Plan de Bienestar </t>
  </si>
  <si>
    <t>Porcentaje ejecución del Plan de Biennestar</t>
  </si>
  <si>
    <t xml:space="preserve">Porcentaje de declaraciones juramentadas realizadas </t>
  </si>
  <si>
    <t>Implementar el 100% de las auditorías establecidas en el programa de auditorías 2021</t>
  </si>
  <si>
    <t>Porcentaje de auditados realizadas durante la vigencia 2021</t>
  </si>
  <si>
    <t>Avance de auditoría mínimo del 80% a los contratos y/o convenios del presupuesto de inversión aprobados por parte del Comité institucional de control interno</t>
  </si>
  <si>
    <t>3.1 Realizar Reporte o seguimiento a reporte de información a entes de control</t>
  </si>
  <si>
    <t xml:space="preserve">32 Reportes a CGR así:
1 Control Interno Contable
1 informe anual Consolidado
12 reportes de información contractual
12 Reportes de Obras inconclusas
2 seguimiento a plan de mejoramiento
2 reportes de procesos penales por delitos contra la administración pública
2 Recursos destinados a posconcflicto
</t>
  </si>
  <si>
    <t xml:space="preserve">15 foros </t>
  </si>
  <si>
    <t xml:space="preserve">Abril </t>
  </si>
  <si>
    <t xml:space="preserve">3.1  Emprendimientos solidarios implementando estrategias de autosostenibilidad  </t>
  </si>
  <si>
    <t xml:space="preserve">3.2 Adelantar estudios e investigaciones aplicadas para la sostenibilidad social, económica, ambiental, cultural y política de las organizaciones solidarias </t>
  </si>
  <si>
    <t xml:space="preserve">1  Estudio de investigación desarrollada </t>
  </si>
  <si>
    <t xml:space="preserve">Marzo </t>
  </si>
  <si>
    <t xml:space="preserve">8,2 Promover o Dinamizar Redes o Cadenas productivas </t>
  </si>
  <si>
    <t>Nidia Patiño
Carolina Bonilla</t>
  </si>
  <si>
    <t>2° informes de  pruebas de recuperación de acuerdo a las políticas de backups.</t>
  </si>
  <si>
    <t xml:space="preserve"> 98.112 Consultas realizadas a los  servicios web de la entidad.</t>
  </si>
  <si>
    <t>9.Generar alianzas con el sector privado como estrategia de sostenibilidad de las organizaciones solidarias con población victima</t>
  </si>
  <si>
    <t xml:space="preserve">10,.Generar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 </t>
  </si>
  <si>
    <t xml:space="preserve">11,.Presentar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</si>
  <si>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12 Implementar  las dimensiones y  políticas que conforman el MIPG para lograr una  mayor apropiación y cumplimiento adecuado de las funciones, garantizando  la satisfacción y participación ciudadana </t>
  </si>
  <si>
    <t>9,1 Identificar, gestionar y consolidar alianzas comerciales estratégicas</t>
  </si>
  <si>
    <t>ACTIVIDAD Nº</t>
  </si>
  <si>
    <t>1. Fomentar la cultura asociativa solidaria para generar conocimiento de los principios, valorores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</si>
  <si>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1.2  Implementar acciones para el fortalecimiento de la  imagen corporativa de las organizaciones solidarias que le permita su visibilización en el entorno socio-empresarial asi como la divulgación de la gestión misional </t>
  </si>
  <si>
    <t xml:space="preserve">4 ediciones de revistas digitales y 2 folletos digitales
</t>
  </si>
  <si>
    <t>Jaime Baquero y Cristina Núñez</t>
  </si>
  <si>
    <t>15 videos de experiencias de asociatividad solidaria (incluídos 2 códigos cívicos) elaborados y emitidos en redes sociales y portal institucional.</t>
  </si>
  <si>
    <t>Coordinadora Grupo Comunicaciones y Prensa</t>
  </si>
  <si>
    <t>Porcentaje de solicitudes gestionadas</t>
  </si>
  <si>
    <t>Número de actividades con comités de educación</t>
  </si>
  <si>
    <t>Porcentaje de solicitudes del trámite gestionadas</t>
  </si>
  <si>
    <t>Porcentaje de peticiones gestionadas</t>
  </si>
  <si>
    <t>10,1 seguimiento a  las 4 alianzas suscritas o identificadas en  apoyo a la formalización  y fomento de organizaciones solidarias</t>
  </si>
  <si>
    <t xml:space="preserve">11.1 Revisar la  normatividad para el fomento, desarrollo y protección del sector solidario y generar propuestas. (Como Comisión intersectorial) </t>
  </si>
  <si>
    <t xml:space="preserve">12 1 Implementar  las dimensiones y  políticas que conforman el MIPG para lograr una  mayor apropiación y cumplimiento adecuado de las funciones, garantizando  la satisfacción y participación ciudadana </t>
  </si>
  <si>
    <t>8.2</t>
  </si>
  <si>
    <t>Número de estados de Situación Financiera elaborado</t>
  </si>
  <si>
    <t>1 Estado de Situación Financiera elaborado</t>
  </si>
  <si>
    <t>1 Estado de Cambios en el Patrimonio elaborado</t>
  </si>
  <si>
    <t>Número de Estado de Cambios en el Patrimonio elaborado</t>
  </si>
  <si>
    <t>Numero de Comités de Sostenibilidad Contable realizados</t>
  </si>
  <si>
    <t>4 sesiones de Comités de sostenibilidad Contable realizadas</t>
  </si>
  <si>
    <t xml:space="preserve">Número de campañas desarrolladas     </t>
  </si>
  <si>
    <t>Número de Actividades de acompañamiento realizadas</t>
  </si>
  <si>
    <t>Número de actividades con grupos de valor</t>
  </si>
  <si>
    <t>Porcentaje de documento de programa finalizado</t>
  </si>
  <si>
    <t>Porcentaje acciones plan mipg desarrolladas</t>
  </si>
  <si>
    <t xml:space="preserve">
Director Nacional</t>
  </si>
  <si>
    <t>RAFAEL ANTÓNIO GONZÁLEZ GORDILLO</t>
  </si>
  <si>
    <t xml:space="preserve">
Jefe Oficina Asesora Jurídica</t>
  </si>
  <si>
    <t>MARLON TORRES PUELLO</t>
  </si>
  <si>
    <t xml:space="preserve">94% de pagos autorizados </t>
  </si>
  <si>
    <t>1. Desarrollar  programas  que posicionen la cultura asociativa solidaria para el reconocimiento de las potencialidades del sector solidario como una alternativa para el desarrollo humano, utilizando, entre otras estrategias, las herramientas TIC.</t>
  </si>
  <si>
    <t>2. Diseñar una  agenda para el fortalecimiento de comités de educación y otros entes de educación de las organizaciones solidarias para que sean dinamizadores del mejoramiento de vida y el desarrollo territorial</t>
  </si>
  <si>
    <t xml:space="preserve">PONDERACIÓN ACCIÓN
</t>
  </si>
  <si>
    <t xml:space="preserve">100 % de 5 actividades de acompañamiento en la Implementación del Formar para Emprender  </t>
  </si>
  <si>
    <r>
      <rPr>
        <b/>
        <sz val="10"/>
        <rFont val="Arial Narrow"/>
        <family val="2"/>
      </rPr>
      <t>1.2.</t>
    </r>
    <r>
      <rPr>
        <sz val="10"/>
        <rFont val="Arial Narrow"/>
        <family val="2"/>
      </rPr>
      <t xml:space="preserve"> Desarrollar una estrategia que potencialice el proceso de acreditación</t>
    </r>
  </si>
  <si>
    <t>100% de 1 estrategia desarrollada</t>
  </si>
  <si>
    <t>Porcentaje de contenidos mínimos de educación económica y financiera diseñados</t>
  </si>
  <si>
    <t>Porcentaje de contenidos mínimos  de educación solidaria para la constitución de entidades de economía solidaria</t>
  </si>
  <si>
    <t xml:space="preserve">José Cuy
Nidia Patiño
Carolina Bonilla
</t>
  </si>
  <si>
    <t>Porcentaje de actualización del marco normativo de la acreditación</t>
  </si>
  <si>
    <r>
      <rPr>
        <b/>
        <sz val="10"/>
        <rFont val="Arial Narrow"/>
        <family val="2"/>
      </rPr>
      <t>1.3.</t>
    </r>
    <r>
      <rPr>
        <sz val="10"/>
        <rFont val="Arial Narrow"/>
        <family val="2"/>
      </rPr>
      <t xml:space="preserve"> Desarrollar procesos de capacitación para el conocimiento de las formas asociativas solidarias y la promoción de la cultura asociativa solidaria</t>
    </r>
  </si>
  <si>
    <t>100% de al menos 6 procesos de capacitación realizados</t>
  </si>
  <si>
    <t>Porcentaje de procesos de capacitación realizados a servidores públicos de la UAEOS</t>
  </si>
  <si>
    <t>Porcentaje de procesos de capacitación realizados a servidores públicos</t>
  </si>
  <si>
    <t xml:space="preserve">Ingrid Reyes
Cooperante
</t>
  </si>
  <si>
    <t>Porcentaje de procesos de capacitación realizados a entidades acreditadas y operadores</t>
  </si>
  <si>
    <t>Porcentaje de procesos de capacitación realizados a organizaciones del sector solidario</t>
  </si>
  <si>
    <t>Ana María Ospina
Carolina Bonilla</t>
  </si>
  <si>
    <r>
      <rPr>
        <b/>
        <sz val="10"/>
        <rFont val="Arial Narrow"/>
        <family val="2"/>
      </rPr>
      <t>1.5.</t>
    </r>
    <r>
      <rPr>
        <sz val="10"/>
        <rFont val="Arial Narrow"/>
        <family val="2"/>
      </rPr>
      <t xml:space="preserve"> Actualizar el documento base  del Programa de Educación Solidaria </t>
    </r>
  </si>
  <si>
    <t xml:space="preserve">4 actividades de socialización con diferentes grupos de valor </t>
  </si>
  <si>
    <t xml:space="preserve">Magda Estrada
Cooperante
</t>
  </si>
  <si>
    <t>1.5</t>
  </si>
  <si>
    <t xml:space="preserve">Magda Estrada
</t>
  </si>
  <si>
    <r>
      <rPr>
        <b/>
        <sz val="10"/>
        <rFont val="Arial Narrow"/>
        <family val="2"/>
      </rPr>
      <t>1.6.</t>
    </r>
    <r>
      <rPr>
        <sz val="10"/>
        <rFont val="Arial Narrow"/>
        <family val="2"/>
      </rPr>
      <t xml:space="preserve"> Actualizar herramienta pedagógica que contribuya a la implementación del programa integral de intervención  </t>
    </r>
  </si>
  <si>
    <t>100% de herramienta actualizada</t>
  </si>
  <si>
    <t>Porcentaje de pilotaje desarrollado</t>
  </si>
  <si>
    <t>Ingrid Reyes</t>
  </si>
  <si>
    <t>1.6</t>
  </si>
  <si>
    <t>Número de herramienta actualizada</t>
  </si>
  <si>
    <t xml:space="preserve">Funcionamiento
Inversión
</t>
  </si>
  <si>
    <r>
      <rPr>
        <b/>
        <sz val="10"/>
        <rFont val="Arial Narrow"/>
        <family val="2"/>
      </rPr>
      <t xml:space="preserve">2.1. </t>
    </r>
    <r>
      <rPr>
        <sz val="10"/>
        <rFont val="Arial Narrow"/>
        <family val="2"/>
      </rPr>
      <t>Continuar con la actividad de diseñar documento de agenda de trabajo con comités de educación</t>
    </r>
  </si>
  <si>
    <t>4 actividades de socialización con comités de educación</t>
  </si>
  <si>
    <t>José Cuy 
Cooperante</t>
  </si>
  <si>
    <t>Porcentaje de documento de agenda finalizada</t>
  </si>
  <si>
    <t xml:space="preserve">José Cuy
</t>
  </si>
  <si>
    <t xml:space="preserve">3. Adelantar estudios e investigaciones aplicadas para la sostenibilidad social, económica, ambiental, cultural y política de las organizaciones solidarias </t>
  </si>
  <si>
    <r>
      <rPr>
        <b/>
        <sz val="10"/>
        <rFont val="Arial Narrow"/>
        <family val="2"/>
      </rPr>
      <t xml:space="preserve">3.1. </t>
    </r>
    <r>
      <rPr>
        <sz val="10"/>
        <rFont val="Arial Narrow"/>
        <family val="2"/>
      </rPr>
      <t xml:space="preserve">Desarrollar proceso de investigación conducente a definir buenas practicas cooperativas y solidarias </t>
    </r>
  </si>
  <si>
    <t>100% de 1 investigación desarrollada</t>
  </si>
  <si>
    <t xml:space="preserve">Porcentaje de investigación desarrollada acorde al anteproyecto aprobado 
</t>
  </si>
  <si>
    <r>
      <rPr>
        <b/>
        <sz val="10"/>
        <rFont val="Arial Narrow"/>
        <family val="2"/>
      </rPr>
      <t>3.2..</t>
    </r>
    <r>
      <rPr>
        <sz val="10"/>
        <rFont val="Arial Narrow"/>
        <family val="2"/>
      </rPr>
      <t xml:space="preserve"> Identificar acciones desarrolladas por organizaciones de economía solidaria para la gestión del conocimiento en el ámbito de la investigación </t>
    </r>
  </si>
  <si>
    <t>100% de 1 documento mapa de gestión de conocimiento elaborado</t>
  </si>
  <si>
    <t>Porcentaje de documento mapa de gestión del conocimiento elaborado</t>
  </si>
  <si>
    <t xml:space="preserve">4. Implementar  las dimensiones y  políticas que conforman el MIPG para lograr una  mayor apropiación de la cultura de compartir y difundir y  la satisfacción y participación ciudadana </t>
  </si>
  <si>
    <r>
      <rPr>
        <b/>
        <sz val="10"/>
        <rFont val="Arial Narrow"/>
        <family val="2"/>
      </rPr>
      <t xml:space="preserve">4.1. </t>
    </r>
    <r>
      <rPr>
        <sz val="10"/>
        <rFont val="Arial Narrow"/>
        <family val="2"/>
      </rPr>
      <t xml:space="preserve">Realizar acciones para el cumplimiento del plan MIPG </t>
    </r>
  </si>
  <si>
    <t>4.1.</t>
  </si>
  <si>
    <r>
      <rPr>
        <b/>
        <sz val="10"/>
        <rFont val="Arial Narrow"/>
        <family val="2"/>
      </rPr>
      <t>4.2.</t>
    </r>
    <r>
      <rPr>
        <sz val="10"/>
        <rFont val="Arial Narrow"/>
        <family val="2"/>
      </rPr>
      <t xml:space="preserve"> Desarrollar una estrategia que visibilice la cultura de servicio al ciudadano </t>
    </r>
  </si>
  <si>
    <t>Porcentaje de estrategia diseñada</t>
  </si>
  <si>
    <t>Porcentaje de acciones de la estrategia implementada</t>
  </si>
  <si>
    <r>
      <rPr>
        <b/>
        <sz val="10"/>
        <rFont val="Arial Narrow"/>
        <family val="2"/>
      </rPr>
      <t>4.3</t>
    </r>
    <r>
      <rPr>
        <sz val="10"/>
        <rFont val="Arial Narrow"/>
        <family val="2"/>
      </rPr>
      <t>. Gestionar las solicitudes del trámite de acreditación</t>
    </r>
  </si>
  <si>
    <r>
      <rPr>
        <b/>
        <sz val="10"/>
        <rFont val="Arial Narrow"/>
        <family val="2"/>
      </rPr>
      <t>4.4.</t>
    </r>
    <r>
      <rPr>
        <sz val="10"/>
        <rFont val="Arial Narrow"/>
        <family val="2"/>
      </rPr>
      <t xml:space="preserve"> Gestionar las peticiones que formule la ciudadanía </t>
    </r>
  </si>
  <si>
    <t>Jerson Forero
Carolina Bonilla</t>
  </si>
  <si>
    <t xml:space="preserve">5. Desarrollar acciones de índole institucional para contribuir al fomento de la asociatividad solidaria y sus políticas públicas </t>
  </si>
  <si>
    <r>
      <rPr>
        <b/>
        <sz val="10"/>
        <rFont val="Arial Narrow"/>
        <family val="2"/>
      </rPr>
      <t>5.1</t>
    </r>
    <r>
      <rPr>
        <sz val="10"/>
        <rFont val="Arial Narrow"/>
        <family val="2"/>
      </rPr>
      <t>. Estructurar los contenidos (variables, reportes)  del módulo  Observatorio de Economía Solidaria a implementarse a través de SIOSS</t>
    </r>
  </si>
  <si>
    <t>100% de contenidos  (variables, reportes)  del módulo  Observatorio de Economía Solidaria estructurados</t>
  </si>
  <si>
    <t>Porcentaje de documento Observatorio de Economía Solidaria diseñado</t>
  </si>
  <si>
    <t>5.1.</t>
  </si>
  <si>
    <t>Porcentaje de contenidos para el  módulo de observatorio de Economía Solidaria en articulación al SIOSS desarrollados</t>
  </si>
  <si>
    <r>
      <rPr>
        <b/>
        <sz val="10"/>
        <rFont val="Arial Narrow"/>
        <family val="2"/>
      </rPr>
      <t>5.2</t>
    </r>
    <r>
      <rPr>
        <sz val="10"/>
        <rFont val="Arial Narrow"/>
        <family val="2"/>
      </rPr>
      <t>.Desarrollar investigación análisis comparativo de políticas públicas para la economía solidaria en otros países frente al caso de Colombia</t>
    </r>
  </si>
  <si>
    <t xml:space="preserve">Porcentaje de investigación desarrollada acorde al anteproyecto aprobado </t>
  </si>
  <si>
    <t>CAROLINA BONILLA CORTÉS</t>
  </si>
  <si>
    <t>3 informes de seguimiento a Plan Anticorrupción y Atención al ciudadano y el Plan de participación ciudadana incluyendo el componente adicional Intergridad- Gestion de Conflicto de Interes</t>
  </si>
  <si>
    <t xml:space="preserve">Nidia Patiño 
José Efraín Cuy  
</t>
  </si>
  <si>
    <t xml:space="preserve">Carolina Bonilla Cortés
Ana María Ospina </t>
  </si>
  <si>
    <t xml:space="preserve">Nidia Patiño, 
Magda Estrada
Ana María Ospina </t>
  </si>
  <si>
    <t xml:space="preserve">
Carolina Bonilla
José Efraín Cuy
Ana María Ospina </t>
  </si>
  <si>
    <t xml:space="preserve">Magda Estrada, 
Nidia Patiño, 
Jerson Forero
Carolina Bonilla </t>
  </si>
  <si>
    <t xml:space="preserve">Carolina Bonilla 
José Cuy </t>
  </si>
  <si>
    <t xml:space="preserve">Nidia Patiño, Magda Estrada y José Cuy </t>
  </si>
  <si>
    <t xml:space="preserve">José Cuy 
Rolfi Serrano 
Carolina Bonilla </t>
  </si>
  <si>
    <t xml:space="preserve">José Cuy 
Ingrid Reyes
Rolfi Serrano </t>
  </si>
  <si>
    <t>379
(2 versiön)</t>
  </si>
  <si>
    <t>379
(versiön final )</t>
  </si>
  <si>
    <t xml:space="preserve">19 municipios donde se implementa el programa Formar para Emprender </t>
  </si>
  <si>
    <t xml:space="preserve">22  cursos  básicos </t>
  </si>
  <si>
    <t xml:space="preserve">379 emprendimientos  solidarios dinamizados </t>
  </si>
  <si>
    <t xml:space="preserve"> 289 emprendimientos solidarios dinamizados a través de compras públicas </t>
  </si>
  <si>
    <t xml:space="preserve"> 7765 personas beneficiadas </t>
  </si>
  <si>
    <t xml:space="preserve">60 Personas reincorporadas beneficiadas  </t>
  </si>
  <si>
    <t xml:space="preserve">1420 Personas víctimas beneficiadas </t>
  </si>
  <si>
    <t>82 jornadas de promoción  Gremios del sector solidario fortalecido</t>
  </si>
  <si>
    <t>170 notas  de la Unidad  publicadas en los medios masivos de comunicación y del sector solidario.</t>
  </si>
  <si>
    <t>15 campañas</t>
  </si>
  <si>
    <t xml:space="preserve">2000 nuevos seguidores en redes sociales tomando como línea base los 43,991 a corte de diciembre 2020. </t>
  </si>
  <si>
    <t>50 contenidos para el canal de Youtube  de la entidad realizados.</t>
  </si>
  <si>
    <t xml:space="preserve">12 actividades  de comunicación interna </t>
  </si>
  <si>
    <t>450 contenidos digitales elaborados y  publicados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</si>
</sst>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3" formatCode="_-* #,##0.00_-;\-* #,##0.00_-;_-* &quot;-&quot;??_-;_-@_-"/>
    <numFmt numFmtId="164" formatCode="0.0%"/>
    <numFmt numFmtId="165" formatCode="[$-10C0A]#,##0"/>
    <numFmt numFmtId="166" formatCode="#,##0.00;[Red]#,##0.00"/>
    <numFmt numFmtId="167" formatCode="#,##0;[Red]#,##0"/>
    <numFmt numFmtId="168" formatCode="0.0"/>
    <numFmt numFmtId="169" formatCode="_-* #,##0_-;\-* #,##0_-;_-* &quot;-&quot;??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Narrow"/>
      <family val="2"/>
    </font>
    <font>
      <sz val="10"/>
      <name val="Arial Narrow"/>
      <family val="2"/>
    </font>
    <font>
      <sz val="10"/>
      <name val="Arial"/>
      <family val="2"/>
    </font>
    <font>
      <sz val="10"/>
      <color rgb="FF1F497D"/>
      <name val="Arial Narrow"/>
      <family val="2"/>
    </font>
    <font>
      <sz val="10"/>
      <color rgb="FF1F497D"/>
      <name val="Arial"/>
      <family val="2"/>
    </font>
    <font>
      <sz val="10"/>
      <color indexed="8"/>
      <name val="Arial Narrow"/>
      <family val="2"/>
    </font>
    <font>
      <sz val="10"/>
      <color theme="1"/>
      <name val="Arial Narrow"/>
      <family val="2"/>
    </font>
    <font>
      <sz val="10"/>
      <color rgb="FFFF0000"/>
      <name val="Arial Narrow"/>
      <family val="2"/>
    </font>
    <font>
      <b/>
      <sz val="10"/>
      <color theme="1"/>
      <name val="Arial Narrow"/>
      <family val="2"/>
    </font>
    <font>
      <b/>
      <sz val="10"/>
      <color indexed="8"/>
      <name val="Arial Narrow"/>
      <family val="2"/>
    </font>
    <font>
      <b/>
      <sz val="11"/>
      <color indexed="8"/>
      <name val="Calibri"/>
      <family val="2"/>
    </font>
    <font>
      <sz val="11"/>
      <color rgb="FF006100"/>
      <name val="Calibri"/>
      <family val="2"/>
      <scheme val="minor"/>
    </font>
    <font>
      <sz val="11"/>
      <name val="Arial Narrow"/>
      <family val="2"/>
    </font>
    <font>
      <sz val="11"/>
      <color indexed="8"/>
      <name val="Calibri"/>
      <family val="2"/>
      <scheme val="minor"/>
    </font>
    <font>
      <sz val="9"/>
      <color rgb="FF000000"/>
      <name val="Arial Narrow"/>
      <family val="2"/>
    </font>
    <font>
      <sz val="10"/>
      <color theme="1"/>
      <name val="Times New Roman"/>
      <family val="1"/>
    </font>
    <font>
      <u/>
      <sz val="11"/>
      <color theme="10"/>
      <name val="Calibri"/>
      <family val="2"/>
      <scheme val="minor"/>
    </font>
    <font>
      <u/>
      <sz val="14"/>
      <color theme="10"/>
      <name val="Arial"/>
      <family val="2"/>
    </font>
    <font>
      <sz val="14"/>
      <color theme="1"/>
      <name val="Arial"/>
      <family val="2"/>
    </font>
    <font>
      <b/>
      <sz val="12"/>
      <color theme="0"/>
      <name val="Arial Narrow"/>
      <family val="2"/>
    </font>
    <font>
      <b/>
      <sz val="10"/>
      <color indexed="9"/>
      <name val="Arial Narrow"/>
      <family val="2"/>
    </font>
    <font>
      <sz val="11"/>
      <name val="Arial"/>
      <family val="2"/>
    </font>
    <font>
      <b/>
      <sz val="11"/>
      <name val="Arial Narrow"/>
      <family val="2"/>
    </font>
    <font>
      <b/>
      <sz val="11"/>
      <color indexed="8"/>
      <name val="Arial Narrow"/>
      <family val="2"/>
    </font>
    <font>
      <b/>
      <sz val="12"/>
      <color indexed="8"/>
      <name val="Arial Narrow"/>
      <family val="2"/>
    </font>
    <font>
      <b/>
      <sz val="18"/>
      <name val="Arial Narrow"/>
      <family val="2"/>
    </font>
    <font>
      <b/>
      <sz val="18"/>
      <color indexed="8"/>
      <name val="Arial Narrow"/>
      <family val="2"/>
    </font>
    <font>
      <sz val="18"/>
      <color indexed="8"/>
      <name val="Arial Narrow"/>
      <family val="2"/>
    </font>
    <font>
      <b/>
      <sz val="8"/>
      <color indexed="8"/>
      <name val="Arial Narrow"/>
      <family val="2"/>
    </font>
    <font>
      <b/>
      <sz val="14"/>
      <name val="Arial Narrow"/>
      <family val="2"/>
    </font>
    <font>
      <sz val="6"/>
      <color indexed="8"/>
      <name val="Arial Narrow"/>
      <family val="2"/>
    </font>
    <font>
      <sz val="10"/>
      <color rgb="FF000000"/>
      <name val="Arial Narrow"/>
      <family val="2"/>
    </font>
    <font>
      <sz val="11"/>
      <color theme="0"/>
      <name val="Calibri"/>
      <family val="2"/>
      <scheme val="minor"/>
    </font>
    <font>
      <sz val="18"/>
      <color theme="0" tint="-0.499984740745262"/>
      <name val="Arial Narrow"/>
      <family val="2"/>
    </font>
    <font>
      <sz val="9"/>
      <name val="Arial Narrow"/>
      <family val="2"/>
    </font>
    <font>
      <strike/>
      <sz val="10"/>
      <name val="Arial Narrow"/>
      <family val="2"/>
    </font>
    <font>
      <sz val="7"/>
      <name val="Arial Narrow"/>
      <family val="2"/>
    </font>
    <font>
      <b/>
      <sz val="9"/>
      <name val="Arial Narrow"/>
      <family val="2"/>
    </font>
    <font>
      <sz val="9"/>
      <name val="Arial"/>
      <family val="2"/>
    </font>
    <font>
      <sz val="18"/>
      <color theme="1"/>
      <name val="Arial Narrow"/>
      <family val="2"/>
    </font>
    <font>
      <sz val="10"/>
      <color theme="0"/>
      <name val="Arial Narrow"/>
      <family val="2"/>
    </font>
    <font>
      <sz val="10"/>
      <color theme="4"/>
      <name val="Arial Narrow"/>
      <family val="2"/>
    </font>
    <font>
      <sz val="10"/>
      <color theme="3"/>
      <name val="Arial Narrow"/>
      <family val="2"/>
    </font>
    <font>
      <b/>
      <sz val="20"/>
      <color indexed="8"/>
      <name val="Arial Narrow"/>
      <family val="2"/>
    </font>
    <font>
      <b/>
      <sz val="20"/>
      <name val="Arial Narrow"/>
      <family val="2"/>
    </font>
    <font>
      <b/>
      <sz val="11"/>
      <color theme="1"/>
      <name val="Arial Narrow"/>
      <family val="2"/>
    </font>
    <font>
      <sz val="18"/>
      <name val="Arial Narrow"/>
      <family val="2"/>
    </font>
    <font>
      <b/>
      <sz val="8"/>
      <name val="Arial Narrow"/>
      <family val="2"/>
    </font>
    <font>
      <sz val="6"/>
      <name val="Arial Narrow"/>
      <family val="2"/>
    </font>
    <font>
      <b/>
      <sz val="9"/>
      <color indexed="81"/>
      <name val="Tahoma"/>
      <family val="2"/>
    </font>
    <font>
      <sz val="9"/>
      <color indexed="81"/>
      <name val="Tahoma"/>
      <family val="2"/>
    </font>
    <font>
      <sz val="12"/>
      <color indexed="8"/>
      <name val="Arial Narrow"/>
      <family val="2"/>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rgb="FFC6EFCE"/>
      </patternFill>
    </fill>
    <fill>
      <patternFill patternType="solid">
        <fgColor theme="3"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00B0F0"/>
        <bgColor indexed="64"/>
      </patternFill>
    </fill>
    <fill>
      <patternFill patternType="solid">
        <fgColor theme="9"/>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990000"/>
        <bgColor indexed="64"/>
      </patternFill>
    </fill>
    <fill>
      <patternFill patternType="solid">
        <fgColor rgb="FFFFFF00"/>
        <bgColor indexed="64"/>
      </patternFill>
    </fill>
    <fill>
      <patternFill patternType="solid">
        <fgColor theme="6"/>
      </patternFill>
    </fill>
    <fill>
      <patternFill patternType="solid">
        <fgColor theme="3" tint="0.59999389629810485"/>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diagonal/>
    </border>
    <border>
      <left style="hair">
        <color auto="1"/>
      </left>
      <right style="hair">
        <color auto="1"/>
      </right>
      <top style="hair">
        <color auto="1"/>
      </top>
      <bottom style="hair">
        <color auto="1"/>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medium">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bottom style="thin">
        <color auto="1"/>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s>
  <cellStyleXfs count="37">
    <xf numFmtId="0" fontId="0"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41" fontId="16" fillId="0" borderId="0" applyFont="0" applyFill="0" applyBorder="0" applyAlignment="0" applyProtection="0"/>
    <xf numFmtId="0" fontId="19" fillId="0" borderId="0"/>
    <xf numFmtId="0" fontId="16" fillId="0" borderId="0"/>
    <xf numFmtId="9" fontId="15" fillId="0" borderId="0" applyFont="0" applyFill="0" applyBorder="0" applyAlignment="0" applyProtection="0"/>
    <xf numFmtId="41" fontId="15" fillId="0" borderId="0" applyFont="0" applyFill="0" applyBorder="0" applyAlignment="0" applyProtection="0"/>
    <xf numFmtId="0" fontId="28" fillId="6" borderId="0" applyNumberFormat="0" applyBorder="0" applyAlignment="0" applyProtection="0"/>
    <xf numFmtId="9" fontId="14" fillId="0" borderId="0" applyFont="0" applyFill="0" applyBorder="0" applyAlignment="0" applyProtection="0"/>
    <xf numFmtId="0" fontId="13" fillId="0" borderId="0"/>
    <xf numFmtId="9" fontId="13" fillId="0" borderId="0" applyFont="0" applyFill="0" applyBorder="0" applyAlignment="0" applyProtection="0"/>
    <xf numFmtId="41" fontId="30" fillId="0" borderId="0" applyFont="0" applyFill="0" applyBorder="0" applyAlignment="0" applyProtection="0"/>
    <xf numFmtId="0" fontId="12" fillId="0" borderId="0"/>
    <xf numFmtId="0" fontId="33" fillId="0" borderId="0" applyNumberFormat="0" applyFill="0" applyBorder="0" applyAlignment="0" applyProtection="0"/>
    <xf numFmtId="41" fontId="10" fillId="0" borderId="0" applyFont="0" applyFill="0" applyBorder="0" applyAlignment="0" applyProtection="0"/>
    <xf numFmtId="9" fontId="10" fillId="0" borderId="0" applyFont="0" applyFill="0" applyBorder="0" applyAlignment="0" applyProtection="0"/>
    <xf numFmtId="0" fontId="16" fillId="0" borderId="0"/>
    <xf numFmtId="0" fontId="10" fillId="0" borderId="0"/>
    <xf numFmtId="0" fontId="49" fillId="20" borderId="0" applyNumberFormat="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8"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1" fillId="0" borderId="0" applyFont="0" applyFill="0" applyBorder="0" applyAlignment="0" applyProtection="0"/>
  </cellStyleXfs>
  <cellXfs count="1328">
    <xf numFmtId="0" fontId="0" fillId="0" borderId="0" xfId="0"/>
    <xf numFmtId="14" fontId="18" fillId="3" borderId="6" xfId="1" applyNumberFormat="1"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6" xfId="0" applyFont="1" applyFill="1" applyBorder="1" applyAlignment="1">
      <alignment vertical="center" wrapText="1"/>
    </xf>
    <xf numFmtId="0" fontId="16" fillId="3" borderId="0" xfId="2" applyFill="1"/>
    <xf numFmtId="9" fontId="0" fillId="3" borderId="0" xfId="3" applyNumberFormat="1" applyFont="1" applyFill="1" applyAlignment="1">
      <alignment horizontal="center" vertical="center"/>
    </xf>
    <xf numFmtId="9" fontId="18" fillId="0" borderId="6" xfId="3" applyFont="1" applyFill="1" applyBorder="1" applyAlignment="1">
      <alignment horizontal="center" vertical="center" wrapText="1"/>
    </xf>
    <xf numFmtId="9" fontId="18" fillId="0" borderId="30" xfId="3" applyFont="1" applyFill="1" applyBorder="1" applyAlignment="1">
      <alignment horizontal="center" vertical="center"/>
    </xf>
    <xf numFmtId="0" fontId="18" fillId="4" borderId="30" xfId="2" applyFont="1" applyFill="1" applyBorder="1" applyAlignment="1">
      <alignment horizontal="center" vertical="center" wrapText="1"/>
    </xf>
    <xf numFmtId="9" fontId="18" fillId="4" borderId="30" xfId="2" applyNumberFormat="1" applyFont="1" applyFill="1" applyBorder="1" applyAlignment="1">
      <alignment horizontal="center" vertical="center" wrapText="1"/>
    </xf>
    <xf numFmtId="0" fontId="17" fillId="0" borderId="30" xfId="2" applyFont="1" applyFill="1" applyBorder="1" applyAlignment="1">
      <alignment horizontal="center" vertical="center" wrapText="1"/>
    </xf>
    <xf numFmtId="164" fontId="18" fillId="0" borderId="6" xfId="3" applyNumberFormat="1" applyFont="1" applyFill="1" applyBorder="1" applyAlignment="1">
      <alignment horizontal="center" vertical="center"/>
    </xf>
    <xf numFmtId="0" fontId="22" fillId="3" borderId="6" xfId="6" applyFont="1" applyFill="1" applyBorder="1" applyAlignment="1">
      <alignment horizontal="justify" vertical="center" wrapText="1"/>
    </xf>
    <xf numFmtId="9" fontId="18" fillId="0" borderId="6" xfId="3" applyFont="1" applyFill="1" applyBorder="1" applyAlignment="1">
      <alignment horizontal="center" vertical="center"/>
    </xf>
    <xf numFmtId="9" fontId="18" fillId="3" borderId="6" xfId="6" applyNumberFormat="1" applyFont="1" applyFill="1" applyBorder="1" applyAlignment="1">
      <alignment horizontal="left" vertical="center" wrapText="1"/>
    </xf>
    <xf numFmtId="9" fontId="18" fillId="0" borderId="32" xfId="3" applyFont="1" applyFill="1" applyBorder="1" applyAlignment="1">
      <alignment horizontal="center" vertical="center"/>
    </xf>
    <xf numFmtId="9" fontId="18" fillId="3" borderId="32" xfId="6" applyNumberFormat="1" applyFont="1" applyFill="1" applyBorder="1" applyAlignment="1">
      <alignment horizontal="left" vertical="center" wrapText="1"/>
    </xf>
    <xf numFmtId="0" fontId="18" fillId="3" borderId="32" xfId="6" applyFont="1" applyFill="1" applyBorder="1" applyAlignment="1">
      <alignment horizontal="left" vertical="center" wrapText="1"/>
    </xf>
    <xf numFmtId="0" fontId="27" fillId="3" borderId="0" xfId="2" applyFont="1" applyFill="1" applyBorder="1" applyAlignment="1">
      <alignment vertical="center" wrapText="1"/>
    </xf>
    <xf numFmtId="14" fontId="18" fillId="3" borderId="32" xfId="3" applyNumberFormat="1" applyFont="1" applyFill="1" applyBorder="1" applyAlignment="1">
      <alignment horizontal="center" vertical="center"/>
    </xf>
    <xf numFmtId="14" fontId="18" fillId="3" borderId="6" xfId="3" applyNumberFormat="1" applyFont="1" applyFill="1" applyBorder="1" applyAlignment="1">
      <alignment horizontal="center" vertical="center"/>
    </xf>
    <xf numFmtId="14" fontId="18" fillId="3" borderId="30" xfId="3" applyNumberFormat="1" applyFont="1" applyFill="1" applyBorder="1" applyAlignment="1">
      <alignment horizontal="center" vertical="center"/>
    </xf>
    <xf numFmtId="164" fontId="18" fillId="3" borderId="6" xfId="3" applyNumberFormat="1" applyFont="1" applyFill="1" applyBorder="1" applyAlignment="1">
      <alignment horizontal="center" vertical="center"/>
    </xf>
    <xf numFmtId="0" fontId="18" fillId="0" borderId="37" xfId="2" applyFont="1" applyFill="1" applyBorder="1" applyAlignment="1">
      <alignment vertical="center" wrapText="1"/>
    </xf>
    <xf numFmtId="0" fontId="18" fillId="0" borderId="38" xfId="2" applyFont="1" applyFill="1" applyBorder="1" applyAlignment="1">
      <alignment vertical="center" wrapText="1"/>
    </xf>
    <xf numFmtId="0" fontId="18" fillId="3" borderId="38" xfId="2" applyFont="1" applyFill="1" applyBorder="1" applyAlignment="1">
      <alignment vertical="center" wrapText="1"/>
    </xf>
    <xf numFmtId="9" fontId="18" fillId="0" borderId="30" xfId="3" applyFont="1" applyFill="1" applyBorder="1" applyAlignment="1">
      <alignment horizontal="center" vertical="center" wrapText="1"/>
    </xf>
    <xf numFmtId="0" fontId="0" fillId="3" borderId="0" xfId="0" applyFill="1"/>
    <xf numFmtId="0" fontId="18" fillId="0" borderId="32" xfId="2" applyFont="1" applyFill="1" applyBorder="1" applyAlignment="1">
      <alignment horizontal="justify" vertical="center" wrapText="1"/>
    </xf>
    <xf numFmtId="9" fontId="18" fillId="0" borderId="32" xfId="3" applyFont="1" applyFill="1" applyBorder="1" applyAlignment="1">
      <alignment horizontal="center" vertical="center" wrapText="1"/>
    </xf>
    <xf numFmtId="14" fontId="18" fillId="0" borderId="32" xfId="3" applyNumberFormat="1" applyFont="1" applyFill="1" applyBorder="1" applyAlignment="1">
      <alignment horizontal="center" vertical="center"/>
    </xf>
    <xf numFmtId="0" fontId="18" fillId="0" borderId="37" xfId="2" applyFont="1" applyFill="1" applyBorder="1" applyAlignment="1">
      <alignment horizontal="center" vertical="center" wrapText="1"/>
    </xf>
    <xf numFmtId="14" fontId="18" fillId="0" borderId="6" xfId="3" applyNumberFormat="1" applyFont="1" applyFill="1" applyBorder="1" applyAlignment="1">
      <alignment horizontal="center" vertical="center"/>
    </xf>
    <xf numFmtId="0" fontId="18" fillId="0" borderId="30" xfId="2" applyFont="1" applyFill="1" applyBorder="1" applyAlignment="1">
      <alignment horizontal="justify" vertical="center" wrapText="1"/>
    </xf>
    <xf numFmtId="14" fontId="18" fillId="0" borderId="30" xfId="3" applyNumberFormat="1" applyFont="1" applyFill="1" applyBorder="1" applyAlignment="1">
      <alignment horizontal="center" vertical="center"/>
    </xf>
    <xf numFmtId="0" fontId="18" fillId="0" borderId="39" xfId="2" applyFont="1" applyFill="1" applyBorder="1" applyAlignment="1">
      <alignment horizontal="center" vertical="center" wrapText="1"/>
    </xf>
    <xf numFmtId="9" fontId="18" fillId="3" borderId="30" xfId="3" applyFont="1" applyFill="1" applyBorder="1" applyAlignment="1">
      <alignment horizontal="center" vertical="center" wrapText="1"/>
    </xf>
    <xf numFmtId="0" fontId="17" fillId="0" borderId="35" xfId="2" applyFont="1" applyFill="1" applyBorder="1" applyAlignment="1">
      <alignment horizontal="center" vertical="center" wrapText="1"/>
    </xf>
    <xf numFmtId="0" fontId="22" fillId="3" borderId="6" xfId="2" applyFont="1" applyFill="1" applyBorder="1" applyAlignment="1">
      <alignment vertical="center" wrapText="1"/>
    </xf>
    <xf numFmtId="0" fontId="18" fillId="3" borderId="6" xfId="9" applyFont="1" applyFill="1" applyBorder="1" applyAlignment="1">
      <alignment horizontal="center" vertical="center" wrapText="1"/>
    </xf>
    <xf numFmtId="0" fontId="17" fillId="0" borderId="40" xfId="2" applyFont="1" applyFill="1" applyBorder="1" applyAlignment="1">
      <alignment horizontal="center" vertical="center" wrapText="1"/>
    </xf>
    <xf numFmtId="0" fontId="18" fillId="3" borderId="0" xfId="2" applyFont="1" applyFill="1"/>
    <xf numFmtId="9" fontId="18" fillId="3" borderId="6" xfId="2" applyNumberFormat="1" applyFont="1" applyFill="1" applyBorder="1" applyAlignment="1">
      <alignment vertical="center" wrapText="1"/>
    </xf>
    <xf numFmtId="9" fontId="18" fillId="3" borderId="6" xfId="0" applyNumberFormat="1" applyFont="1" applyFill="1" applyBorder="1" applyAlignment="1">
      <alignment horizontal="center" vertical="center" wrapText="1"/>
    </xf>
    <xf numFmtId="0" fontId="18" fillId="3" borderId="6" xfId="0" applyFont="1" applyFill="1" applyBorder="1" applyAlignment="1">
      <alignment horizontal="justify" vertical="center" wrapText="1"/>
    </xf>
    <xf numFmtId="0" fontId="18" fillId="0" borderId="6" xfId="0" applyFont="1" applyBorder="1" applyAlignment="1">
      <alignment horizontal="justify" vertical="center" wrapText="1"/>
    </xf>
    <xf numFmtId="0" fontId="12" fillId="0" borderId="0" xfId="14"/>
    <xf numFmtId="0" fontId="23" fillId="0" borderId="0" xfId="14" applyFont="1" applyAlignment="1">
      <alignment horizontal="justify" vertical="center"/>
    </xf>
    <xf numFmtId="0" fontId="31" fillId="12" borderId="6" xfId="14" applyFont="1" applyFill="1" applyBorder="1" applyAlignment="1">
      <alignment vertical="center" wrapText="1"/>
    </xf>
    <xf numFmtId="0" fontId="32" fillId="0" borderId="0" xfId="14" applyFont="1" applyAlignment="1">
      <alignment vertical="center" wrapText="1"/>
    </xf>
    <xf numFmtId="0" fontId="31" fillId="9" borderId="6" xfId="14" applyFont="1" applyFill="1" applyBorder="1" applyAlignment="1">
      <alignment vertical="center" wrapText="1"/>
    </xf>
    <xf numFmtId="0" fontId="31" fillId="13" borderId="6" xfId="14" applyFont="1" applyFill="1" applyBorder="1" applyAlignment="1">
      <alignment vertical="center" wrapText="1"/>
    </xf>
    <xf numFmtId="0" fontId="31" fillId="11" borderId="6" xfId="14" applyFont="1" applyFill="1" applyBorder="1" applyAlignment="1">
      <alignment vertical="center" wrapText="1"/>
    </xf>
    <xf numFmtId="0" fontId="31" fillId="14" borderId="6" xfId="14" applyFont="1" applyFill="1" applyBorder="1" applyAlignment="1">
      <alignment vertical="center" wrapText="1"/>
    </xf>
    <xf numFmtId="0" fontId="31" fillId="15" borderId="6" xfId="14" applyFont="1" applyFill="1" applyBorder="1" applyAlignment="1">
      <alignment vertical="center" wrapText="1"/>
    </xf>
    <xf numFmtId="0" fontId="31" fillId="7" borderId="6" xfId="14" applyFont="1" applyFill="1" applyBorder="1" applyAlignment="1">
      <alignment vertical="center" wrapText="1"/>
    </xf>
    <xf numFmtId="0" fontId="34" fillId="0" borderId="46" xfId="15" applyFont="1" applyFill="1" applyBorder="1" applyAlignment="1">
      <alignment vertical="center" wrapText="1"/>
    </xf>
    <xf numFmtId="0" fontId="34" fillId="0" borderId="0" xfId="15" applyFont="1" applyFill="1" applyBorder="1" applyAlignment="1">
      <alignment vertical="center" wrapText="1"/>
    </xf>
    <xf numFmtId="0" fontId="35" fillId="0" borderId="46" xfId="14" applyFont="1" applyFill="1" applyBorder="1" applyAlignment="1">
      <alignment vertical="center" wrapText="1"/>
    </xf>
    <xf numFmtId="0" fontId="35" fillId="0" borderId="0" xfId="14" applyFont="1" applyFill="1" applyBorder="1" applyAlignment="1">
      <alignment vertical="center" wrapText="1"/>
    </xf>
    <xf numFmtId="0" fontId="35" fillId="0" borderId="0" xfId="14" applyFont="1" applyFill="1" applyBorder="1" applyAlignment="1">
      <alignment horizontal="left" vertical="center" wrapText="1"/>
    </xf>
    <xf numFmtId="0" fontId="34" fillId="0" borderId="0" xfId="15" applyFont="1" applyFill="1" applyBorder="1" applyAlignment="1">
      <alignment horizontal="left" vertical="center" wrapText="1"/>
    </xf>
    <xf numFmtId="0" fontId="32" fillId="0" borderId="0" xfId="0" applyFont="1" applyAlignment="1">
      <alignment vertical="center" wrapText="1"/>
    </xf>
    <xf numFmtId="0" fontId="32" fillId="0" borderId="0" xfId="0" applyFont="1" applyAlignment="1">
      <alignment horizontal="justify" vertical="justify" wrapText="1"/>
    </xf>
    <xf numFmtId="0" fontId="12" fillId="0" borderId="0" xfId="14" applyAlignment="1">
      <alignment wrapText="1"/>
    </xf>
    <xf numFmtId="3" fontId="29" fillId="3" borderId="18" xfId="0" applyNumberFormat="1" applyFont="1" applyFill="1" applyBorder="1" applyAlignment="1">
      <alignment vertical="center" wrapText="1"/>
    </xf>
    <xf numFmtId="0" fontId="29" fillId="3" borderId="6" xfId="0" applyFont="1" applyFill="1" applyBorder="1" applyAlignment="1" applyProtection="1">
      <alignment horizontal="left" vertical="center" wrapText="1"/>
    </xf>
    <xf numFmtId="165" fontId="29" fillId="3" borderId="6" xfId="0" applyNumberFormat="1" applyFont="1" applyFill="1" applyBorder="1" applyAlignment="1" applyProtection="1">
      <alignment horizontal="center" vertical="center" wrapText="1"/>
      <protection locked="0"/>
    </xf>
    <xf numFmtId="166" fontId="29" fillId="16" borderId="6" xfId="0" applyNumberFormat="1" applyFont="1" applyFill="1" applyBorder="1" applyAlignment="1">
      <alignment horizontal="justify" vertical="center" wrapText="1"/>
    </xf>
    <xf numFmtId="167" fontId="29" fillId="3" borderId="6" xfId="0" applyNumberFormat="1" applyFont="1" applyFill="1" applyBorder="1" applyAlignment="1">
      <alignment horizontal="center" vertical="center" wrapText="1"/>
    </xf>
    <xf numFmtId="1" fontId="29" fillId="3" borderId="6" xfId="0" applyNumberFormat="1" applyFont="1" applyFill="1" applyBorder="1" applyAlignment="1" applyProtection="1">
      <alignment horizontal="center" vertical="center" wrapText="1"/>
    </xf>
    <xf numFmtId="166" fontId="29" fillId="3" borderId="6" xfId="0" applyNumberFormat="1" applyFont="1" applyFill="1" applyBorder="1" applyAlignment="1">
      <alignment horizontal="center" vertical="center" wrapText="1"/>
    </xf>
    <xf numFmtId="0" fontId="29" fillId="3" borderId="6" xfId="0" applyFont="1" applyFill="1" applyBorder="1" applyAlignment="1" applyProtection="1">
      <alignment vertical="center" wrapText="1"/>
    </xf>
    <xf numFmtId="9" fontId="29" fillId="3" borderId="6" xfId="0" applyNumberFormat="1" applyFont="1" applyFill="1" applyBorder="1" applyAlignment="1" applyProtection="1">
      <alignment horizontal="left" vertical="center" wrapText="1"/>
    </xf>
    <xf numFmtId="9" fontId="29" fillId="3" borderId="6" xfId="1" applyFont="1" applyFill="1" applyBorder="1" applyAlignment="1" applyProtection="1">
      <alignment horizontal="center" vertical="center" wrapText="1"/>
      <protection locked="0"/>
    </xf>
    <xf numFmtId="0" fontId="18" fillId="3" borderId="6" xfId="0" applyFont="1" applyFill="1" applyBorder="1" applyAlignment="1">
      <alignment horizontal="justify" vertical="top" wrapText="1"/>
    </xf>
    <xf numFmtId="0" fontId="18" fillId="3" borderId="6" xfId="0" applyFont="1" applyFill="1" applyBorder="1" applyAlignment="1">
      <alignment horizontal="justify" vertical="top" wrapText="1"/>
    </xf>
    <xf numFmtId="0" fontId="18" fillId="0" borderId="6" xfId="0" applyFont="1" applyFill="1" applyBorder="1" applyAlignment="1" applyProtection="1">
      <alignment horizontal="center" vertical="center" wrapText="1"/>
    </xf>
    <xf numFmtId="0" fontId="18" fillId="0" borderId="6" xfId="0" applyFont="1" applyBorder="1" applyAlignment="1">
      <alignment horizontal="center" vertical="center" wrapText="1"/>
    </xf>
    <xf numFmtId="0" fontId="23" fillId="3" borderId="6" xfId="0" applyFont="1" applyFill="1" applyBorder="1" applyAlignment="1">
      <alignment horizontal="justify" vertical="center" wrapText="1"/>
    </xf>
    <xf numFmtId="0" fontId="23" fillId="3" borderId="6" xfId="0" applyFont="1" applyFill="1" applyBorder="1" applyAlignment="1">
      <alignment horizontal="center" vertical="center" wrapText="1"/>
    </xf>
    <xf numFmtId="9" fontId="23" fillId="3" borderId="6" xfId="0" applyNumberFormat="1" applyFont="1" applyFill="1" applyBorder="1" applyAlignment="1">
      <alignment horizontal="center" vertical="center" wrapText="1"/>
    </xf>
    <xf numFmtId="9" fontId="23" fillId="0" borderId="6" xfId="0" applyNumberFormat="1" applyFont="1" applyBorder="1" applyAlignment="1">
      <alignment horizontal="center" vertical="center" wrapText="1"/>
    </xf>
    <xf numFmtId="0" fontId="23" fillId="0" borderId="6" xfId="0" applyFont="1" applyBorder="1" applyAlignment="1">
      <alignment horizontal="center" vertical="center" wrapText="1"/>
    </xf>
    <xf numFmtId="3" fontId="23" fillId="3" borderId="6" xfId="0" applyNumberFormat="1" applyFont="1" applyFill="1" applyBorder="1" applyAlignment="1">
      <alignment horizontal="center" vertical="center"/>
    </xf>
    <xf numFmtId="9" fontId="23" fillId="3" borderId="6" xfId="0" applyNumberFormat="1" applyFont="1" applyFill="1" applyBorder="1" applyAlignment="1">
      <alignment horizontal="center" vertical="center"/>
    </xf>
    <xf numFmtId="168" fontId="23" fillId="3" borderId="6" xfId="0" applyNumberFormat="1" applyFont="1" applyFill="1" applyBorder="1" applyAlignment="1">
      <alignment horizontal="center" vertical="center" wrapText="1"/>
    </xf>
    <xf numFmtId="0" fontId="37" fillId="18" borderId="6" xfId="0" applyFont="1" applyFill="1" applyBorder="1" applyAlignment="1">
      <alignment horizontal="center" vertical="center"/>
    </xf>
    <xf numFmtId="0" fontId="37" fillId="18" borderId="6" xfId="0" applyFont="1" applyFill="1" applyBorder="1" applyAlignment="1">
      <alignment horizontal="center" vertical="center" wrapText="1"/>
    </xf>
    <xf numFmtId="0" fontId="23" fillId="3" borderId="6" xfId="0" applyFont="1" applyFill="1" applyBorder="1" applyAlignment="1">
      <alignment horizontal="left" vertical="center" wrapText="1"/>
    </xf>
    <xf numFmtId="0" fontId="12" fillId="0" borderId="0" xfId="14" applyAlignment="1">
      <alignment horizontal="center"/>
    </xf>
    <xf numFmtId="0" fontId="11" fillId="0" borderId="0" xfId="14" applyFont="1" applyAlignment="1">
      <alignment horizontal="center"/>
    </xf>
    <xf numFmtId="0" fontId="32" fillId="0" borderId="0" xfId="0" applyFont="1" applyAlignment="1">
      <alignment horizontal="justify" vertical="top" wrapText="1"/>
    </xf>
    <xf numFmtId="0" fontId="16" fillId="3" borderId="0" xfId="0" applyFont="1" applyFill="1"/>
    <xf numFmtId="0" fontId="23" fillId="3" borderId="6" xfId="0" applyFont="1" applyFill="1" applyBorder="1" applyAlignment="1" applyProtection="1">
      <alignment vertical="top" wrapText="1"/>
    </xf>
    <xf numFmtId="0" fontId="0" fillId="3" borderId="0" xfId="0" applyFill="1" applyAlignment="1">
      <alignment vertical="top"/>
    </xf>
    <xf numFmtId="0" fontId="18" fillId="3" borderId="0" xfId="0" applyFont="1" applyFill="1" applyAlignment="1">
      <alignment vertical="top"/>
    </xf>
    <xf numFmtId="0" fontId="23" fillId="3" borderId="32" xfId="0" applyFont="1" applyFill="1" applyBorder="1" applyAlignment="1" applyProtection="1">
      <alignment vertical="top" wrapText="1"/>
    </xf>
    <xf numFmtId="164" fontId="18" fillId="3" borderId="6" xfId="1" applyNumberFormat="1" applyFont="1" applyFill="1" applyBorder="1" applyAlignment="1">
      <alignment horizontal="center" vertical="center"/>
    </xf>
    <xf numFmtId="0" fontId="18" fillId="3" borderId="6" xfId="2" applyFont="1" applyFill="1" applyBorder="1" applyAlignment="1">
      <alignment horizontal="justify" vertical="center"/>
    </xf>
    <xf numFmtId="0" fontId="23" fillId="3" borderId="6" xfId="0" applyFont="1" applyFill="1" applyBorder="1" applyAlignment="1" applyProtection="1">
      <alignment vertical="center" wrapText="1"/>
    </xf>
    <xf numFmtId="0" fontId="23" fillId="3" borderId="6" xfId="0" applyFont="1" applyFill="1" applyBorder="1" applyAlignment="1" applyProtection="1">
      <alignment horizontal="center" vertical="center" wrapText="1"/>
    </xf>
    <xf numFmtId="1" fontId="23" fillId="3" borderId="6" xfId="0" applyNumberFormat="1" applyFont="1" applyFill="1" applyBorder="1" applyAlignment="1">
      <alignment horizontal="center" vertical="center" wrapText="1"/>
    </xf>
    <xf numFmtId="0" fontId="23" fillId="3" borderId="6" xfId="2" applyFont="1" applyFill="1" applyBorder="1" applyAlignment="1">
      <alignment horizontal="center" vertical="center" wrapText="1"/>
    </xf>
    <xf numFmtId="0" fontId="23" fillId="3" borderId="6" xfId="2" applyFont="1" applyFill="1" applyBorder="1" applyAlignment="1">
      <alignment horizontal="left" vertical="center" wrapText="1"/>
    </xf>
    <xf numFmtId="1" fontId="23" fillId="3" borderId="6" xfId="2" applyNumberFormat="1" applyFont="1" applyFill="1" applyBorder="1" applyAlignment="1">
      <alignment horizontal="center" vertical="center" wrapText="1"/>
    </xf>
    <xf numFmtId="9" fontId="23" fillId="3" borderId="6" xfId="2" applyNumberFormat="1" applyFont="1" applyFill="1" applyBorder="1" applyAlignment="1">
      <alignment horizontal="center" vertical="center" wrapText="1"/>
    </xf>
    <xf numFmtId="0" fontId="18" fillId="3" borderId="30" xfId="2" applyFont="1" applyFill="1" applyBorder="1" applyAlignment="1">
      <alignment horizontal="left" vertical="center" wrapText="1"/>
    </xf>
    <xf numFmtId="0" fontId="18" fillId="3" borderId="32" xfId="2" applyFont="1" applyFill="1" applyBorder="1" applyAlignment="1">
      <alignment vertical="top" wrapText="1"/>
    </xf>
    <xf numFmtId="9" fontId="22" fillId="3" borderId="6" xfId="1" applyFont="1" applyFill="1" applyBorder="1" applyAlignment="1">
      <alignment horizontal="center" vertical="center" wrapText="1"/>
    </xf>
    <xf numFmtId="0" fontId="18" fillId="3" borderId="6" xfId="0" applyFont="1" applyFill="1" applyBorder="1" applyAlignment="1">
      <alignment vertical="top" wrapText="1"/>
    </xf>
    <xf numFmtId="0" fontId="18" fillId="3" borderId="6" xfId="0" applyFont="1" applyFill="1" applyBorder="1" applyAlignment="1">
      <alignment vertical="justify" wrapText="1"/>
    </xf>
    <xf numFmtId="1" fontId="22" fillId="3" borderId="6" xfId="1" applyNumberFormat="1" applyFont="1" applyFill="1" applyBorder="1" applyAlignment="1">
      <alignment horizontal="center" vertical="center" wrapText="1"/>
    </xf>
    <xf numFmtId="0" fontId="23" fillId="3" borderId="6" xfId="6" applyFont="1" applyFill="1" applyBorder="1" applyAlignment="1">
      <alignment vertical="top" wrapText="1"/>
    </xf>
    <xf numFmtId="49" fontId="22" fillId="3" borderId="6" xfId="2" applyNumberFormat="1" applyFont="1" applyFill="1" applyBorder="1" applyAlignment="1">
      <alignment horizontal="center" vertical="center" wrapText="1"/>
    </xf>
    <xf numFmtId="49" fontId="23" fillId="3" borderId="6" xfId="2" applyNumberFormat="1" applyFont="1" applyFill="1" applyBorder="1" applyAlignment="1">
      <alignment horizontal="center" vertical="center" wrapText="1"/>
    </xf>
    <xf numFmtId="0" fontId="38" fillId="3" borderId="0" xfId="0" applyFont="1" applyFill="1" applyAlignment="1">
      <alignment horizontal="center"/>
    </xf>
    <xf numFmtId="0" fontId="22" fillId="16" borderId="6" xfId="2" applyFont="1" applyFill="1" applyBorder="1" applyAlignment="1">
      <alignment horizontal="center" vertical="center" wrapText="1"/>
    </xf>
    <xf numFmtId="9" fontId="23" fillId="3" borderId="6" xfId="1" applyFont="1" applyFill="1" applyBorder="1" applyAlignment="1" applyProtection="1">
      <alignment horizontal="center" vertical="center" wrapText="1"/>
    </xf>
    <xf numFmtId="0" fontId="0" fillId="3" borderId="0" xfId="0" applyFill="1" applyAlignment="1">
      <alignment horizontal="center" vertical="center"/>
    </xf>
    <xf numFmtId="0" fontId="22" fillId="16" borderId="32" xfId="2" applyFont="1" applyFill="1" applyBorder="1" applyAlignment="1">
      <alignment horizontal="center" vertical="center" wrapText="1"/>
    </xf>
    <xf numFmtId="1" fontId="22" fillId="3" borderId="32" xfId="2" applyNumberFormat="1" applyFont="1" applyFill="1" applyBorder="1" applyAlignment="1">
      <alignment horizontal="center" vertical="center" wrapText="1"/>
    </xf>
    <xf numFmtId="1" fontId="22" fillId="3" borderId="6" xfId="2" applyNumberFormat="1" applyFont="1" applyFill="1" applyBorder="1" applyAlignment="1">
      <alignment horizontal="center" vertical="center" wrapText="1"/>
    </xf>
    <xf numFmtId="0" fontId="0" fillId="3" borderId="0" xfId="0" applyFill="1" applyAlignment="1">
      <alignment vertical="center"/>
    </xf>
    <xf numFmtId="0" fontId="22" fillId="3" borderId="32" xfId="2" applyFont="1" applyFill="1" applyBorder="1" applyAlignment="1">
      <alignment vertical="center" wrapText="1"/>
    </xf>
    <xf numFmtId="0" fontId="22" fillId="3" borderId="32" xfId="2" applyFont="1" applyFill="1" applyBorder="1" applyAlignment="1">
      <alignment horizontal="center" vertical="center" wrapText="1"/>
    </xf>
    <xf numFmtId="0" fontId="23" fillId="3" borderId="32" xfId="0" applyFont="1" applyFill="1" applyBorder="1" applyAlignment="1" applyProtection="1">
      <alignment horizontal="center" vertical="center" wrapText="1"/>
    </xf>
    <xf numFmtId="0" fontId="23" fillId="3" borderId="31" xfId="0" applyFont="1" applyFill="1" applyBorder="1" applyAlignment="1" applyProtection="1">
      <alignment horizontal="center" vertical="center" wrapText="1"/>
    </xf>
    <xf numFmtId="0" fontId="23" fillId="3" borderId="36" xfId="0" applyFont="1" applyFill="1" applyBorder="1" applyAlignment="1" applyProtection="1">
      <alignment horizontal="center" vertical="center" wrapText="1"/>
    </xf>
    <xf numFmtId="0" fontId="23" fillId="3" borderId="32" xfId="0" applyFont="1" applyFill="1" applyBorder="1" applyAlignment="1" applyProtection="1">
      <alignment horizontal="center" wrapText="1"/>
    </xf>
    <xf numFmtId="0" fontId="23" fillId="3" borderId="6" xfId="0" applyFont="1" applyFill="1" applyBorder="1" applyAlignment="1" applyProtection="1">
      <alignment horizontal="center" wrapText="1"/>
    </xf>
    <xf numFmtId="0" fontId="18" fillId="3" borderId="6" xfId="6" applyFont="1" applyFill="1" applyBorder="1" applyAlignment="1">
      <alignment horizontal="justify" vertical="center" wrapText="1"/>
    </xf>
    <xf numFmtId="0" fontId="23" fillId="3" borderId="32" xfId="6" applyFont="1" applyFill="1" applyBorder="1" applyAlignment="1">
      <alignment horizontal="justify" vertical="center" wrapText="1"/>
    </xf>
    <xf numFmtId="0" fontId="23" fillId="3" borderId="6" xfId="6" applyFont="1" applyFill="1" applyBorder="1" applyAlignment="1">
      <alignment horizontal="justify" vertical="center" wrapText="1"/>
    </xf>
    <xf numFmtId="0" fontId="22" fillId="3" borderId="32" xfId="2" applyFont="1" applyFill="1" applyBorder="1" applyAlignment="1">
      <alignment horizontal="left" vertical="center" wrapText="1"/>
    </xf>
    <xf numFmtId="0" fontId="17" fillId="3" borderId="3" xfId="2" applyFont="1" applyFill="1" applyBorder="1" applyAlignment="1"/>
    <xf numFmtId="0" fontId="17" fillId="3" borderId="0" xfId="2" applyFont="1" applyFill="1" applyBorder="1" applyAlignment="1"/>
    <xf numFmtId="0" fontId="18" fillId="3" borderId="0" xfId="2" applyFont="1" applyFill="1" applyBorder="1"/>
    <xf numFmtId="0" fontId="18" fillId="3" borderId="8" xfId="2" applyFont="1" applyFill="1" applyBorder="1"/>
    <xf numFmtId="0" fontId="17" fillId="3" borderId="5" xfId="2" applyFont="1" applyFill="1" applyBorder="1" applyAlignment="1">
      <alignment horizontal="left" vertical="top"/>
    </xf>
    <xf numFmtId="0" fontId="17" fillId="3" borderId="4" xfId="2" applyFont="1" applyFill="1" applyBorder="1" applyAlignment="1"/>
    <xf numFmtId="0" fontId="17" fillId="3" borderId="4" xfId="2" applyFont="1" applyFill="1" applyBorder="1" applyAlignment="1">
      <alignment horizontal="justify" vertical="top"/>
    </xf>
    <xf numFmtId="9" fontId="18" fillId="3" borderId="0" xfId="3" applyNumberFormat="1" applyFont="1" applyFill="1" applyAlignment="1">
      <alignment horizontal="center" vertical="center"/>
    </xf>
    <xf numFmtId="0" fontId="40" fillId="3" borderId="0" xfId="2" applyFont="1" applyFill="1" applyBorder="1" applyAlignment="1">
      <alignment vertical="center" wrapText="1"/>
    </xf>
    <xf numFmtId="0" fontId="17" fillId="3" borderId="9" xfId="2" applyFont="1" applyFill="1" applyBorder="1" applyAlignment="1"/>
    <xf numFmtId="0" fontId="22" fillId="3" borderId="6" xfId="2" applyFont="1" applyFill="1" applyBorder="1" applyAlignment="1">
      <alignment horizontal="center" vertical="center" wrapText="1"/>
    </xf>
    <xf numFmtId="9" fontId="18" fillId="3" borderId="6" xfId="3" applyFont="1" applyFill="1" applyBorder="1" applyAlignment="1">
      <alignment horizontal="center" vertical="center"/>
    </xf>
    <xf numFmtId="0" fontId="18" fillId="3" borderId="1" xfId="2" applyFont="1" applyFill="1" applyBorder="1"/>
    <xf numFmtId="0" fontId="18" fillId="3" borderId="0" xfId="2" applyFont="1" applyFill="1" applyAlignment="1"/>
    <xf numFmtId="0" fontId="18" fillId="0" borderId="30" xfId="2" applyFont="1" applyFill="1" applyBorder="1" applyAlignment="1">
      <alignment horizontal="left" vertical="center" wrapText="1"/>
    </xf>
    <xf numFmtId="0" fontId="17" fillId="3" borderId="4" xfId="2" applyFont="1" applyFill="1" applyBorder="1" applyAlignment="1">
      <alignment vertical="top"/>
    </xf>
    <xf numFmtId="0" fontId="26" fillId="0" borderId="29" xfId="2" applyFont="1" applyBorder="1" applyAlignment="1">
      <alignment horizontal="center" vertical="center" wrapText="1"/>
    </xf>
    <xf numFmtId="0" fontId="18" fillId="0" borderId="6" xfId="2" applyFont="1" applyFill="1" applyBorder="1" applyAlignment="1">
      <alignment horizontal="left" vertical="center" wrapText="1"/>
    </xf>
    <xf numFmtId="0" fontId="18" fillId="0" borderId="38" xfId="2" applyFont="1" applyFill="1" applyBorder="1" applyAlignment="1">
      <alignment horizontal="center" vertical="center" wrapText="1"/>
    </xf>
    <xf numFmtId="9" fontId="18" fillId="3" borderId="6" xfId="1" applyFont="1" applyFill="1" applyBorder="1" applyAlignment="1">
      <alignment horizontal="center" vertical="center" wrapText="1"/>
    </xf>
    <xf numFmtId="0" fontId="18" fillId="3" borderId="6" xfId="2" applyFont="1" applyFill="1" applyBorder="1" applyAlignment="1">
      <alignment vertical="top" wrapText="1"/>
    </xf>
    <xf numFmtId="9" fontId="18" fillId="3" borderId="6" xfId="2" applyNumberFormat="1" applyFont="1" applyFill="1" applyBorder="1" applyAlignment="1">
      <alignment horizontal="center" vertical="center" wrapText="1"/>
    </xf>
    <xf numFmtId="0" fontId="18" fillId="3" borderId="6" xfId="2" applyFont="1" applyFill="1" applyBorder="1" applyAlignment="1">
      <alignment vertical="center" wrapText="1"/>
    </xf>
    <xf numFmtId="9" fontId="18" fillId="3" borderId="32" xfId="2" applyNumberFormat="1" applyFont="1" applyFill="1" applyBorder="1" applyAlignment="1">
      <alignment horizontal="center" vertical="center" wrapText="1"/>
    </xf>
    <xf numFmtId="9" fontId="18" fillId="3" borderId="6" xfId="6" applyNumberFormat="1" applyFont="1" applyFill="1" applyBorder="1" applyAlignment="1">
      <alignment horizontal="center" vertical="center" wrapText="1"/>
    </xf>
    <xf numFmtId="9" fontId="18" fillId="3" borderId="6" xfId="3" applyFont="1" applyFill="1" applyBorder="1" applyAlignment="1">
      <alignment horizontal="center" vertical="center" wrapText="1"/>
    </xf>
    <xf numFmtId="0" fontId="18" fillId="3" borderId="6" xfId="2" applyFont="1" applyFill="1" applyBorder="1" applyAlignment="1">
      <alignment horizontal="center" vertical="center" wrapText="1"/>
    </xf>
    <xf numFmtId="0" fontId="22" fillId="3" borderId="6" xfId="2" applyFont="1" applyFill="1" applyBorder="1" applyAlignment="1">
      <alignment vertical="top" wrapText="1"/>
    </xf>
    <xf numFmtId="0" fontId="17" fillId="3" borderId="4" xfId="2" applyFont="1" applyFill="1" applyBorder="1" applyAlignment="1">
      <alignment horizontal="left" vertical="top" wrapText="1"/>
    </xf>
    <xf numFmtId="0" fontId="17" fillId="3" borderId="4" xfId="2" applyFont="1" applyFill="1" applyBorder="1" applyAlignment="1">
      <alignment horizontal="center"/>
    </xf>
    <xf numFmtId="9" fontId="18" fillId="0" borderId="6" xfId="6" applyNumberFormat="1" applyFont="1" applyFill="1" applyBorder="1" applyAlignment="1">
      <alignment horizontal="center" vertical="center" wrapText="1"/>
    </xf>
    <xf numFmtId="0" fontId="18" fillId="3" borderId="6" xfId="2" applyFont="1" applyFill="1" applyBorder="1" applyAlignment="1">
      <alignment horizontal="justify" vertical="center" wrapText="1"/>
    </xf>
    <xf numFmtId="0" fontId="18" fillId="3" borderId="30" xfId="2" applyFont="1" applyFill="1" applyBorder="1" applyAlignment="1">
      <alignment horizontal="justify" vertical="center" wrapText="1"/>
    </xf>
    <xf numFmtId="0" fontId="17" fillId="0" borderId="6" xfId="2" applyFont="1" applyFill="1" applyBorder="1" applyAlignment="1">
      <alignment horizontal="center" vertical="center" wrapText="1"/>
    </xf>
    <xf numFmtId="0" fontId="18" fillId="3" borderId="30" xfId="2" applyFont="1" applyFill="1" applyBorder="1" applyAlignment="1">
      <alignment horizontal="center" vertical="center" wrapText="1"/>
    </xf>
    <xf numFmtId="0" fontId="18" fillId="0" borderId="6" xfId="2" applyFont="1" applyFill="1" applyBorder="1" applyAlignment="1">
      <alignment horizontal="center" vertical="center"/>
    </xf>
    <xf numFmtId="0" fontId="18" fillId="3" borderId="6" xfId="2" applyFont="1" applyFill="1" applyBorder="1" applyAlignment="1">
      <alignment horizontal="center" vertical="center"/>
    </xf>
    <xf numFmtId="0" fontId="18" fillId="5" borderId="6" xfId="2" applyFont="1" applyFill="1" applyBorder="1" applyAlignment="1">
      <alignment horizontal="center" vertical="center"/>
    </xf>
    <xf numFmtId="0" fontId="18" fillId="0" borderId="6" xfId="2" applyFont="1" applyFill="1" applyBorder="1" applyAlignment="1">
      <alignment horizontal="justify" vertical="center" wrapText="1"/>
    </xf>
    <xf numFmtId="0" fontId="17" fillId="0" borderId="27" xfId="2" applyFont="1" applyFill="1" applyBorder="1" applyAlignment="1">
      <alignment horizontal="center" vertical="center" wrapText="1"/>
    </xf>
    <xf numFmtId="0" fontId="43" fillId="2" borderId="2" xfId="2" applyFont="1" applyFill="1" applyBorder="1" applyAlignment="1">
      <alignment horizontal="center" vertical="center"/>
    </xf>
    <xf numFmtId="0" fontId="43" fillId="2" borderId="0" xfId="2" applyFont="1" applyFill="1" applyBorder="1" applyAlignment="1">
      <alignment horizontal="center" vertical="center"/>
    </xf>
    <xf numFmtId="0" fontId="43" fillId="2" borderId="4" xfId="2" applyFont="1" applyFill="1" applyBorder="1" applyAlignment="1">
      <alignment horizontal="center" vertical="center"/>
    </xf>
    <xf numFmtId="0" fontId="18" fillId="0" borderId="26" xfId="2" applyFont="1" applyFill="1" applyBorder="1" applyAlignment="1">
      <alignment horizontal="center" vertical="center"/>
    </xf>
    <xf numFmtId="0" fontId="47" fillId="0" borderId="41" xfId="2" applyFont="1" applyFill="1" applyBorder="1" applyAlignment="1">
      <alignment horizontal="center" vertical="center" textRotation="90"/>
    </xf>
    <xf numFmtId="0" fontId="47" fillId="0" borderId="28" xfId="2" applyFont="1" applyFill="1" applyBorder="1" applyAlignment="1">
      <alignment horizontal="center" vertical="center" textRotation="90"/>
    </xf>
    <xf numFmtId="0" fontId="22" fillId="3" borderId="16" xfId="2" applyFont="1" applyFill="1" applyBorder="1" applyAlignment="1">
      <alignment horizontal="justify" vertical="center" wrapText="1"/>
    </xf>
    <xf numFmtId="0" fontId="17" fillId="3" borderId="0" xfId="2" applyFont="1" applyFill="1" applyBorder="1" applyAlignment="1">
      <alignment horizontal="left"/>
    </xf>
    <xf numFmtId="9" fontId="18" fillId="3" borderId="6" xfId="1" applyFont="1" applyFill="1" applyBorder="1" applyAlignment="1">
      <alignment horizontal="center" vertical="center"/>
    </xf>
    <xf numFmtId="0" fontId="18" fillId="5" borderId="26" xfId="2" applyFont="1" applyFill="1" applyBorder="1" applyAlignment="1">
      <alignment horizontal="center" vertical="center"/>
    </xf>
    <xf numFmtId="9" fontId="18" fillId="3" borderId="18" xfId="2" applyNumberFormat="1" applyFont="1" applyFill="1" applyBorder="1" applyAlignment="1">
      <alignment horizontal="center" vertical="center" wrapText="1"/>
    </xf>
    <xf numFmtId="0" fontId="18" fillId="3" borderId="6" xfId="2" applyFont="1" applyFill="1" applyBorder="1" applyAlignment="1">
      <alignment horizontal="justify" vertical="center" wrapText="1"/>
    </xf>
    <xf numFmtId="0" fontId="18" fillId="3" borderId="18" xfId="2" applyFont="1" applyFill="1" applyBorder="1" applyAlignment="1">
      <alignment horizontal="center" vertical="center" wrapText="1"/>
    </xf>
    <xf numFmtId="9" fontId="18" fillId="3" borderId="30" xfId="3" applyFont="1" applyFill="1" applyBorder="1" applyAlignment="1">
      <alignment horizontal="center" vertical="center"/>
    </xf>
    <xf numFmtId="0" fontId="18" fillId="3" borderId="39" xfId="2" applyFont="1" applyFill="1" applyBorder="1" applyAlignment="1">
      <alignment vertical="center" wrapText="1"/>
    </xf>
    <xf numFmtId="0" fontId="16" fillId="3" borderId="0" xfId="2" applyFill="1" applyAlignment="1">
      <alignment wrapText="1"/>
    </xf>
    <xf numFmtId="9" fontId="0" fillId="3" borderId="0" xfId="1" applyFont="1" applyFill="1" applyAlignment="1">
      <alignment horizontal="center" vertical="center"/>
    </xf>
    <xf numFmtId="0" fontId="18" fillId="3" borderId="0" xfId="2" applyFont="1" applyFill="1" applyAlignment="1">
      <alignment horizontal="left"/>
    </xf>
    <xf numFmtId="0" fontId="44" fillId="3" borderId="3" xfId="2" applyFont="1" applyFill="1" applyBorder="1" applyAlignment="1">
      <alignment vertical="center"/>
    </xf>
    <xf numFmtId="0" fontId="44" fillId="3" borderId="5" xfId="2" applyFont="1" applyFill="1" applyBorder="1" applyAlignment="1">
      <alignment vertical="center"/>
    </xf>
    <xf numFmtId="9" fontId="18" fillId="0" borderId="32" xfId="2" applyNumberFormat="1" applyFont="1" applyFill="1" applyBorder="1" applyAlignment="1">
      <alignment horizontal="left" vertical="center" wrapText="1"/>
    </xf>
    <xf numFmtId="0" fontId="18" fillId="0" borderId="6" xfId="2" applyFont="1" applyBorder="1"/>
    <xf numFmtId="9" fontId="18" fillId="0" borderId="6" xfId="2" applyNumberFormat="1" applyFont="1" applyFill="1" applyBorder="1" applyAlignment="1">
      <alignment horizontal="left" vertical="center" wrapText="1"/>
    </xf>
    <xf numFmtId="0" fontId="18" fillId="0" borderId="26" xfId="2" applyFont="1" applyBorder="1" applyAlignment="1">
      <alignment horizontal="center" vertical="center"/>
    </xf>
    <xf numFmtId="0" fontId="18" fillId="0" borderId="6" xfId="2" applyFont="1" applyFill="1" applyBorder="1" applyAlignment="1">
      <alignment vertical="center"/>
    </xf>
    <xf numFmtId="10" fontId="18" fillId="5" borderId="6" xfId="2" applyNumberFormat="1" applyFont="1" applyFill="1" applyBorder="1" applyAlignment="1">
      <alignment vertical="center"/>
    </xf>
    <xf numFmtId="0" fontId="10" fillId="0" borderId="0" xfId="19"/>
    <xf numFmtId="0" fontId="16" fillId="3" borderId="0" xfId="2" applyFill="1" applyAlignment="1">
      <alignment horizontal="left"/>
    </xf>
    <xf numFmtId="0" fontId="26" fillId="3" borderId="29" xfId="2" applyFont="1" applyFill="1" applyBorder="1" applyAlignment="1">
      <alignment horizontal="center" vertical="center" wrapText="1"/>
    </xf>
    <xf numFmtId="0" fontId="26" fillId="3" borderId="30" xfId="2" applyFont="1" applyFill="1" applyBorder="1" applyAlignment="1">
      <alignment horizontal="center" vertical="center" wrapText="1"/>
    </xf>
    <xf numFmtId="0" fontId="47" fillId="3" borderId="41" xfId="2" applyFont="1" applyFill="1" applyBorder="1" applyAlignment="1">
      <alignment horizontal="center" vertical="center" textRotation="90"/>
    </xf>
    <xf numFmtId="0" fontId="47" fillId="3" borderId="28" xfId="2" applyFont="1" applyFill="1" applyBorder="1" applyAlignment="1">
      <alignment horizontal="center" vertical="center" textRotation="90"/>
    </xf>
    <xf numFmtId="164" fontId="18" fillId="3" borderId="32" xfId="3" applyNumberFormat="1" applyFont="1" applyFill="1" applyBorder="1" applyAlignment="1">
      <alignment horizontal="center" vertical="center"/>
    </xf>
    <xf numFmtId="9" fontId="18" fillId="3" borderId="32" xfId="3" applyFont="1" applyFill="1" applyBorder="1" applyAlignment="1">
      <alignment horizontal="center" vertical="center"/>
    </xf>
    <xf numFmtId="14" fontId="18" fillId="3" borderId="21" xfId="3" applyNumberFormat="1" applyFont="1" applyFill="1" applyBorder="1" applyAlignment="1">
      <alignment horizontal="center" vertical="center"/>
    </xf>
    <xf numFmtId="0" fontId="22" fillId="3" borderId="6" xfId="2" applyFont="1" applyFill="1" applyBorder="1" applyAlignment="1">
      <alignment horizontal="left" vertical="top" wrapText="1"/>
    </xf>
    <xf numFmtId="0" fontId="18" fillId="3" borderId="6" xfId="9" applyFont="1" applyFill="1" applyBorder="1" applyAlignment="1">
      <alignment horizontal="left" vertical="center" wrapText="1"/>
    </xf>
    <xf numFmtId="0" fontId="18" fillId="3" borderId="18" xfId="9" applyFont="1" applyFill="1" applyBorder="1" applyAlignment="1">
      <alignment horizontal="center" vertical="center" wrapText="1"/>
    </xf>
    <xf numFmtId="164" fontId="18" fillId="3" borderId="0" xfId="2" applyNumberFormat="1" applyFont="1" applyFill="1"/>
    <xf numFmtId="0" fontId="10" fillId="3" borderId="0" xfId="19" applyFill="1"/>
    <xf numFmtId="9" fontId="10" fillId="3" borderId="0" xfId="19" applyNumberFormat="1" applyFill="1"/>
    <xf numFmtId="0" fontId="18" fillId="0" borderId="0" xfId="2" applyFont="1" applyFill="1"/>
    <xf numFmtId="0" fontId="40" fillId="0" borderId="0" xfId="2" applyFont="1" applyFill="1" applyBorder="1" applyAlignment="1">
      <alignment vertical="center" wrapText="1"/>
    </xf>
    <xf numFmtId="9" fontId="18" fillId="0" borderId="6" xfId="2" applyNumberFormat="1" applyFont="1" applyFill="1" applyBorder="1" applyAlignment="1">
      <alignment vertical="center" wrapText="1"/>
    </xf>
    <xf numFmtId="0" fontId="22" fillId="0" borderId="6" xfId="2" applyFont="1" applyFill="1" applyBorder="1" applyAlignment="1">
      <alignment vertical="center" wrapText="1"/>
    </xf>
    <xf numFmtId="0" fontId="17" fillId="0" borderId="24" xfId="2" applyFont="1" applyFill="1" applyBorder="1" applyAlignment="1">
      <alignment horizontal="center" vertical="center" wrapText="1"/>
    </xf>
    <xf numFmtId="0" fontId="17" fillId="3" borderId="1" xfId="2" applyFont="1" applyFill="1" applyBorder="1" applyAlignment="1"/>
    <xf numFmtId="0" fontId="17" fillId="3" borderId="2" xfId="2" applyFont="1" applyFill="1" applyBorder="1" applyAlignment="1"/>
    <xf numFmtId="0" fontId="17" fillId="3" borderId="0" xfId="2" applyFont="1" applyFill="1" applyBorder="1" applyAlignment="1">
      <alignment vertical="center"/>
    </xf>
    <xf numFmtId="0" fontId="18" fillId="3" borderId="7" xfId="2" applyFont="1" applyFill="1" applyBorder="1"/>
    <xf numFmtId="0" fontId="18" fillId="3" borderId="0" xfId="2" applyFont="1" applyFill="1" applyBorder="1" applyAlignment="1">
      <alignment vertical="center"/>
    </xf>
    <xf numFmtId="0" fontId="18" fillId="3" borderId="8" xfId="2" applyFont="1" applyFill="1" applyBorder="1" applyAlignment="1">
      <alignment vertical="center"/>
    </xf>
    <xf numFmtId="0" fontId="18" fillId="3" borderId="0" xfId="2" applyFont="1" applyFill="1" applyAlignment="1">
      <alignment vertical="center"/>
    </xf>
    <xf numFmtId="0" fontId="17" fillId="3" borderId="5" xfId="2" applyFont="1" applyFill="1" applyBorder="1" applyAlignment="1"/>
    <xf numFmtId="0" fontId="17" fillId="3" borderId="4" xfId="2" applyFont="1" applyFill="1" applyBorder="1" applyAlignment="1">
      <alignment vertical="center"/>
    </xf>
    <xf numFmtId="0" fontId="16" fillId="0" borderId="0" xfId="2" applyFill="1"/>
    <xf numFmtId="0" fontId="18" fillId="3" borderId="4" xfId="2" applyFont="1" applyFill="1" applyBorder="1"/>
    <xf numFmtId="0" fontId="18" fillId="3" borderId="1" xfId="2" applyFont="1" applyFill="1" applyBorder="1" applyAlignment="1">
      <alignment vertical="center"/>
    </xf>
    <xf numFmtId="9" fontId="18" fillId="0" borderId="6" xfId="21" applyFont="1" applyFill="1" applyBorder="1" applyAlignment="1">
      <alignment horizontal="center" vertical="center"/>
    </xf>
    <xf numFmtId="0" fontId="18" fillId="0" borderId="6" xfId="2" applyFont="1" applyBorder="1" applyAlignment="1">
      <alignment vertical="center"/>
    </xf>
    <xf numFmtId="0" fontId="17" fillId="3" borderId="4" xfId="2" applyFont="1" applyFill="1" applyBorder="1" applyAlignment="1">
      <alignment horizontal="justify" vertical="center"/>
    </xf>
    <xf numFmtId="0" fontId="16" fillId="3" borderId="0" xfId="2" applyFill="1" applyAlignment="1">
      <alignment vertical="center"/>
    </xf>
    <xf numFmtId="0" fontId="18" fillId="0" borderId="6" xfId="2" applyFont="1" applyFill="1" applyBorder="1" applyAlignment="1">
      <alignment vertical="center" wrapText="1"/>
    </xf>
    <xf numFmtId="0" fontId="18" fillId="3" borderId="2" xfId="2" applyFont="1" applyFill="1" applyBorder="1"/>
    <xf numFmtId="0" fontId="17" fillId="3" borderId="5" xfId="2" applyFont="1" applyFill="1" applyBorder="1" applyAlignment="1">
      <alignment vertical="top"/>
    </xf>
    <xf numFmtId="0" fontId="18" fillId="3" borderId="0" xfId="2" applyFont="1" applyFill="1" applyAlignment="1">
      <alignment horizontal="center"/>
    </xf>
    <xf numFmtId="14" fontId="18" fillId="3" borderId="18" xfId="3" applyNumberFormat="1" applyFont="1" applyFill="1" applyBorder="1" applyAlignment="1">
      <alignment horizontal="center" vertical="center"/>
    </xf>
    <xf numFmtId="0" fontId="26" fillId="0" borderId="42" xfId="2" applyFont="1" applyBorder="1" applyAlignment="1">
      <alignment horizontal="center" vertical="center" wrapText="1"/>
    </xf>
    <xf numFmtId="0" fontId="47" fillId="0" borderId="23" xfId="2" applyFont="1" applyBorder="1" applyAlignment="1">
      <alignment horizontal="center" vertical="center" textRotation="90"/>
    </xf>
    <xf numFmtId="9" fontId="18" fillId="3" borderId="32" xfId="2" applyNumberFormat="1" applyFont="1" applyFill="1" applyBorder="1" applyAlignment="1">
      <alignment horizontal="justify" vertical="center" wrapText="1"/>
    </xf>
    <xf numFmtId="9" fontId="18" fillId="0" borderId="32" xfId="3" applyFont="1" applyFill="1" applyBorder="1" applyAlignment="1">
      <alignment horizontal="justify" vertical="center" wrapText="1"/>
    </xf>
    <xf numFmtId="9" fontId="18" fillId="0" borderId="16" xfId="3" applyFont="1" applyFill="1" applyBorder="1" applyAlignment="1">
      <alignment horizontal="justify" vertical="center" wrapText="1"/>
    </xf>
    <xf numFmtId="0" fontId="18" fillId="0" borderId="16" xfId="2" applyFont="1" applyBorder="1" applyAlignment="1">
      <alignment horizontal="justify" vertical="center" wrapText="1"/>
    </xf>
    <xf numFmtId="9" fontId="18" fillId="0" borderId="6" xfId="3" applyFont="1" applyFill="1" applyBorder="1" applyAlignment="1">
      <alignment horizontal="justify" vertical="center" wrapText="1"/>
    </xf>
    <xf numFmtId="0" fontId="18" fillId="0" borderId="6" xfId="2" applyFont="1" applyBorder="1" applyAlignment="1">
      <alignment horizontal="justify" vertical="center" wrapText="1"/>
    </xf>
    <xf numFmtId="9" fontId="18" fillId="0" borderId="30" xfId="3" applyFont="1" applyFill="1" applyBorder="1" applyAlignment="1">
      <alignment horizontal="justify" vertical="center" wrapText="1"/>
    </xf>
    <xf numFmtId="0" fontId="18" fillId="0" borderId="18" xfId="2" applyFont="1" applyBorder="1" applyAlignment="1">
      <alignment horizontal="justify" vertical="center" wrapText="1"/>
    </xf>
    <xf numFmtId="9" fontId="18" fillId="3" borderId="0" xfId="1" applyNumberFormat="1" applyFont="1" applyFill="1" applyAlignment="1">
      <alignment horizontal="center" vertical="center"/>
    </xf>
    <xf numFmtId="0" fontId="18" fillId="3" borderId="0" xfId="2" applyFont="1" applyFill="1" applyAlignment="1">
      <alignment horizontal="left" vertical="center"/>
    </xf>
    <xf numFmtId="0" fontId="39" fillId="3" borderId="0" xfId="2" applyFont="1" applyFill="1" applyBorder="1" applyAlignment="1">
      <alignment vertical="center" wrapText="1"/>
    </xf>
    <xf numFmtId="0" fontId="51" fillId="3" borderId="0" xfId="2" applyFont="1" applyFill="1" applyAlignment="1">
      <alignment horizontal="center" vertical="center"/>
    </xf>
    <xf numFmtId="0" fontId="17" fillId="0" borderId="6" xfId="2" applyFont="1" applyBorder="1" applyAlignment="1">
      <alignment horizontal="center" vertical="center" wrapText="1"/>
    </xf>
    <xf numFmtId="9" fontId="18" fillId="0" borderId="6" xfId="1" applyFont="1" applyFill="1" applyBorder="1" applyAlignment="1">
      <alignment horizontal="center" vertical="center" wrapText="1"/>
    </xf>
    <xf numFmtId="0" fontId="17" fillId="3" borderId="58" xfId="2" applyFont="1" applyFill="1" applyBorder="1" applyAlignment="1">
      <alignment horizontal="center" vertical="center" wrapText="1"/>
    </xf>
    <xf numFmtId="1" fontId="51" fillId="3" borderId="6" xfId="20" applyNumberFormat="1" applyFont="1" applyFill="1" applyBorder="1" applyAlignment="1">
      <alignment horizontal="center" vertical="center"/>
    </xf>
    <xf numFmtId="0" fontId="18" fillId="0" borderId="6" xfId="2" applyFont="1" applyBorder="1" applyAlignment="1">
      <alignment vertical="center" wrapText="1"/>
    </xf>
    <xf numFmtId="0" fontId="17" fillId="3" borderId="6" xfId="2" applyFont="1" applyFill="1" applyBorder="1" applyAlignment="1">
      <alignment horizontal="left" vertical="center" wrapText="1"/>
    </xf>
    <xf numFmtId="0" fontId="18" fillId="0" borderId="6" xfId="2" applyFont="1" applyBorder="1" applyAlignment="1">
      <alignment horizontal="justify" vertical="top" wrapText="1"/>
    </xf>
    <xf numFmtId="0" fontId="17" fillId="3" borderId="18" xfId="2" applyFont="1" applyFill="1" applyBorder="1" applyAlignment="1">
      <alignment horizontal="left" vertical="center" wrapText="1"/>
    </xf>
    <xf numFmtId="0" fontId="18" fillId="4" borderId="18" xfId="2" applyFont="1" applyFill="1" applyBorder="1" applyAlignment="1">
      <alignment horizontal="justify" vertical="center" wrapText="1"/>
    </xf>
    <xf numFmtId="9" fontId="18" fillId="4" borderId="18" xfId="2" applyNumberFormat="1" applyFont="1" applyFill="1" applyBorder="1" applyAlignment="1">
      <alignment horizontal="center" vertical="center" wrapText="1"/>
    </xf>
    <xf numFmtId="9" fontId="18" fillId="3" borderId="18" xfId="1" applyFont="1" applyFill="1" applyBorder="1" applyAlignment="1">
      <alignment horizontal="center" vertical="center"/>
    </xf>
    <xf numFmtId="9" fontId="18" fillId="0" borderId="18" xfId="1" applyFont="1" applyFill="1" applyBorder="1" applyAlignment="1">
      <alignment horizontal="center" vertical="center" wrapText="1"/>
    </xf>
    <xf numFmtId="14" fontId="18" fillId="3" borderId="18" xfId="1" applyNumberFormat="1" applyFont="1" applyFill="1" applyBorder="1" applyAlignment="1">
      <alignment horizontal="center" vertical="center"/>
    </xf>
    <xf numFmtId="9" fontId="17" fillId="3" borderId="2" xfId="2" applyNumberFormat="1" applyFont="1" applyFill="1" applyBorder="1" applyAlignment="1">
      <alignment horizontal="justify" vertical="center"/>
    </xf>
    <xf numFmtId="0" fontId="17" fillId="3" borderId="2" xfId="2" applyFont="1" applyFill="1" applyBorder="1" applyAlignment="1">
      <alignment horizontal="justify" vertical="center"/>
    </xf>
    <xf numFmtId="9" fontId="18" fillId="3" borderId="2" xfId="2" applyNumberFormat="1" applyFont="1" applyFill="1" applyBorder="1" applyAlignment="1">
      <alignment horizontal="justify" vertical="center"/>
    </xf>
    <xf numFmtId="0" fontId="17" fillId="3" borderId="2" xfId="2" applyFont="1" applyFill="1" applyBorder="1" applyAlignment="1">
      <alignment horizontal="left" vertical="center"/>
    </xf>
    <xf numFmtId="0" fontId="18" fillId="3" borderId="7" xfId="2" applyFont="1" applyFill="1" applyBorder="1" applyAlignment="1">
      <alignment horizontal="center" vertical="center"/>
    </xf>
    <xf numFmtId="0" fontId="17" fillId="3" borderId="0" xfId="2" applyFont="1" applyFill="1" applyBorder="1" applyAlignment="1">
      <alignment horizontal="justify" vertical="center"/>
    </xf>
    <xf numFmtId="0" fontId="17" fillId="3" borderId="0" xfId="2" applyFont="1" applyFill="1" applyBorder="1" applyAlignment="1">
      <alignment horizontal="left" vertical="center"/>
    </xf>
    <xf numFmtId="0" fontId="18" fillId="3" borderId="8" xfId="2" applyFont="1" applyFill="1" applyBorder="1" applyAlignment="1">
      <alignment horizontal="center" vertical="center"/>
    </xf>
    <xf numFmtId="0" fontId="17" fillId="3" borderId="4" xfId="2" applyFont="1" applyFill="1" applyBorder="1" applyAlignment="1">
      <alignment horizontal="left" vertical="center"/>
    </xf>
    <xf numFmtId="0" fontId="18" fillId="3" borderId="0" xfId="2" applyFont="1" applyFill="1" applyBorder="1" applyAlignment="1">
      <alignment horizontal="center"/>
    </xf>
    <xf numFmtId="9" fontId="18" fillId="3" borderId="0" xfId="1" applyNumberFormat="1" applyFont="1" applyFill="1" applyBorder="1" applyAlignment="1">
      <alignment horizontal="center" vertical="center"/>
    </xf>
    <xf numFmtId="0" fontId="18" fillId="3" borderId="0" xfId="2" applyFont="1" applyFill="1" applyBorder="1" applyAlignment="1">
      <alignment horizontal="left" vertical="center"/>
    </xf>
    <xf numFmtId="0" fontId="18" fillId="3" borderId="0" xfId="2" applyFont="1" applyFill="1" applyBorder="1" applyAlignment="1"/>
    <xf numFmtId="0" fontId="51" fillId="3" borderId="0" xfId="2" applyFont="1" applyFill="1" applyBorder="1" applyAlignment="1"/>
    <xf numFmtId="0" fontId="16" fillId="3" borderId="0" xfId="2" applyFont="1" applyFill="1"/>
    <xf numFmtId="0" fontId="16" fillId="3" borderId="0" xfId="2" applyFont="1" applyFill="1" applyAlignment="1">
      <alignment horizontal="center"/>
    </xf>
    <xf numFmtId="9" fontId="0" fillId="3" borderId="0" xfId="1" applyNumberFormat="1" applyFont="1" applyFill="1" applyAlignment="1">
      <alignment horizontal="center" vertical="center"/>
    </xf>
    <xf numFmtId="0" fontId="16" fillId="3" borderId="0" xfId="2" applyFont="1" applyFill="1" applyAlignment="1">
      <alignment horizontal="left" vertical="center"/>
    </xf>
    <xf numFmtId="0" fontId="55" fillId="3" borderId="0" xfId="2" applyFont="1" applyFill="1" applyAlignment="1">
      <alignment horizontal="center" vertical="center"/>
    </xf>
    <xf numFmtId="0" fontId="18" fillId="0" borderId="27" xfId="2" applyFont="1" applyBorder="1"/>
    <xf numFmtId="9" fontId="18" fillId="0" borderId="6" xfId="2" applyNumberFormat="1" applyFont="1" applyFill="1" applyBorder="1" applyAlignment="1">
      <alignment horizontal="justify" vertical="center" wrapText="1"/>
    </xf>
    <xf numFmtId="9" fontId="18" fillId="3" borderId="6" xfId="2" applyNumberFormat="1" applyFont="1" applyFill="1" applyBorder="1" applyAlignment="1">
      <alignment horizontal="left" vertical="center" wrapText="1"/>
    </xf>
    <xf numFmtId="9" fontId="18" fillId="4" borderId="6" xfId="2" applyNumberFormat="1" applyFont="1" applyFill="1" applyBorder="1" applyAlignment="1">
      <alignment horizontal="left" vertical="center" wrapText="1"/>
    </xf>
    <xf numFmtId="0" fontId="18" fillId="3" borderId="32" xfId="2" applyFont="1" applyFill="1" applyBorder="1" applyAlignment="1">
      <alignment horizontal="left" vertical="center" wrapText="1"/>
    </xf>
    <xf numFmtId="0" fontId="18" fillId="0" borderId="18" xfId="2" applyFont="1" applyFill="1" applyBorder="1" applyAlignment="1">
      <alignment horizontal="center" vertical="center"/>
    </xf>
    <xf numFmtId="9" fontId="18" fillId="3" borderId="6" xfId="2" applyNumberFormat="1" applyFont="1" applyFill="1" applyBorder="1" applyAlignment="1">
      <alignment horizontal="justify" vertical="center" wrapText="1"/>
    </xf>
    <xf numFmtId="0" fontId="23" fillId="3" borderId="6" xfId="2" applyFont="1" applyFill="1" applyBorder="1" applyAlignment="1">
      <alignment horizontal="justify" vertical="center" wrapText="1"/>
    </xf>
    <xf numFmtId="0" fontId="18" fillId="0" borderId="27" xfId="2" applyFont="1" applyBorder="1" applyAlignment="1">
      <alignment horizontal="right" vertical="center"/>
    </xf>
    <xf numFmtId="0" fontId="22" fillId="0" borderId="6" xfId="2" applyFont="1" applyFill="1" applyBorder="1" applyAlignment="1">
      <alignment horizontal="left" vertical="center" wrapText="1"/>
    </xf>
    <xf numFmtId="0" fontId="0" fillId="3" borderId="0" xfId="0" applyFill="1" applyAlignment="1">
      <alignment horizontal="left"/>
    </xf>
    <xf numFmtId="0" fontId="18" fillId="3" borderId="6" xfId="6" applyFont="1" applyFill="1" applyBorder="1" applyAlignment="1">
      <alignment horizontal="left" vertical="center" wrapText="1"/>
    </xf>
    <xf numFmtId="0" fontId="18" fillId="0" borderId="6" xfId="6" applyFont="1" applyFill="1" applyBorder="1" applyAlignment="1">
      <alignment horizontal="left" vertical="center" wrapText="1"/>
    </xf>
    <xf numFmtId="0" fontId="17" fillId="3" borderId="0" xfId="2" applyFont="1" applyFill="1" applyBorder="1" applyAlignment="1">
      <alignment horizontal="left"/>
    </xf>
    <xf numFmtId="0" fontId="22" fillId="3" borderId="16" xfId="2" applyFont="1" applyFill="1" applyBorder="1" applyAlignment="1">
      <alignment horizontal="left" vertical="center" wrapText="1"/>
    </xf>
    <xf numFmtId="0" fontId="17" fillId="3" borderId="4" xfId="2" applyFont="1" applyFill="1" applyBorder="1" applyAlignment="1">
      <alignment horizontal="left" vertical="top" wrapText="1"/>
    </xf>
    <xf numFmtId="0" fontId="17" fillId="3" borderId="4" xfId="2" applyFont="1" applyFill="1" applyBorder="1" applyAlignment="1">
      <alignment horizontal="center"/>
    </xf>
    <xf numFmtId="0" fontId="18" fillId="3" borderId="27" xfId="2" applyFont="1" applyFill="1" applyBorder="1" applyAlignment="1">
      <alignment horizontal="center" vertical="center"/>
    </xf>
    <xf numFmtId="0" fontId="18" fillId="3" borderId="6" xfId="2" applyFont="1" applyFill="1" applyBorder="1" applyAlignment="1">
      <alignment horizontal="center" vertical="center"/>
    </xf>
    <xf numFmtId="10" fontId="18" fillId="3" borderId="6" xfId="2" applyNumberFormat="1" applyFont="1" applyFill="1" applyBorder="1" applyAlignment="1">
      <alignment horizontal="center" vertical="center"/>
    </xf>
    <xf numFmtId="10" fontId="18" fillId="5" borderId="6" xfId="2" applyNumberFormat="1" applyFont="1" applyFill="1" applyBorder="1" applyAlignment="1">
      <alignment horizontal="center" vertical="center"/>
    </xf>
    <xf numFmtId="0" fontId="17" fillId="3" borderId="0" xfId="2" applyFont="1" applyFill="1" applyBorder="1" applyAlignment="1">
      <alignment horizontal="left"/>
    </xf>
    <xf numFmtId="0" fontId="18" fillId="3" borderId="20" xfId="2" applyFont="1" applyFill="1" applyBorder="1"/>
    <xf numFmtId="0" fontId="43" fillId="2" borderId="49" xfId="2" applyFont="1" applyFill="1" applyBorder="1" applyAlignment="1">
      <alignment vertical="center"/>
    </xf>
    <xf numFmtId="0" fontId="43" fillId="2" borderId="2" xfId="2" applyFont="1" applyFill="1" applyBorder="1" applyAlignment="1">
      <alignment vertical="center"/>
    </xf>
    <xf numFmtId="0" fontId="18" fillId="3" borderId="56" xfId="2" applyFont="1" applyFill="1" applyBorder="1"/>
    <xf numFmtId="0" fontId="43" fillId="2" borderId="45" xfId="2" applyFont="1" applyFill="1" applyBorder="1" applyAlignment="1">
      <alignment vertical="center"/>
    </xf>
    <xf numFmtId="0" fontId="43" fillId="2" borderId="0" xfId="2" applyFont="1" applyFill="1" applyBorder="1" applyAlignment="1">
      <alignment vertical="center"/>
    </xf>
    <xf numFmtId="0" fontId="43" fillId="2" borderId="50" xfId="2" applyFont="1" applyFill="1" applyBorder="1" applyAlignment="1">
      <alignment vertical="center"/>
    </xf>
    <xf numFmtId="0" fontId="43" fillId="2" borderId="4" xfId="2" applyFont="1" applyFill="1" applyBorder="1" applyAlignment="1">
      <alignment vertical="center"/>
    </xf>
    <xf numFmtId="0" fontId="22" fillId="0" borderId="6" xfId="2" applyFont="1" applyBorder="1" applyAlignment="1">
      <alignment horizontal="center" vertical="center" wrapText="1"/>
    </xf>
    <xf numFmtId="164" fontId="22" fillId="0" borderId="6" xfId="2" applyNumberFormat="1" applyFont="1" applyFill="1" applyBorder="1" applyAlignment="1">
      <alignment horizontal="center" vertical="center" wrapText="1"/>
    </xf>
    <xf numFmtId="3" fontId="23" fillId="3" borderId="6" xfId="2" applyNumberFormat="1" applyFont="1" applyFill="1" applyBorder="1" applyAlignment="1">
      <alignment horizontal="center" vertical="center" wrapText="1"/>
    </xf>
    <xf numFmtId="0" fontId="23" fillId="0" borderId="6" xfId="2" applyFont="1" applyFill="1" applyBorder="1" applyAlignment="1">
      <alignment horizontal="left" vertical="center" wrapText="1"/>
    </xf>
    <xf numFmtId="0" fontId="18" fillId="0" borderId="26" xfId="2" applyFont="1" applyFill="1" applyBorder="1" applyAlignment="1">
      <alignment horizontal="center" vertical="center" wrapText="1"/>
    </xf>
    <xf numFmtId="9" fontId="18" fillId="0" borderId="6" xfId="1" applyFont="1" applyFill="1" applyBorder="1" applyAlignment="1">
      <alignment horizontal="center" vertical="center"/>
    </xf>
    <xf numFmtId="9" fontId="23" fillId="0" borderId="6" xfId="3" applyFont="1" applyFill="1" applyBorder="1" applyAlignment="1">
      <alignment horizontal="center" vertical="center"/>
    </xf>
    <xf numFmtId="0" fontId="17" fillId="3" borderId="4" xfId="2" applyFont="1" applyFill="1" applyBorder="1" applyAlignment="1">
      <alignment horizontal="left" vertical="top"/>
    </xf>
    <xf numFmtId="0" fontId="18" fillId="3" borderId="4" xfId="2" applyFont="1" applyFill="1" applyBorder="1" applyAlignment="1">
      <alignment horizontal="center" vertical="center"/>
    </xf>
    <xf numFmtId="0" fontId="18" fillId="3" borderId="6" xfId="6" applyFont="1" applyFill="1" applyBorder="1" applyAlignment="1">
      <alignment horizontal="left" vertical="center" wrapText="1"/>
    </xf>
    <xf numFmtId="0" fontId="18" fillId="3" borderId="6" xfId="2" applyFont="1" applyFill="1" applyBorder="1"/>
    <xf numFmtId="9" fontId="18" fillId="3" borderId="6" xfId="2" applyNumberFormat="1" applyFont="1" applyFill="1" applyBorder="1"/>
    <xf numFmtId="9" fontId="18" fillId="5" borderId="6" xfId="1" applyFont="1" applyFill="1" applyBorder="1" applyAlignment="1">
      <alignment horizontal="center" vertical="center"/>
    </xf>
    <xf numFmtId="0" fontId="18" fillId="3" borderId="37" xfId="2" applyFont="1" applyFill="1" applyBorder="1" applyAlignment="1">
      <alignment vertical="center" wrapText="1"/>
    </xf>
    <xf numFmtId="9" fontId="20" fillId="3" borderId="30" xfId="2" applyNumberFormat="1" applyFont="1" applyFill="1" applyBorder="1" applyAlignment="1">
      <alignment horizontal="center" vertical="center" wrapText="1"/>
    </xf>
    <xf numFmtId="0" fontId="17" fillId="3" borderId="61" xfId="2" applyFont="1" applyFill="1" applyBorder="1" applyAlignment="1">
      <alignment horizontal="center" vertical="center" wrapText="1"/>
    </xf>
    <xf numFmtId="0" fontId="17" fillId="3" borderId="62" xfId="2" applyFont="1" applyFill="1" applyBorder="1" applyAlignment="1">
      <alignment horizontal="center" vertical="center" wrapText="1"/>
    </xf>
    <xf numFmtId="0" fontId="26" fillId="3" borderId="4" xfId="2" applyFont="1" applyFill="1" applyBorder="1" applyAlignment="1">
      <alignment horizontal="center" vertical="center"/>
    </xf>
    <xf numFmtId="0" fontId="18" fillId="0" borderId="32" xfId="2" applyFont="1" applyFill="1" applyBorder="1" applyAlignment="1">
      <alignment horizontal="justify" vertical="center"/>
    </xf>
    <xf numFmtId="9" fontId="18" fillId="0" borderId="32" xfId="18" applyNumberFormat="1" applyFont="1" applyFill="1" applyBorder="1" applyAlignment="1">
      <alignment horizontal="center" vertical="center" wrapText="1"/>
    </xf>
    <xf numFmtId="9" fontId="18" fillId="0" borderId="32" xfId="2" applyNumberFormat="1" applyFont="1" applyFill="1" applyBorder="1" applyAlignment="1">
      <alignment vertical="center" wrapText="1"/>
    </xf>
    <xf numFmtId="0" fontId="22" fillId="0" borderId="32" xfId="2" applyFont="1" applyFill="1" applyBorder="1" applyAlignment="1">
      <alignment horizontal="justify" vertical="center" wrapText="1"/>
    </xf>
    <xf numFmtId="9" fontId="18" fillId="0" borderId="30" xfId="2" applyNumberFormat="1" applyFont="1" applyFill="1" applyBorder="1" applyAlignment="1">
      <alignment vertical="center" wrapText="1"/>
    </xf>
    <xf numFmtId="0" fontId="17" fillId="3" borderId="30" xfId="2" applyFont="1" applyFill="1" applyBorder="1" applyAlignment="1">
      <alignment horizontal="justify" vertical="center" wrapText="1"/>
    </xf>
    <xf numFmtId="0" fontId="22" fillId="3" borderId="3" xfId="2" applyFont="1" applyFill="1" applyBorder="1" applyAlignment="1">
      <alignment vertical="center"/>
    </xf>
    <xf numFmtId="0" fontId="22" fillId="3" borderId="5" xfId="2" applyFont="1" applyFill="1" applyBorder="1" applyAlignment="1">
      <alignment vertical="center"/>
    </xf>
    <xf numFmtId="9" fontId="18" fillId="0" borderId="32" xfId="3" applyFont="1" applyFill="1" applyBorder="1" applyAlignment="1">
      <alignment vertical="center" wrapText="1"/>
    </xf>
    <xf numFmtId="9" fontId="18" fillId="0" borderId="6" xfId="3" applyFont="1" applyFill="1" applyBorder="1" applyAlignment="1">
      <alignment vertical="center" wrapText="1"/>
    </xf>
    <xf numFmtId="0" fontId="17" fillId="0" borderId="30" xfId="2" applyFont="1" applyBorder="1" applyAlignment="1">
      <alignment horizontal="justify" vertical="center" wrapText="1"/>
    </xf>
    <xf numFmtId="0" fontId="18" fillId="4" borderId="30" xfId="2" applyFont="1" applyFill="1" applyBorder="1" applyAlignment="1">
      <alignment horizontal="justify" vertical="center" wrapText="1"/>
    </xf>
    <xf numFmtId="9" fontId="18" fillId="0" borderId="30" xfId="3" applyFont="1" applyFill="1" applyBorder="1" applyAlignment="1">
      <alignment vertical="center" wrapText="1"/>
    </xf>
    <xf numFmtId="9" fontId="18" fillId="5" borderId="6" xfId="21" applyFont="1" applyFill="1" applyBorder="1" applyAlignment="1">
      <alignment horizontal="center" vertical="center"/>
    </xf>
    <xf numFmtId="9" fontId="18" fillId="5" borderId="26" xfId="21" applyFont="1" applyFill="1" applyBorder="1" applyAlignment="1">
      <alignment horizontal="center" vertical="center"/>
    </xf>
    <xf numFmtId="9" fontId="18" fillId="3" borderId="6" xfId="21" applyFont="1" applyFill="1" applyBorder="1" applyAlignment="1">
      <alignment horizontal="center" vertical="center"/>
    </xf>
    <xf numFmtId="9" fontId="18" fillId="3" borderId="26" xfId="21" applyFont="1" applyFill="1" applyBorder="1" applyAlignment="1">
      <alignment horizontal="center" vertical="center"/>
    </xf>
    <xf numFmtId="0" fontId="47" fillId="3" borderId="25" xfId="2" applyFont="1" applyFill="1" applyBorder="1" applyAlignment="1">
      <alignment horizontal="center" vertical="center" textRotation="90"/>
    </xf>
    <xf numFmtId="0" fontId="47" fillId="3" borderId="23" xfId="2" applyFont="1" applyFill="1" applyBorder="1" applyAlignment="1">
      <alignment horizontal="center" vertical="center" textRotation="90"/>
    </xf>
    <xf numFmtId="10" fontId="18" fillId="5" borderId="28" xfId="3" applyNumberFormat="1" applyFont="1" applyFill="1" applyBorder="1" applyAlignment="1">
      <alignment horizontal="center" vertical="center"/>
    </xf>
    <xf numFmtId="10" fontId="18" fillId="0" borderId="6" xfId="17" applyNumberFormat="1" applyFont="1" applyFill="1" applyBorder="1" applyAlignment="1">
      <alignment horizontal="center" vertical="center"/>
    </xf>
    <xf numFmtId="0" fontId="18" fillId="3" borderId="6" xfId="2" applyFont="1" applyFill="1" applyBorder="1" applyAlignment="1">
      <alignment horizontal="center"/>
    </xf>
    <xf numFmtId="0" fontId="26" fillId="0" borderId="30" xfId="2" applyFont="1" applyBorder="1" applyAlignment="1">
      <alignment horizontal="center" vertical="center" wrapText="1"/>
    </xf>
    <xf numFmtId="0" fontId="26" fillId="3" borderId="2" xfId="2" applyFont="1" applyFill="1" applyBorder="1" applyAlignment="1">
      <alignment horizontal="center" vertical="center"/>
    </xf>
    <xf numFmtId="0" fontId="18" fillId="3" borderId="6" xfId="2" applyFont="1" applyFill="1" applyBorder="1" applyAlignment="1">
      <alignment horizontal="center" vertical="center" wrapText="1"/>
    </xf>
    <xf numFmtId="0" fontId="26" fillId="3" borderId="0" xfId="2" applyFont="1" applyFill="1" applyBorder="1" applyAlignment="1">
      <alignment horizontal="center" vertical="center"/>
    </xf>
    <xf numFmtId="0" fontId="18" fillId="3" borderId="24" xfId="2" applyFont="1" applyFill="1" applyBorder="1" applyAlignment="1">
      <alignment horizontal="center" vertical="center"/>
    </xf>
    <xf numFmtId="0" fontId="18" fillId="0" borderId="6" xfId="2" applyFont="1" applyFill="1" applyBorder="1" applyAlignment="1">
      <alignment horizontal="center" vertical="center"/>
    </xf>
    <xf numFmtId="0" fontId="18" fillId="3" borderId="6" xfId="2" applyFont="1" applyFill="1" applyBorder="1" applyAlignment="1">
      <alignment horizontal="center" vertical="center"/>
    </xf>
    <xf numFmtId="0" fontId="18" fillId="0" borderId="6" xfId="2" applyFont="1" applyBorder="1" applyAlignment="1">
      <alignment horizontal="justify" vertical="center" wrapText="1"/>
    </xf>
    <xf numFmtId="0" fontId="18" fillId="5" borderId="6" xfId="2" applyFont="1" applyFill="1" applyBorder="1" applyAlignment="1">
      <alignment horizontal="center" vertical="center"/>
    </xf>
    <xf numFmtId="49" fontId="18" fillId="3" borderId="6" xfId="2" applyNumberFormat="1" applyFont="1" applyFill="1" applyBorder="1" applyAlignment="1">
      <alignment horizontal="center" vertical="center"/>
    </xf>
    <xf numFmtId="1" fontId="18" fillId="3" borderId="6" xfId="2" applyNumberFormat="1" applyFont="1" applyFill="1" applyBorder="1" applyAlignment="1">
      <alignment horizontal="center" vertical="center"/>
    </xf>
    <xf numFmtId="10" fontId="18" fillId="3" borderId="6" xfId="2" applyNumberFormat="1" applyFont="1" applyFill="1" applyBorder="1" applyAlignment="1">
      <alignment horizontal="center" vertical="center"/>
    </xf>
    <xf numFmtId="9" fontId="18" fillId="3" borderId="6" xfId="1" applyFont="1" applyFill="1" applyBorder="1" applyAlignment="1">
      <alignment horizontal="center" vertical="center"/>
    </xf>
    <xf numFmtId="10" fontId="18" fillId="5" borderId="6" xfId="2" applyNumberFormat="1" applyFont="1" applyFill="1" applyBorder="1" applyAlignment="1">
      <alignment horizontal="center" vertical="center"/>
    </xf>
    <xf numFmtId="1" fontId="18" fillId="3" borderId="6" xfId="1" applyNumberFormat="1" applyFont="1" applyFill="1" applyBorder="1" applyAlignment="1">
      <alignment horizontal="center" vertical="center"/>
    </xf>
    <xf numFmtId="0" fontId="18" fillId="3" borderId="18" xfId="2" applyFont="1" applyFill="1" applyBorder="1" applyAlignment="1">
      <alignment horizontal="center" vertical="center"/>
    </xf>
    <xf numFmtId="0" fontId="18" fillId="3" borderId="26" xfId="2" applyFont="1" applyFill="1" applyBorder="1" applyAlignment="1">
      <alignment horizontal="center" vertical="center" wrapText="1"/>
    </xf>
    <xf numFmtId="0" fontId="17" fillId="3" borderId="59" xfId="2" applyFont="1" applyFill="1" applyBorder="1" applyAlignment="1">
      <alignment horizontal="center" vertical="center" wrapText="1"/>
    </xf>
    <xf numFmtId="0" fontId="17" fillId="3" borderId="0" xfId="2" applyFont="1" applyFill="1" applyBorder="1" applyAlignment="1">
      <alignment wrapText="1"/>
    </xf>
    <xf numFmtId="0" fontId="18" fillId="0" borderId="30" xfId="2" applyFont="1" applyFill="1" applyBorder="1" applyAlignment="1">
      <alignment vertical="center" wrapText="1"/>
    </xf>
    <xf numFmtId="10" fontId="18" fillId="0" borderId="6" xfId="2" applyNumberFormat="1" applyFont="1" applyFill="1" applyBorder="1" applyAlignment="1">
      <alignment horizontal="center" vertical="center"/>
    </xf>
    <xf numFmtId="0" fontId="18" fillId="5" borderId="32" xfId="2" applyFont="1" applyFill="1" applyBorder="1" applyAlignment="1">
      <alignment horizontal="center" vertical="center"/>
    </xf>
    <xf numFmtId="0" fontId="18" fillId="5" borderId="38" xfId="2" applyFont="1" applyFill="1" applyBorder="1" applyAlignment="1">
      <alignment horizontal="center" vertical="center"/>
    </xf>
    <xf numFmtId="1" fontId="18" fillId="5" borderId="38" xfId="2" applyNumberFormat="1" applyFont="1" applyFill="1" applyBorder="1" applyAlignment="1">
      <alignment horizontal="center" vertical="center"/>
    </xf>
    <xf numFmtId="0" fontId="18" fillId="3" borderId="38" xfId="2" applyFont="1" applyFill="1" applyBorder="1" applyAlignment="1">
      <alignment horizontal="center" vertical="center"/>
    </xf>
    <xf numFmtId="0" fontId="17" fillId="0" borderId="42" xfId="2" applyFont="1" applyBorder="1" applyAlignment="1">
      <alignment horizontal="center" vertical="center" wrapText="1"/>
    </xf>
    <xf numFmtId="0" fontId="17" fillId="0" borderId="18" xfId="2" applyFont="1" applyBorder="1" applyAlignment="1">
      <alignment horizontal="center" vertical="center" wrapText="1"/>
    </xf>
    <xf numFmtId="9" fontId="23" fillId="0" borderId="6" xfId="2" applyNumberFormat="1" applyFont="1" applyFill="1" applyBorder="1" applyAlignment="1">
      <alignment horizontal="center" vertical="center" wrapText="1"/>
    </xf>
    <xf numFmtId="9" fontId="23" fillId="0" borderId="6" xfId="3" applyFont="1" applyFill="1" applyBorder="1" applyAlignment="1">
      <alignment horizontal="center" vertical="center" wrapText="1"/>
    </xf>
    <xf numFmtId="0" fontId="22" fillId="0" borderId="32" xfId="2" applyFont="1" applyBorder="1" applyAlignment="1">
      <alignment horizontal="left" vertical="center" wrapText="1"/>
    </xf>
    <xf numFmtId="9" fontId="22" fillId="0" borderId="32" xfId="3" applyNumberFormat="1" applyFont="1" applyBorder="1" applyAlignment="1">
      <alignment horizontal="center" vertical="center" wrapText="1"/>
    </xf>
    <xf numFmtId="9" fontId="22" fillId="3" borderId="32" xfId="2" applyNumberFormat="1" applyFont="1" applyFill="1" applyBorder="1" applyAlignment="1">
      <alignment horizontal="center" vertical="center" wrapText="1"/>
    </xf>
    <xf numFmtId="9" fontId="22" fillId="0" borderId="32" xfId="2" applyNumberFormat="1" applyFont="1" applyFill="1" applyBorder="1" applyAlignment="1">
      <alignment horizontal="center" vertical="center" wrapText="1"/>
    </xf>
    <xf numFmtId="0" fontId="22" fillId="0" borderId="32" xfId="2" applyFont="1" applyBorder="1" applyAlignment="1">
      <alignment horizontal="center" vertical="center" wrapText="1"/>
    </xf>
    <xf numFmtId="0" fontId="18" fillId="3" borderId="34" xfId="2" applyFont="1" applyFill="1" applyBorder="1" applyAlignment="1">
      <alignment horizontal="center" vertical="center" wrapText="1"/>
    </xf>
    <xf numFmtId="0" fontId="18" fillId="3" borderId="27" xfId="2" applyFont="1" applyFill="1" applyBorder="1"/>
    <xf numFmtId="0" fontId="18" fillId="3" borderId="0" xfId="2" applyFont="1" applyFill="1" applyBorder="1" applyAlignment="1">
      <alignment horizontal="right" vertical="center"/>
    </xf>
    <xf numFmtId="0" fontId="16" fillId="3" borderId="0" xfId="2" applyFill="1" applyBorder="1"/>
    <xf numFmtId="0" fontId="18" fillId="0" borderId="40" xfId="2" applyFont="1" applyBorder="1"/>
    <xf numFmtId="0" fontId="18" fillId="0" borderId="16" xfId="2" applyFont="1" applyBorder="1"/>
    <xf numFmtId="0" fontId="18" fillId="0" borderId="0" xfId="2" applyFont="1" applyBorder="1"/>
    <xf numFmtId="0" fontId="7" fillId="0" borderId="0" xfId="19" applyFont="1"/>
    <xf numFmtId="0" fontId="45" fillId="2" borderId="13" xfId="2" applyFont="1" applyFill="1" applyBorder="1" applyAlignment="1"/>
    <xf numFmtId="0" fontId="45" fillId="2" borderId="12" xfId="2" applyFont="1" applyFill="1" applyBorder="1" applyAlignment="1"/>
    <xf numFmtId="0" fontId="47" fillId="0" borderId="23" xfId="2" applyFont="1" applyFill="1" applyBorder="1" applyAlignment="1">
      <alignment horizontal="center" vertical="center" textRotation="90"/>
    </xf>
    <xf numFmtId="0" fontId="47" fillId="0" borderId="25" xfId="2" applyFont="1" applyFill="1" applyBorder="1" applyAlignment="1">
      <alignment horizontal="center" vertical="center" textRotation="90"/>
    </xf>
    <xf numFmtId="0" fontId="18" fillId="0" borderId="6" xfId="6" applyFont="1" applyFill="1" applyBorder="1" applyAlignment="1">
      <alignment horizontal="center" vertical="center"/>
    </xf>
    <xf numFmtId="2" fontId="18" fillId="5" borderId="6" xfId="6" applyNumberFormat="1" applyFont="1" applyFill="1" applyBorder="1" applyAlignment="1">
      <alignment horizontal="center" vertical="center"/>
    </xf>
    <xf numFmtId="2" fontId="18" fillId="3" borderId="6" xfId="6" applyNumberFormat="1" applyFont="1" applyFill="1" applyBorder="1" applyAlignment="1">
      <alignment horizontal="center" vertical="center"/>
    </xf>
    <xf numFmtId="1" fontId="18" fillId="5" borderId="6" xfId="6" applyNumberFormat="1" applyFont="1" applyFill="1" applyBorder="1" applyAlignment="1">
      <alignment horizontal="center" vertical="center"/>
    </xf>
    <xf numFmtId="1" fontId="18" fillId="3" borderId="6" xfId="6" applyNumberFormat="1" applyFont="1" applyFill="1" applyBorder="1" applyAlignment="1">
      <alignment horizontal="center" vertical="center"/>
    </xf>
    <xf numFmtId="0" fontId="18" fillId="5" borderId="6" xfId="6" applyFont="1" applyFill="1" applyBorder="1" applyAlignment="1">
      <alignment horizontal="center" vertical="center"/>
    </xf>
    <xf numFmtId="10" fontId="18" fillId="0" borderId="6" xfId="6" applyNumberFormat="1" applyFont="1" applyFill="1" applyBorder="1" applyAlignment="1">
      <alignment horizontal="center" vertical="center"/>
    </xf>
    <xf numFmtId="41" fontId="18" fillId="0" borderId="6" xfId="16" applyFont="1" applyFill="1" applyBorder="1" applyAlignment="1">
      <alignment horizontal="center" vertical="center"/>
    </xf>
    <xf numFmtId="1" fontId="18" fillId="3" borderId="6" xfId="3" applyNumberFormat="1" applyFont="1" applyFill="1" applyBorder="1" applyAlignment="1">
      <alignment horizontal="center" vertical="center"/>
    </xf>
    <xf numFmtId="10" fontId="18" fillId="5" borderId="6" xfId="3" applyNumberFormat="1" applyFont="1" applyFill="1" applyBorder="1" applyAlignment="1">
      <alignment horizontal="center" vertical="center"/>
    </xf>
    <xf numFmtId="10" fontId="18" fillId="3" borderId="6" xfId="3" applyNumberFormat="1" applyFont="1" applyFill="1" applyBorder="1" applyAlignment="1">
      <alignment horizontal="center" vertical="center"/>
    </xf>
    <xf numFmtId="10" fontId="18" fillId="3" borderId="6" xfId="6" applyNumberFormat="1" applyFont="1" applyFill="1" applyBorder="1" applyAlignment="1">
      <alignment horizontal="center" vertical="center"/>
    </xf>
    <xf numFmtId="10" fontId="18" fillId="3" borderId="6" xfId="17" applyNumberFormat="1" applyFont="1" applyFill="1" applyBorder="1" applyAlignment="1">
      <alignment horizontal="center" vertical="center"/>
    </xf>
    <xf numFmtId="0" fontId="18" fillId="3" borderId="6" xfId="6" applyFont="1" applyFill="1" applyBorder="1" applyAlignment="1">
      <alignment horizontal="center" vertical="center"/>
    </xf>
    <xf numFmtId="0" fontId="24" fillId="0" borderId="6" xfId="6" applyFont="1" applyFill="1" applyBorder="1" applyAlignment="1">
      <alignment horizontal="center" vertical="center"/>
    </xf>
    <xf numFmtId="10" fontId="24" fillId="3" borderId="6" xfId="3" applyNumberFormat="1" applyFont="1" applyFill="1" applyBorder="1" applyAlignment="1">
      <alignment horizontal="center" vertical="center"/>
    </xf>
    <xf numFmtId="9" fontId="24" fillId="0" borderId="6" xfId="3" applyFont="1" applyFill="1" applyBorder="1" applyAlignment="1">
      <alignment horizontal="center" vertical="center"/>
    </xf>
    <xf numFmtId="10" fontId="24" fillId="0" borderId="6" xfId="6" applyNumberFormat="1" applyFont="1" applyFill="1" applyBorder="1" applyAlignment="1">
      <alignment horizontal="center" vertical="center"/>
    </xf>
    <xf numFmtId="9" fontId="24" fillId="3" borderId="6" xfId="3" applyFont="1" applyFill="1" applyBorder="1" applyAlignment="1">
      <alignment horizontal="center" vertical="center"/>
    </xf>
    <xf numFmtId="41" fontId="18" fillId="3" borderId="6" xfId="16" applyFont="1" applyFill="1" applyBorder="1" applyAlignment="1">
      <alignment horizontal="center" vertical="center"/>
    </xf>
    <xf numFmtId="41" fontId="18" fillId="5" borderId="6" xfId="16" applyFont="1" applyFill="1" applyBorder="1" applyAlignment="1">
      <alignment horizontal="center" vertical="center"/>
    </xf>
    <xf numFmtId="41" fontId="18" fillId="0" borderId="6" xfId="16" applyFont="1" applyFill="1" applyBorder="1" applyAlignment="1">
      <alignment vertical="center"/>
    </xf>
    <xf numFmtId="41" fontId="18" fillId="5" borderId="6" xfId="16" applyFont="1" applyFill="1" applyBorder="1" applyAlignment="1">
      <alignment vertical="center"/>
    </xf>
    <xf numFmtId="0" fontId="17" fillId="3" borderId="54" xfId="6" applyFont="1" applyFill="1" applyBorder="1" applyAlignment="1">
      <alignment horizontal="center" vertical="center" wrapText="1"/>
    </xf>
    <xf numFmtId="0" fontId="17" fillId="3" borderId="60" xfId="6" applyFont="1" applyFill="1" applyBorder="1" applyAlignment="1">
      <alignment horizontal="center" vertical="center" wrapText="1"/>
    </xf>
    <xf numFmtId="0" fontId="17" fillId="0" borderId="60" xfId="6" applyFont="1" applyFill="1" applyBorder="1" applyAlignment="1">
      <alignment horizontal="center" vertical="center" wrapText="1"/>
    </xf>
    <xf numFmtId="0" fontId="17" fillId="0" borderId="41" xfId="2" applyFont="1" applyFill="1" applyBorder="1" applyAlignment="1">
      <alignment horizontal="center" vertical="center" wrapText="1"/>
    </xf>
    <xf numFmtId="0" fontId="18" fillId="0" borderId="36" xfId="6" applyFont="1" applyFill="1" applyBorder="1" applyAlignment="1">
      <alignment horizontal="center" vertical="center"/>
    </xf>
    <xf numFmtId="2" fontId="18" fillId="5" borderId="32" xfId="6" applyNumberFormat="1" applyFont="1" applyFill="1" applyBorder="1" applyAlignment="1">
      <alignment horizontal="center" vertical="center"/>
    </xf>
    <xf numFmtId="0" fontId="18" fillId="0" borderId="32" xfId="6" applyFont="1" applyFill="1" applyBorder="1" applyAlignment="1">
      <alignment horizontal="center" vertical="center"/>
    </xf>
    <xf numFmtId="2" fontId="18" fillId="3" borderId="32" xfId="6" applyNumberFormat="1" applyFont="1" applyFill="1" applyBorder="1" applyAlignment="1">
      <alignment horizontal="center" vertical="center"/>
    </xf>
    <xf numFmtId="2" fontId="18" fillId="0" borderId="37" xfId="6" applyNumberFormat="1" applyFont="1" applyFill="1" applyBorder="1" applyAlignment="1">
      <alignment horizontal="center" vertical="center"/>
    </xf>
    <xf numFmtId="0" fontId="18" fillId="0" borderId="31" xfId="6" applyFont="1" applyFill="1" applyBorder="1" applyAlignment="1">
      <alignment horizontal="center" vertical="center"/>
    </xf>
    <xf numFmtId="0" fontId="18" fillId="0" borderId="38" xfId="6" applyFont="1" applyFill="1" applyBorder="1" applyAlignment="1">
      <alignment horizontal="center" vertical="center"/>
    </xf>
    <xf numFmtId="0" fontId="18" fillId="5" borderId="38" xfId="6" applyFont="1" applyFill="1" applyBorder="1" applyAlignment="1">
      <alignment horizontal="center" vertical="center"/>
    </xf>
    <xf numFmtId="2" fontId="18" fillId="5" borderId="38" xfId="6" applyNumberFormat="1" applyFont="1" applyFill="1" applyBorder="1" applyAlignment="1">
      <alignment horizontal="center" vertical="center"/>
    </xf>
    <xf numFmtId="10" fontId="18" fillId="0" borderId="31" xfId="6" applyNumberFormat="1" applyFont="1" applyFill="1" applyBorder="1" applyAlignment="1">
      <alignment horizontal="center" vertical="center"/>
    </xf>
    <xf numFmtId="10" fontId="18" fillId="5" borderId="38" xfId="3" applyNumberFormat="1" applyFont="1" applyFill="1" applyBorder="1" applyAlignment="1">
      <alignment horizontal="center" vertical="center"/>
    </xf>
    <xf numFmtId="0" fontId="24" fillId="0" borderId="31" xfId="6" applyFont="1" applyFill="1" applyBorder="1" applyAlignment="1">
      <alignment horizontal="center" vertical="center"/>
    </xf>
    <xf numFmtId="2" fontId="18" fillId="3" borderId="38" xfId="6" applyNumberFormat="1" applyFont="1" applyFill="1" applyBorder="1" applyAlignment="1">
      <alignment horizontal="center" vertical="center"/>
    </xf>
    <xf numFmtId="41" fontId="18" fillId="0" borderId="31" xfId="16" applyFont="1" applyFill="1" applyBorder="1" applyAlignment="1">
      <alignment horizontal="center" vertical="center"/>
    </xf>
    <xf numFmtId="2" fontId="18" fillId="0" borderId="38" xfId="6" applyNumberFormat="1" applyFont="1" applyFill="1" applyBorder="1" applyAlignment="1">
      <alignment horizontal="center" vertical="center"/>
    </xf>
    <xf numFmtId="10" fontId="18" fillId="3" borderId="38" xfId="3" applyNumberFormat="1" applyFont="1" applyFill="1" applyBorder="1" applyAlignment="1">
      <alignment horizontal="center" vertical="center"/>
    </xf>
    <xf numFmtId="10" fontId="18" fillId="0" borderId="29" xfId="17" applyNumberFormat="1" applyFont="1" applyFill="1" applyBorder="1" applyAlignment="1">
      <alignment horizontal="center" vertical="center"/>
    </xf>
    <xf numFmtId="10" fontId="18" fillId="5" borderId="30" xfId="3" applyNumberFormat="1" applyFont="1" applyFill="1" applyBorder="1" applyAlignment="1">
      <alignment horizontal="center" vertical="center"/>
    </xf>
    <xf numFmtId="10" fontId="18" fillId="0" borderId="30" xfId="17" applyNumberFormat="1" applyFont="1" applyFill="1" applyBorder="1" applyAlignment="1">
      <alignment horizontal="center" vertical="center"/>
    </xf>
    <xf numFmtId="0" fontId="18" fillId="0" borderId="30" xfId="6" applyFont="1" applyFill="1" applyBorder="1" applyAlignment="1">
      <alignment horizontal="center" vertical="center"/>
    </xf>
    <xf numFmtId="10" fontId="18" fillId="5" borderId="39" xfId="3" applyNumberFormat="1" applyFont="1" applyFill="1" applyBorder="1" applyAlignment="1">
      <alignment horizontal="center" vertical="center"/>
    </xf>
    <xf numFmtId="0" fontId="47" fillId="0" borderId="39" xfId="2" applyFont="1" applyFill="1" applyBorder="1" applyAlignment="1">
      <alignment horizontal="center" vertical="center" textRotation="90"/>
    </xf>
    <xf numFmtId="0" fontId="47" fillId="3" borderId="39" xfId="2" applyFont="1" applyFill="1" applyBorder="1" applyAlignment="1">
      <alignment horizontal="center" vertical="center" textRotation="90"/>
    </xf>
    <xf numFmtId="1" fontId="18" fillId="5" borderId="6" xfId="2" applyNumberFormat="1" applyFont="1" applyFill="1" applyBorder="1" applyAlignment="1">
      <alignment horizontal="center" vertical="center"/>
    </xf>
    <xf numFmtId="0" fontId="17" fillId="3" borderId="44" xfId="2" applyFont="1" applyFill="1" applyBorder="1" applyAlignment="1">
      <alignment horizontal="center" vertical="center" wrapText="1"/>
    </xf>
    <xf numFmtId="0" fontId="18" fillId="5" borderId="6" xfId="2" applyNumberFormat="1" applyFont="1" applyFill="1" applyBorder="1" applyAlignment="1">
      <alignment horizontal="center" vertical="center"/>
    </xf>
    <xf numFmtId="0" fontId="17" fillId="0" borderId="14" xfId="2" applyFont="1" applyFill="1" applyBorder="1" applyAlignment="1">
      <alignment horizontal="center" vertical="center" wrapText="1"/>
    </xf>
    <xf numFmtId="0" fontId="46" fillId="3" borderId="0" xfId="2" applyFont="1" applyFill="1" applyBorder="1" applyAlignment="1">
      <alignment vertical="center"/>
    </xf>
    <xf numFmtId="0" fontId="26" fillId="0" borderId="29" xfId="2" applyFont="1" applyFill="1" applyBorder="1" applyAlignment="1">
      <alignment horizontal="center" vertical="center" wrapText="1"/>
    </xf>
    <xf numFmtId="0" fontId="26" fillId="0" borderId="39" xfId="2" applyFont="1" applyFill="1" applyBorder="1" applyAlignment="1">
      <alignment horizontal="center" vertical="center" wrapText="1"/>
    </xf>
    <xf numFmtId="0" fontId="54" fillId="0" borderId="12" xfId="2" applyFont="1" applyFill="1" applyBorder="1" applyAlignment="1">
      <alignment horizontal="center" vertical="center" wrapText="1"/>
    </xf>
    <xf numFmtId="0" fontId="18" fillId="3" borderId="16" xfId="2" applyFont="1" applyFill="1" applyBorder="1"/>
    <xf numFmtId="0" fontId="18" fillId="0" borderId="16" xfId="2" applyFont="1" applyBorder="1" applyAlignment="1">
      <alignment vertical="center"/>
    </xf>
    <xf numFmtId="0" fontId="47" fillId="3" borderId="55" xfId="2" applyFont="1" applyFill="1" applyBorder="1" applyAlignment="1">
      <alignment horizontal="center" vertical="center" textRotation="90"/>
    </xf>
    <xf numFmtId="0" fontId="17" fillId="3" borderId="17" xfId="2" applyFont="1" applyFill="1" applyBorder="1" applyAlignment="1">
      <alignment horizontal="center" vertical="center" wrapText="1"/>
    </xf>
    <xf numFmtId="1" fontId="51" fillId="3" borderId="40" xfId="20" applyNumberFormat="1" applyFont="1" applyFill="1" applyBorder="1" applyAlignment="1">
      <alignment horizontal="center" vertical="center"/>
    </xf>
    <xf numFmtId="1" fontId="51" fillId="3" borderId="27" xfId="20" applyNumberFormat="1" applyFont="1" applyFill="1" applyBorder="1" applyAlignment="1">
      <alignment horizontal="center" vertical="center"/>
    </xf>
    <xf numFmtId="9" fontId="51" fillId="3" borderId="27" xfId="1" applyFont="1" applyFill="1" applyBorder="1" applyAlignment="1">
      <alignment horizontal="center" vertical="center"/>
    </xf>
    <xf numFmtId="0" fontId="18" fillId="3" borderId="36" xfId="2" applyFont="1" applyFill="1" applyBorder="1" applyAlignment="1">
      <alignment horizontal="center" vertical="center"/>
    </xf>
    <xf numFmtId="0" fontId="18" fillId="3" borderId="32" xfId="2" applyFont="1" applyFill="1" applyBorder="1" applyAlignment="1">
      <alignment horizontal="center" vertical="center"/>
    </xf>
    <xf numFmtId="0" fontId="18" fillId="3" borderId="37" xfId="2" applyFont="1" applyFill="1" applyBorder="1" applyAlignment="1">
      <alignment horizontal="center" vertical="center"/>
    </xf>
    <xf numFmtId="0" fontId="18" fillId="3" borderId="31" xfId="2" applyFont="1" applyFill="1" applyBorder="1" applyAlignment="1">
      <alignment horizontal="center" vertical="center"/>
    </xf>
    <xf numFmtId="49" fontId="18" fillId="3" borderId="31" xfId="2" applyNumberFormat="1" applyFont="1" applyFill="1" applyBorder="1" applyAlignment="1">
      <alignment horizontal="center" vertical="center"/>
    </xf>
    <xf numFmtId="0" fontId="18" fillId="5" borderId="38" xfId="2" applyNumberFormat="1" applyFont="1" applyFill="1" applyBorder="1" applyAlignment="1">
      <alignment horizontal="center" vertical="center"/>
    </xf>
    <xf numFmtId="1" fontId="18" fillId="3" borderId="31" xfId="2" applyNumberFormat="1" applyFont="1" applyFill="1" applyBorder="1" applyAlignment="1">
      <alignment horizontal="center" vertical="center"/>
    </xf>
    <xf numFmtId="10" fontId="18" fillId="3" borderId="31" xfId="2" applyNumberFormat="1" applyFont="1" applyFill="1" applyBorder="1" applyAlignment="1">
      <alignment horizontal="center" vertical="center"/>
    </xf>
    <xf numFmtId="10" fontId="18" fillId="5" borderId="38" xfId="2" applyNumberFormat="1" applyFont="1" applyFill="1" applyBorder="1" applyAlignment="1">
      <alignment horizontal="center" vertical="center"/>
    </xf>
    <xf numFmtId="9" fontId="18" fillId="3" borderId="31" xfId="1" applyFont="1" applyFill="1" applyBorder="1" applyAlignment="1">
      <alignment horizontal="center" vertical="center"/>
    </xf>
    <xf numFmtId="10" fontId="18" fillId="3" borderId="29" xfId="2" applyNumberFormat="1" applyFont="1" applyFill="1" applyBorder="1" applyAlignment="1">
      <alignment horizontal="center" vertical="center"/>
    </xf>
    <xf numFmtId="10" fontId="18" fillId="0" borderId="30" xfId="6" applyNumberFormat="1" applyFont="1" applyFill="1" applyBorder="1" applyAlignment="1">
      <alignment horizontal="center" vertical="center"/>
    </xf>
    <xf numFmtId="10" fontId="18" fillId="0" borderId="30" xfId="23" applyNumberFormat="1" applyFont="1" applyFill="1" applyBorder="1" applyAlignment="1">
      <alignment horizontal="center" vertical="center"/>
    </xf>
    <xf numFmtId="42" fontId="18" fillId="3" borderId="0" xfId="2" applyNumberFormat="1" applyFont="1" applyFill="1"/>
    <xf numFmtId="10" fontId="18" fillId="5" borderId="18" xfId="2" applyNumberFormat="1" applyFont="1" applyFill="1" applyBorder="1" applyAlignment="1">
      <alignment vertical="center"/>
    </xf>
    <xf numFmtId="10" fontId="18" fillId="5" borderId="18" xfId="2" applyNumberFormat="1" applyFont="1" applyFill="1" applyBorder="1" applyAlignment="1">
      <alignment horizontal="center" vertical="center"/>
    </xf>
    <xf numFmtId="9" fontId="18" fillId="0" borderId="18" xfId="21" applyFont="1" applyFill="1" applyBorder="1" applyAlignment="1">
      <alignment horizontal="center" vertical="center"/>
    </xf>
    <xf numFmtId="9" fontId="18" fillId="5" borderId="18" xfId="21" applyFont="1" applyFill="1" applyBorder="1" applyAlignment="1">
      <alignment horizontal="center" vertical="center"/>
    </xf>
    <xf numFmtId="9" fontId="18" fillId="5" borderId="25" xfId="21" applyFont="1" applyFill="1" applyBorder="1" applyAlignment="1">
      <alignment horizontal="center" vertical="center"/>
    </xf>
    <xf numFmtId="0" fontId="52" fillId="0" borderId="6" xfId="2" applyFont="1" applyFill="1" applyBorder="1" applyAlignment="1">
      <alignment horizontal="center" vertical="center"/>
    </xf>
    <xf numFmtId="0" fontId="18" fillId="0" borderId="6" xfId="2" applyFont="1" applyFill="1" applyBorder="1" applyAlignment="1">
      <alignment horizontal="center"/>
    </xf>
    <xf numFmtId="10" fontId="18" fillId="0" borderId="6" xfId="3" applyNumberFormat="1" applyFont="1" applyFill="1" applyBorder="1" applyAlignment="1">
      <alignment horizontal="center" vertical="center"/>
    </xf>
    <xf numFmtId="10" fontId="18" fillId="0" borderId="6" xfId="3" applyNumberFormat="1" applyFont="1" applyFill="1" applyBorder="1" applyAlignment="1">
      <alignment vertical="center"/>
    </xf>
    <xf numFmtId="10" fontId="18" fillId="3" borderId="6" xfId="3" applyNumberFormat="1" applyFont="1" applyFill="1" applyBorder="1" applyAlignment="1">
      <alignment horizontal="center"/>
    </xf>
    <xf numFmtId="0" fontId="18" fillId="3" borderId="40" xfId="2" applyFont="1" applyFill="1" applyBorder="1"/>
    <xf numFmtId="9" fontId="18" fillId="3" borderId="27" xfId="2" applyNumberFormat="1" applyFont="1" applyFill="1" applyBorder="1"/>
    <xf numFmtId="0" fontId="47" fillId="0" borderId="55" xfId="2" applyFont="1" applyFill="1" applyBorder="1" applyAlignment="1">
      <alignment horizontal="center" vertical="center" textRotation="90"/>
    </xf>
    <xf numFmtId="0" fontId="18" fillId="3" borderId="6" xfId="2" applyFont="1" applyFill="1" applyBorder="1" applyAlignment="1">
      <alignment horizontal="justify" vertical="center" wrapText="1"/>
    </xf>
    <xf numFmtId="0" fontId="18" fillId="3" borderId="30" xfId="2" applyFont="1" applyFill="1" applyBorder="1" applyAlignment="1">
      <alignment horizontal="justify" vertical="center" wrapText="1"/>
    </xf>
    <xf numFmtId="0" fontId="18" fillId="0" borderId="6" xfId="2" applyFont="1" applyFill="1" applyBorder="1" applyAlignment="1">
      <alignment horizontal="justify" vertical="center" wrapText="1"/>
    </xf>
    <xf numFmtId="0" fontId="26" fillId="3" borderId="2" xfId="2" applyFont="1" applyFill="1" applyBorder="1" applyAlignment="1">
      <alignment horizontal="center" vertical="center"/>
    </xf>
    <xf numFmtId="0" fontId="26" fillId="3" borderId="0" xfId="2" applyFont="1" applyFill="1" applyBorder="1" applyAlignment="1">
      <alignment horizontal="center" vertical="center"/>
    </xf>
    <xf numFmtId="0" fontId="26" fillId="3" borderId="4" xfId="2" applyFont="1" applyFill="1" applyBorder="1" applyAlignment="1">
      <alignment horizontal="center" vertical="center"/>
    </xf>
    <xf numFmtId="0" fontId="18" fillId="3" borderId="6" xfId="2" applyFont="1" applyFill="1" applyBorder="1" applyAlignment="1">
      <alignment horizontal="center" vertical="center" wrapText="1"/>
    </xf>
    <xf numFmtId="9" fontId="18" fillId="0" borderId="6" xfId="18" applyNumberFormat="1" applyFont="1" applyFill="1" applyBorder="1" applyAlignment="1">
      <alignment horizontal="center" vertical="center" wrapText="1"/>
    </xf>
    <xf numFmtId="0" fontId="22" fillId="0" borderId="6" xfId="2" applyFont="1" applyFill="1" applyBorder="1" applyAlignment="1">
      <alignment horizontal="justify" vertical="center" wrapText="1"/>
    </xf>
    <xf numFmtId="9" fontId="18" fillId="0" borderId="6" xfId="3" applyFont="1" applyFill="1" applyBorder="1" applyAlignment="1">
      <alignment horizontal="center" vertical="center" wrapText="1"/>
    </xf>
    <xf numFmtId="0" fontId="17" fillId="0" borderId="27"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26" fillId="0" borderId="18" xfId="2" applyFont="1" applyBorder="1" applyAlignment="1">
      <alignment horizontal="center" vertical="center" wrapText="1"/>
    </xf>
    <xf numFmtId="0" fontId="17" fillId="3" borderId="6" xfId="2" applyFont="1" applyFill="1" applyBorder="1" applyAlignment="1">
      <alignment horizontal="justify" vertical="center" wrapText="1"/>
    </xf>
    <xf numFmtId="0" fontId="18" fillId="3" borderId="6"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22" fillId="3" borderId="6" xfId="2" applyFont="1" applyFill="1" applyBorder="1" applyAlignment="1">
      <alignment horizontal="left" vertical="center" wrapText="1"/>
    </xf>
    <xf numFmtId="0" fontId="62" fillId="16" borderId="20" xfId="0" applyFont="1" applyFill="1" applyBorder="1" applyAlignment="1" applyProtection="1">
      <alignment horizontal="center" vertical="center" wrapText="1"/>
    </xf>
    <xf numFmtId="0" fontId="62" fillId="16" borderId="21" xfId="0" applyFont="1" applyFill="1" applyBorder="1" applyAlignment="1" applyProtection="1">
      <alignment horizontal="center" vertical="center" wrapText="1"/>
    </xf>
    <xf numFmtId="0" fontId="62" fillId="16" borderId="49" xfId="0" applyFont="1" applyFill="1" applyBorder="1" applyAlignment="1" applyProtection="1">
      <alignment horizontal="center" vertical="center" wrapText="1"/>
    </xf>
    <xf numFmtId="9" fontId="22" fillId="3" borderId="32" xfId="1" applyFont="1" applyFill="1" applyBorder="1" applyAlignment="1">
      <alignment horizontal="center" vertical="center" wrapText="1"/>
    </xf>
    <xf numFmtId="0" fontId="22" fillId="3" borderId="6" xfId="0" applyFont="1" applyFill="1" applyBorder="1" applyAlignment="1">
      <alignment horizontal="justify" vertical="center" wrapText="1"/>
    </xf>
    <xf numFmtId="14" fontId="0" fillId="3" borderId="0" xfId="0" applyNumberFormat="1" applyFill="1" applyAlignment="1">
      <alignment horizontal="center" vertical="center"/>
    </xf>
    <xf numFmtId="14" fontId="22" fillId="3" borderId="32" xfId="2" applyNumberFormat="1" applyFont="1" applyFill="1" applyBorder="1" applyAlignment="1">
      <alignment horizontal="center" vertical="center" wrapText="1"/>
    </xf>
    <xf numFmtId="14" fontId="18" fillId="3" borderId="6" xfId="2" applyNumberFormat="1" applyFont="1" applyFill="1" applyBorder="1" applyAlignment="1">
      <alignment horizontal="center" vertical="center" wrapText="1"/>
    </xf>
    <xf numFmtId="14" fontId="22" fillId="3" borderId="6" xfId="2" applyNumberFormat="1" applyFont="1" applyFill="1" applyBorder="1" applyAlignment="1">
      <alignment horizontal="center" vertical="center" wrapText="1"/>
    </xf>
    <xf numFmtId="14" fontId="22" fillId="3" borderId="6" xfId="0" applyNumberFormat="1" applyFont="1" applyFill="1" applyBorder="1" applyAlignment="1">
      <alignment horizontal="center" vertical="center" wrapText="1"/>
    </xf>
    <xf numFmtId="0" fontId="16" fillId="3" borderId="0" xfId="2" applyFill="1" applyAlignment="1">
      <alignment horizontal="center"/>
    </xf>
    <xf numFmtId="0" fontId="17" fillId="0" borderId="65" xfId="2" applyFont="1" applyFill="1" applyBorder="1" applyAlignment="1">
      <alignment horizontal="center" vertical="center" wrapText="1"/>
    </xf>
    <xf numFmtId="0" fontId="26" fillId="3" borderId="42" xfId="2" applyFont="1" applyFill="1" applyBorder="1" applyAlignment="1">
      <alignment horizontal="center" vertical="center" wrapText="1"/>
    </xf>
    <xf numFmtId="0" fontId="26" fillId="3" borderId="18" xfId="2" applyFont="1" applyFill="1" applyBorder="1" applyAlignment="1">
      <alignment horizontal="center" vertical="center" wrapText="1"/>
    </xf>
    <xf numFmtId="0" fontId="17" fillId="3" borderId="66" xfId="0" applyFont="1" applyFill="1" applyBorder="1" applyAlignment="1">
      <alignment horizontal="center" vertical="center" wrapText="1"/>
    </xf>
    <xf numFmtId="0" fontId="62" fillId="10" borderId="47" xfId="0" applyFont="1" applyFill="1" applyBorder="1" applyAlignment="1" applyProtection="1">
      <alignment horizontal="center" vertical="center" wrapText="1"/>
    </xf>
    <xf numFmtId="0" fontId="62" fillId="10" borderId="21" xfId="0" applyFont="1" applyFill="1" applyBorder="1" applyAlignment="1" applyProtection="1">
      <alignment horizontal="center" vertical="center" wrapText="1"/>
    </xf>
    <xf numFmtId="0" fontId="62" fillId="17" borderId="21" xfId="0" applyFont="1" applyFill="1" applyBorder="1" applyAlignment="1" applyProtection="1">
      <alignment horizontal="center" vertical="center" wrapText="1"/>
    </xf>
    <xf numFmtId="0" fontId="62" fillId="17" borderId="64" xfId="0" applyFont="1" applyFill="1" applyBorder="1" applyAlignment="1" applyProtection="1">
      <alignment horizontal="center" vertical="center" wrapText="1"/>
    </xf>
    <xf numFmtId="0" fontId="40" fillId="8" borderId="66" xfId="2" applyFont="1" applyFill="1" applyBorder="1" applyAlignment="1">
      <alignment horizontal="center" vertical="center" wrapText="1"/>
    </xf>
    <xf numFmtId="0" fontId="40" fillId="8" borderId="1" xfId="2" applyFont="1" applyFill="1" applyBorder="1" applyAlignment="1">
      <alignment horizontal="center" vertical="center" wrapText="1"/>
    </xf>
    <xf numFmtId="0" fontId="39" fillId="8" borderId="21" xfId="0" applyFont="1" applyFill="1" applyBorder="1" applyAlignment="1">
      <alignment horizontal="center" vertical="center"/>
    </xf>
    <xf numFmtId="0" fontId="40" fillId="8" borderId="21" xfId="2" applyFont="1" applyFill="1" applyBorder="1" applyAlignment="1">
      <alignment horizontal="center" vertical="center" wrapText="1"/>
    </xf>
    <xf numFmtId="0" fontId="26" fillId="8" borderId="7" xfId="2" applyFont="1" applyFill="1" applyBorder="1" applyAlignment="1">
      <alignment horizontal="center" vertical="center" wrapText="1"/>
    </xf>
    <xf numFmtId="9" fontId="26" fillId="8" borderId="7" xfId="1" applyFont="1" applyFill="1" applyBorder="1" applyAlignment="1">
      <alignment horizontal="center" vertical="center" wrapText="1"/>
    </xf>
    <xf numFmtId="0" fontId="26" fillId="8" borderId="66" xfId="2" applyFont="1" applyFill="1" applyBorder="1" applyAlignment="1">
      <alignment horizontal="center" vertical="center" wrapText="1"/>
    </xf>
    <xf numFmtId="14" fontId="26" fillId="8" borderId="66" xfId="2" applyNumberFormat="1" applyFont="1" applyFill="1" applyBorder="1" applyAlignment="1">
      <alignment horizontal="center" vertical="center" wrapText="1"/>
    </xf>
    <xf numFmtId="0" fontId="22" fillId="3" borderId="6" xfId="2" applyFont="1" applyFill="1" applyBorder="1" applyAlignment="1">
      <alignment horizontal="justify" vertical="center" wrapText="1"/>
    </xf>
    <xf numFmtId="14" fontId="18" fillId="0" borderId="6" xfId="3" applyNumberFormat="1" applyFont="1" applyFill="1" applyBorder="1" applyAlignment="1">
      <alignment horizontal="center" vertical="center" wrapText="1"/>
    </xf>
    <xf numFmtId="14" fontId="18" fillId="0" borderId="32" xfId="3" applyNumberFormat="1" applyFont="1" applyFill="1" applyBorder="1" applyAlignment="1">
      <alignment horizontal="center" vertical="center" wrapText="1"/>
    </xf>
    <xf numFmtId="14" fontId="18" fillId="0" borderId="30" xfId="3" applyNumberFormat="1" applyFont="1" applyFill="1" applyBorder="1" applyAlignment="1">
      <alignment horizontal="center" vertical="center" wrapText="1"/>
    </xf>
    <xf numFmtId="0" fontId="22" fillId="3" borderId="38" xfId="2" applyFon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6" xfId="2" applyFont="1" applyFill="1" applyBorder="1" applyAlignment="1">
      <alignment horizontal="left" vertical="center" wrapText="1"/>
    </xf>
    <xf numFmtId="0" fontId="23" fillId="3" borderId="31" xfId="0" applyFont="1" applyFill="1" applyBorder="1" applyAlignment="1" applyProtection="1">
      <alignment horizontal="center" vertical="center" wrapText="1"/>
    </xf>
    <xf numFmtId="0" fontId="18" fillId="3" borderId="6" xfId="2" applyFont="1" applyFill="1" applyBorder="1" applyAlignment="1">
      <alignment horizontal="center" vertical="center" wrapText="1"/>
    </xf>
    <xf numFmtId="9" fontId="18" fillId="0" borderId="6" xfId="2" applyNumberFormat="1" applyFont="1" applyBorder="1" applyAlignment="1">
      <alignment horizontal="justify" vertical="center" wrapText="1"/>
    </xf>
    <xf numFmtId="0" fontId="18" fillId="3" borderId="6" xfId="2" applyFont="1" applyFill="1" applyBorder="1" applyAlignment="1">
      <alignment horizontal="left" vertical="center" wrapText="1"/>
    </xf>
    <xf numFmtId="0" fontId="22" fillId="3" borderId="6" xfId="0" applyFont="1" applyFill="1" applyBorder="1" applyAlignment="1">
      <alignment vertical="center" wrapText="1"/>
    </xf>
    <xf numFmtId="0" fontId="18" fillId="3" borderId="31"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1" fontId="18" fillId="3" borderId="6" xfId="1" applyNumberFormat="1" applyFont="1" applyFill="1" applyBorder="1" applyAlignment="1">
      <alignment horizontal="center" vertical="center" wrapText="1"/>
    </xf>
    <xf numFmtId="0" fontId="18" fillId="16" borderId="6" xfId="2" applyFont="1" applyFill="1" applyBorder="1" applyAlignment="1">
      <alignment horizontal="center" vertical="center" wrapText="1"/>
    </xf>
    <xf numFmtId="0" fontId="22" fillId="3" borderId="6" xfId="2" applyFont="1" applyFill="1" applyBorder="1" applyAlignment="1">
      <alignment horizontal="left" vertical="center" wrapText="1"/>
    </xf>
    <xf numFmtId="0" fontId="22" fillId="3" borderId="32" xfId="2" applyFont="1" applyFill="1" applyBorder="1" applyAlignment="1">
      <alignment horizontal="left" vertical="center" wrapText="1"/>
    </xf>
    <xf numFmtId="0" fontId="18" fillId="3" borderId="30" xfId="2" applyFont="1" applyFill="1" applyBorder="1" applyAlignment="1">
      <alignment horizontal="justify" vertical="center" wrapText="1"/>
    </xf>
    <xf numFmtId="0" fontId="18" fillId="3" borderId="18" xfId="2" applyFont="1" applyFill="1" applyBorder="1" applyAlignment="1">
      <alignment horizontal="left" vertical="center" wrapText="1"/>
    </xf>
    <xf numFmtId="0" fontId="18" fillId="3" borderId="16" xfId="2" applyFont="1" applyFill="1" applyBorder="1" applyAlignment="1">
      <alignment horizontal="center" vertical="center" wrapText="1"/>
    </xf>
    <xf numFmtId="0" fontId="18" fillId="3" borderId="18" xfId="9" applyFont="1" applyFill="1" applyBorder="1" applyAlignment="1">
      <alignment horizontal="left" vertical="center" wrapText="1"/>
    </xf>
    <xf numFmtId="9" fontId="18" fillId="3" borderId="21" xfId="2" applyNumberFormat="1" applyFont="1" applyFill="1" applyBorder="1" applyAlignment="1">
      <alignment horizontal="center" vertical="center" wrapText="1"/>
    </xf>
    <xf numFmtId="9" fontId="18" fillId="3" borderId="18" xfId="2" applyNumberFormat="1" applyFont="1" applyFill="1" applyBorder="1" applyAlignment="1">
      <alignment horizontal="center" vertical="center" wrapText="1"/>
    </xf>
    <xf numFmtId="0" fontId="18" fillId="3" borderId="32" xfId="2" applyFont="1" applyFill="1" applyBorder="1" applyAlignment="1">
      <alignment horizontal="center" vertical="center" wrapText="1"/>
    </xf>
    <xf numFmtId="0" fontId="18" fillId="3" borderId="6" xfId="2" applyFont="1" applyFill="1" applyBorder="1" applyAlignment="1">
      <alignment horizontal="center" vertical="center" wrapText="1"/>
    </xf>
    <xf numFmtId="9" fontId="18" fillId="3" borderId="6" xfId="2" applyNumberFormat="1" applyFont="1" applyFill="1" applyBorder="1" applyAlignment="1">
      <alignment horizontal="center" vertical="center" wrapText="1"/>
    </xf>
    <xf numFmtId="0" fontId="18" fillId="3" borderId="6" xfId="2" applyFont="1" applyFill="1" applyBorder="1" applyAlignment="1">
      <alignment horizontal="left" vertical="center" wrapText="1"/>
    </xf>
    <xf numFmtId="14" fontId="18" fillId="3" borderId="6" xfId="3" applyNumberFormat="1" applyFont="1" applyFill="1" applyBorder="1" applyAlignment="1">
      <alignment horizontal="center" vertical="center"/>
    </xf>
    <xf numFmtId="0" fontId="18" fillId="3" borderId="30" xfId="2" applyFon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32" xfId="2" applyFont="1" applyFill="1" applyBorder="1" applyAlignment="1">
      <alignment horizontal="center" vertical="center" wrapText="1"/>
    </xf>
    <xf numFmtId="0" fontId="22" fillId="3" borderId="6" xfId="2" applyFont="1" applyFill="1" applyBorder="1" applyAlignment="1">
      <alignment horizontal="left" vertical="center" wrapText="1"/>
    </xf>
    <xf numFmtId="0" fontId="18" fillId="3" borderId="6" xfId="2" applyFont="1" applyFill="1" applyBorder="1" applyAlignment="1">
      <alignment horizontal="center" vertical="center" wrapText="1"/>
    </xf>
    <xf numFmtId="9" fontId="18" fillId="0" borderId="6" xfId="2" applyNumberFormat="1" applyFont="1" applyFill="1" applyBorder="1" applyAlignment="1">
      <alignment horizontal="center" vertical="center" wrapText="1"/>
    </xf>
    <xf numFmtId="9" fontId="18" fillId="0" borderId="6" xfId="3" applyFont="1" applyFill="1" applyBorder="1" applyAlignment="1">
      <alignment horizontal="center" vertical="center" wrapText="1"/>
    </xf>
    <xf numFmtId="9" fontId="18" fillId="3" borderId="6" xfId="1" applyFon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6" xfId="2" applyFont="1" applyFill="1" applyBorder="1" applyAlignment="1">
      <alignment horizontal="left" vertical="center" wrapText="1"/>
    </xf>
    <xf numFmtId="0" fontId="23" fillId="3" borderId="31" xfId="0" applyFont="1" applyFill="1" applyBorder="1" applyAlignment="1" applyProtection="1">
      <alignment horizontal="center" vertical="center" wrapText="1"/>
    </xf>
    <xf numFmtId="0" fontId="26" fillId="0" borderId="30" xfId="2" applyFont="1" applyBorder="1" applyAlignment="1">
      <alignment horizontal="center" vertical="center" wrapText="1"/>
    </xf>
    <xf numFmtId="0" fontId="17" fillId="3" borderId="4" xfId="2" applyFont="1" applyFill="1" applyBorder="1" applyAlignment="1">
      <alignment horizontal="left" vertical="top" wrapText="1"/>
    </xf>
    <xf numFmtId="0" fontId="18" fillId="3" borderId="6" xfId="2" applyFont="1" applyFill="1" applyBorder="1" applyAlignment="1">
      <alignment horizontal="justify" vertical="center" wrapText="1"/>
    </xf>
    <xf numFmtId="0" fontId="18" fillId="3" borderId="30" xfId="2" applyFont="1" applyFill="1" applyBorder="1" applyAlignment="1">
      <alignment horizontal="justify" vertical="center" wrapText="1"/>
    </xf>
    <xf numFmtId="0" fontId="18" fillId="0" borderId="6" xfId="2" applyFont="1" applyFill="1" applyBorder="1" applyAlignment="1">
      <alignment horizontal="justify" vertical="center" wrapText="1"/>
    </xf>
    <xf numFmtId="0" fontId="18" fillId="3" borderId="6" xfId="2" applyFont="1" applyFill="1" applyBorder="1" applyAlignment="1">
      <alignment horizontal="center" vertical="center" wrapText="1"/>
    </xf>
    <xf numFmtId="9" fontId="18" fillId="0" borderId="6" xfId="2" applyNumberFormat="1" applyFont="1" applyFill="1" applyBorder="1" applyAlignment="1">
      <alignment horizontal="center" vertical="center" wrapText="1"/>
    </xf>
    <xf numFmtId="9" fontId="18" fillId="0" borderId="6" xfId="2" applyNumberFormat="1" applyFont="1" applyFill="1" applyBorder="1" applyAlignment="1">
      <alignment horizontal="left" vertical="center" wrapText="1"/>
    </xf>
    <xf numFmtId="0" fontId="22" fillId="0" borderId="6" xfId="2" applyFont="1" applyFill="1" applyBorder="1" applyAlignment="1">
      <alignment horizontal="justify" vertical="center" wrapText="1"/>
    </xf>
    <xf numFmtId="0" fontId="26" fillId="0" borderId="18" xfId="2" applyFont="1" applyBorder="1" applyAlignment="1">
      <alignment horizontal="center" vertical="center" wrapText="1"/>
    </xf>
    <xf numFmtId="9" fontId="18" fillId="0" borderId="6" xfId="3" applyFont="1" applyFill="1" applyBorder="1" applyAlignment="1">
      <alignment horizontal="center" vertical="center" wrapText="1"/>
    </xf>
    <xf numFmtId="0" fontId="17" fillId="0" borderId="27"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8" fillId="3" borderId="6" xfId="2" applyFont="1" applyFill="1" applyBorder="1" applyAlignment="1">
      <alignment horizontal="left" vertical="center" wrapText="1"/>
    </xf>
    <xf numFmtId="9" fontId="18" fillId="3" borderId="6" xfId="1" applyFont="1" applyFill="1" applyBorder="1" applyAlignment="1">
      <alignment horizontal="center" vertical="center" wrapText="1"/>
    </xf>
    <xf numFmtId="0" fontId="17" fillId="3" borderId="0" xfId="2" applyFont="1" applyFill="1" applyBorder="1" applyAlignment="1">
      <alignment horizontal="left"/>
    </xf>
    <xf numFmtId="0" fontId="18" fillId="0" borderId="6" xfId="2" applyFont="1" applyFill="1" applyBorder="1" applyAlignment="1">
      <alignment horizontal="left" vertical="center" wrapText="1"/>
    </xf>
    <xf numFmtId="14" fontId="18" fillId="3" borderId="6" xfId="3" applyNumberFormat="1" applyFont="1" applyFill="1" applyBorder="1" applyAlignment="1">
      <alignment horizontal="center" vertical="center"/>
    </xf>
    <xf numFmtId="9" fontId="18" fillId="0" borderId="30" xfId="2" applyNumberFormat="1" applyFont="1" applyFill="1" applyBorder="1" applyAlignment="1">
      <alignment horizontal="center" vertical="center" wrapText="1"/>
    </xf>
    <xf numFmtId="0" fontId="23" fillId="3" borderId="18" xfId="2" applyFont="1" applyFill="1" applyBorder="1" applyAlignment="1">
      <alignment horizontal="center" vertical="center" wrapText="1"/>
    </xf>
    <xf numFmtId="0" fontId="18" fillId="3" borderId="26" xfId="2" applyFont="1" applyFill="1" applyBorder="1" applyAlignment="1">
      <alignment horizontal="center" vertical="center"/>
    </xf>
    <xf numFmtId="0" fontId="18" fillId="5" borderId="26" xfId="2" applyFont="1" applyFill="1" applyBorder="1" applyAlignment="1">
      <alignment horizontal="center" vertical="center"/>
    </xf>
    <xf numFmtId="0" fontId="23" fillId="0" borderId="6" xfId="29" applyFont="1" applyFill="1" applyBorder="1" applyAlignment="1">
      <alignment horizontal="left" vertical="center" wrapText="1"/>
    </xf>
    <xf numFmtId="9" fontId="18" fillId="5" borderId="6" xfId="30" applyFont="1" applyFill="1" applyBorder="1" applyAlignment="1">
      <alignment horizontal="center" vertical="center"/>
    </xf>
    <xf numFmtId="164" fontId="18" fillId="5" borderId="6" xfId="30" applyNumberFormat="1" applyFont="1" applyFill="1" applyBorder="1" applyAlignment="1">
      <alignment horizontal="center" vertical="center"/>
    </xf>
    <xf numFmtId="0" fontId="23" fillId="0" borderId="6" xfId="2" applyFont="1" applyFill="1" applyBorder="1" applyAlignment="1">
      <alignment horizontal="justify" vertical="center" wrapText="1"/>
    </xf>
    <xf numFmtId="10" fontId="18" fillId="5" borderId="6" xfId="30" applyNumberFormat="1" applyFont="1" applyFill="1" applyBorder="1" applyAlignment="1">
      <alignment horizontal="center" vertical="center"/>
    </xf>
    <xf numFmtId="0" fontId="18" fillId="0" borderId="27" xfId="2" applyFont="1" applyFill="1" applyBorder="1"/>
    <xf numFmtId="0" fontId="44" fillId="3" borderId="0" xfId="2" applyFont="1" applyFill="1" applyBorder="1" applyAlignment="1">
      <alignment vertical="center"/>
    </xf>
    <xf numFmtId="0" fontId="26" fillId="0" borderId="13" xfId="2" applyFont="1" applyFill="1" applyBorder="1" applyAlignment="1">
      <alignment horizontal="center" vertical="center" wrapText="1"/>
    </xf>
    <xf numFmtId="0" fontId="26" fillId="0" borderId="6" xfId="18" applyFont="1" applyFill="1" applyBorder="1" applyAlignment="1">
      <alignment horizontal="center" vertical="center" wrapText="1"/>
    </xf>
    <xf numFmtId="0" fontId="18" fillId="0" borderId="63" xfId="2" applyFont="1" applyBorder="1"/>
    <xf numFmtId="2" fontId="68" fillId="3" borderId="60" xfId="18" applyNumberFormat="1" applyFont="1" applyFill="1" applyBorder="1" applyAlignment="1">
      <alignment horizontal="center" vertical="center"/>
    </xf>
    <xf numFmtId="0" fontId="17" fillId="3" borderId="30" xfId="2" applyFont="1" applyFill="1" applyBorder="1" applyAlignment="1">
      <alignment horizontal="center" vertical="center" wrapText="1"/>
    </xf>
    <xf numFmtId="0" fontId="18" fillId="0" borderId="5" xfId="2" applyFont="1" applyBorder="1"/>
    <xf numFmtId="9" fontId="68" fillId="3" borderId="60" xfId="18" applyNumberFormat="1" applyFont="1" applyFill="1" applyBorder="1" applyAlignment="1">
      <alignment horizontal="center" vertical="center"/>
    </xf>
    <xf numFmtId="0" fontId="18" fillId="3" borderId="9" xfId="2" applyFont="1" applyFill="1" applyBorder="1"/>
    <xf numFmtId="0" fontId="18" fillId="3" borderId="18" xfId="0" applyFont="1" applyFill="1" applyBorder="1" applyAlignment="1">
      <alignment horizontal="left"/>
    </xf>
    <xf numFmtId="9" fontId="23" fillId="3" borderId="18" xfId="2" applyNumberFormat="1" applyFont="1" applyFill="1" applyBorder="1" applyAlignment="1">
      <alignment horizontal="center" vertical="center" wrapText="1"/>
    </xf>
    <xf numFmtId="9" fontId="18" fillId="3" borderId="18" xfId="3" applyFont="1" applyFill="1" applyBorder="1" applyAlignment="1">
      <alignment horizontal="center" vertical="center" wrapText="1"/>
    </xf>
    <xf numFmtId="0" fontId="18" fillId="3" borderId="55" xfId="2" applyFont="1" applyFill="1" applyBorder="1" applyAlignment="1">
      <alignment horizontal="center" vertical="center" wrapText="1"/>
    </xf>
    <xf numFmtId="9" fontId="22" fillId="3" borderId="15" xfId="0" applyNumberFormat="1" applyFont="1" applyFill="1" applyBorder="1" applyAlignment="1">
      <alignment horizontal="justify" vertical="center" wrapText="1"/>
    </xf>
    <xf numFmtId="9" fontId="22" fillId="3" borderId="15" xfId="1" applyFont="1" applyFill="1" applyBorder="1" applyAlignment="1">
      <alignment horizontal="center" vertical="center" wrapText="1"/>
    </xf>
    <xf numFmtId="14" fontId="22" fillId="3" borderId="15" xfId="0" applyNumberFormat="1" applyFont="1" applyFill="1" applyBorder="1" applyAlignment="1">
      <alignment horizontal="center" vertical="center" wrapText="1"/>
    </xf>
    <xf numFmtId="0" fontId="22" fillId="3" borderId="68" xfId="0" applyFont="1" applyFill="1" applyBorder="1" applyAlignment="1">
      <alignment horizontal="center" vertical="center" wrapText="1"/>
    </xf>
    <xf numFmtId="0" fontId="23" fillId="3" borderId="6" xfId="6" applyFont="1" applyFill="1" applyBorder="1" applyAlignment="1">
      <alignment vertical="center" wrapText="1"/>
    </xf>
    <xf numFmtId="0" fontId="22" fillId="3" borderId="38" xfId="2" applyFont="1" applyFill="1" applyBorder="1" applyAlignment="1">
      <alignment horizontal="center" vertical="center" wrapText="1"/>
    </xf>
    <xf numFmtId="0" fontId="22" fillId="3" borderId="6" xfId="2" applyFont="1" applyFill="1" applyBorder="1" applyAlignment="1">
      <alignment horizontal="left" vertical="center" wrapText="1"/>
    </xf>
    <xf numFmtId="0" fontId="22" fillId="3" borderId="32" xfId="2" applyFont="1" applyFill="1" applyBorder="1" applyAlignment="1">
      <alignment horizontal="left" vertical="center" wrapText="1"/>
    </xf>
    <xf numFmtId="0" fontId="18" fillId="3" borderId="6" xfId="2" applyFont="1" applyFill="1" applyBorder="1" applyAlignment="1">
      <alignment horizontal="justify" vertical="center" wrapText="1"/>
    </xf>
    <xf numFmtId="0" fontId="26" fillId="0" borderId="54" xfId="2" applyFont="1" applyBorder="1" applyAlignment="1">
      <alignment horizontal="center" vertical="center" wrapText="1"/>
    </xf>
    <xf numFmtId="9" fontId="18" fillId="3" borderId="6" xfId="1" applyFont="1" applyFill="1" applyBorder="1" applyAlignment="1">
      <alignment horizontal="center" vertical="center" wrapText="1"/>
    </xf>
    <xf numFmtId="0" fontId="53" fillId="0" borderId="30" xfId="2" applyFont="1" applyFill="1" applyBorder="1" applyAlignment="1">
      <alignment horizontal="center" vertical="center" textRotation="90"/>
    </xf>
    <xf numFmtId="0" fontId="53" fillId="0" borderId="39" xfId="2" applyFont="1" applyFill="1" applyBorder="1" applyAlignment="1">
      <alignment horizontal="center" vertical="center" textRotation="90"/>
    </xf>
    <xf numFmtId="0" fontId="18" fillId="3" borderId="32" xfId="2" applyFont="1" applyFill="1" applyBorder="1" applyAlignment="1">
      <alignment horizontal="center" vertical="center"/>
    </xf>
    <xf numFmtId="9" fontId="18" fillId="21" borderId="32" xfId="2" applyNumberFormat="1" applyFont="1" applyFill="1" applyBorder="1" applyAlignment="1">
      <alignment horizontal="center" vertical="center"/>
    </xf>
    <xf numFmtId="0" fontId="18" fillId="5" borderId="6" xfId="2" applyFont="1" applyFill="1" applyBorder="1" applyAlignment="1">
      <alignment horizontal="center" vertical="center"/>
    </xf>
    <xf numFmtId="0" fontId="24" fillId="3" borderId="6" xfId="2" applyFont="1" applyFill="1" applyBorder="1" applyAlignment="1">
      <alignment horizontal="center" vertical="center"/>
    </xf>
    <xf numFmtId="9" fontId="18" fillId="3" borderId="32" xfId="2" applyNumberFormat="1" applyFont="1" applyFill="1" applyBorder="1" applyAlignment="1">
      <alignment horizontal="center" vertical="center"/>
    </xf>
    <xf numFmtId="0" fontId="57" fillId="3" borderId="6" xfId="2" applyFont="1" applyFill="1" applyBorder="1" applyAlignment="1">
      <alignment horizontal="center" vertical="center"/>
    </xf>
    <xf numFmtId="9" fontId="18" fillId="3" borderId="6" xfId="2" applyNumberFormat="1" applyFont="1" applyFill="1" applyBorder="1" applyAlignment="1">
      <alignment horizontal="center" vertical="center"/>
    </xf>
    <xf numFmtId="10" fontId="18" fillId="5" borderId="6" xfId="3" applyNumberFormat="1" applyFont="1" applyFill="1" applyBorder="1" applyAlignment="1">
      <alignment horizontal="center" vertical="center"/>
    </xf>
    <xf numFmtId="1" fontId="18" fillId="3" borderId="6" xfId="2" applyNumberFormat="1" applyFont="1" applyFill="1" applyBorder="1" applyAlignment="1">
      <alignment horizontal="center" vertical="center"/>
    </xf>
    <xf numFmtId="9" fontId="18" fillId="21" borderId="6" xfId="2" applyNumberFormat="1" applyFont="1" applyFill="1" applyBorder="1" applyAlignment="1">
      <alignment horizontal="center" vertical="center"/>
    </xf>
    <xf numFmtId="0" fontId="18" fillId="3" borderId="6" xfId="2" applyFont="1" applyFill="1" applyBorder="1" applyAlignment="1">
      <alignment horizontal="justify" vertical="center" wrapText="1"/>
    </xf>
    <xf numFmtId="0" fontId="18" fillId="0" borderId="6" xfId="2" applyFont="1" applyFill="1" applyBorder="1" applyAlignment="1">
      <alignment horizontal="justify" vertical="center" wrapText="1"/>
    </xf>
    <xf numFmtId="9" fontId="18" fillId="0" borderId="6" xfId="2" applyNumberFormat="1"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3" borderId="6" xfId="2" applyFont="1" applyFill="1" applyBorder="1" applyAlignment="1">
      <alignment horizontal="left" vertical="center" wrapText="1"/>
    </xf>
    <xf numFmtId="9" fontId="22" fillId="3" borderId="6" xfId="2" applyNumberFormat="1" applyFont="1" applyFill="1" applyBorder="1" applyAlignment="1">
      <alignment horizontal="left" vertical="center" wrapText="1"/>
    </xf>
    <xf numFmtId="49" fontId="22" fillId="3" borderId="6" xfId="2" applyNumberFormat="1" applyFont="1" applyFill="1" applyBorder="1" applyAlignment="1">
      <alignment vertical="center" wrapText="1"/>
    </xf>
    <xf numFmtId="0" fontId="17" fillId="3" borderId="1" xfId="2" applyFont="1" applyFill="1" applyBorder="1" applyAlignment="1">
      <alignment vertical="center"/>
    </xf>
    <xf numFmtId="0" fontId="17" fillId="3" borderId="2" xfId="2" applyFont="1" applyFill="1" applyBorder="1" applyAlignment="1">
      <alignment vertical="center"/>
    </xf>
    <xf numFmtId="0" fontId="17" fillId="3" borderId="7" xfId="2" applyFont="1" applyFill="1" applyBorder="1" applyAlignment="1">
      <alignment vertical="center"/>
    </xf>
    <xf numFmtId="0" fontId="17" fillId="3" borderId="3" xfId="2" applyFont="1" applyFill="1" applyBorder="1" applyAlignment="1">
      <alignment vertical="center"/>
    </xf>
    <xf numFmtId="0" fontId="17" fillId="3" borderId="8" xfId="2" applyFont="1" applyFill="1" applyBorder="1" applyAlignment="1">
      <alignment vertical="center"/>
    </xf>
    <xf numFmtId="0" fontId="17" fillId="3" borderId="5" xfId="2" applyFont="1" applyFill="1" applyBorder="1" applyAlignment="1">
      <alignment vertical="center"/>
    </xf>
    <xf numFmtId="0" fontId="17" fillId="3" borderId="9" xfId="2" applyFont="1" applyFill="1" applyBorder="1" applyAlignment="1">
      <alignment vertical="center"/>
    </xf>
    <xf numFmtId="0" fontId="17" fillId="3" borderId="60" xfId="2" applyFont="1" applyFill="1" applyBorder="1" applyAlignment="1">
      <alignment horizontal="center" vertical="center" wrapText="1"/>
    </xf>
    <xf numFmtId="0" fontId="17" fillId="0" borderId="60" xfId="2" applyFont="1" applyFill="1" applyBorder="1" applyAlignment="1">
      <alignment horizontal="center" vertical="center" wrapText="1"/>
    </xf>
    <xf numFmtId="0" fontId="17" fillId="3" borderId="41" xfId="2" applyFont="1" applyFill="1" applyBorder="1" applyAlignment="1">
      <alignment horizontal="center" vertical="center" wrapText="1"/>
    </xf>
    <xf numFmtId="0" fontId="53" fillId="0" borderId="28" xfId="2" applyFont="1" applyFill="1" applyBorder="1" applyAlignment="1">
      <alignment horizontal="center" vertical="center" textRotation="90"/>
    </xf>
    <xf numFmtId="0" fontId="53" fillId="0" borderId="41" xfId="2" applyFont="1" applyFill="1" applyBorder="1" applyAlignment="1">
      <alignment horizontal="center" vertical="center" textRotation="90"/>
    </xf>
    <xf numFmtId="10" fontId="18" fillId="3" borderId="32" xfId="2" applyNumberFormat="1" applyFont="1" applyFill="1" applyBorder="1" applyAlignment="1">
      <alignment horizontal="center" vertical="center"/>
    </xf>
    <xf numFmtId="1" fontId="18" fillId="5" borderId="6" xfId="3" applyNumberFormat="1" applyFont="1" applyFill="1" applyBorder="1" applyAlignment="1">
      <alignment horizontal="center" vertical="center"/>
    </xf>
    <xf numFmtId="9" fontId="18" fillId="21" borderId="6" xfId="1" applyFont="1" applyFill="1" applyBorder="1" applyAlignment="1">
      <alignment horizontal="center" vertical="center"/>
    </xf>
    <xf numFmtId="0" fontId="18" fillId="3" borderId="32" xfId="2" applyFont="1" applyFill="1" applyBorder="1" applyAlignment="1">
      <alignment horizontal="justify" vertical="center" wrapText="1"/>
    </xf>
    <xf numFmtId="0" fontId="18" fillId="3" borderId="6" xfId="2" applyFont="1" applyFill="1" applyBorder="1" applyAlignment="1">
      <alignment horizontal="justify" vertical="center" wrapText="1"/>
    </xf>
    <xf numFmtId="0" fontId="18" fillId="0" borderId="6" xfId="2" applyFont="1" applyBorder="1" applyAlignment="1">
      <alignment horizontal="justify" vertical="center" wrapText="1"/>
    </xf>
    <xf numFmtId="0" fontId="18" fillId="0" borderId="30" xfId="2" applyFont="1" applyBorder="1" applyAlignment="1">
      <alignment horizontal="justify" vertical="center" wrapText="1"/>
    </xf>
    <xf numFmtId="0" fontId="18" fillId="3" borderId="6" xfId="2" applyFont="1" applyFill="1" applyBorder="1" applyAlignment="1">
      <alignment horizontal="center" vertical="center"/>
    </xf>
    <xf numFmtId="0" fontId="18" fillId="0" borderId="26" xfId="2" applyFont="1" applyBorder="1" applyAlignment="1">
      <alignment horizontal="center" vertical="center"/>
    </xf>
    <xf numFmtId="0" fontId="18" fillId="3" borderId="26" xfId="2" applyFont="1" applyFill="1" applyBorder="1" applyAlignment="1">
      <alignment horizontal="center" vertical="center"/>
    </xf>
    <xf numFmtId="0" fontId="18" fillId="21" borderId="6" xfId="2" applyFont="1" applyFill="1" applyBorder="1" applyAlignment="1">
      <alignment horizontal="center" vertical="center" wrapText="1"/>
    </xf>
    <xf numFmtId="10" fontId="18" fillId="3" borderId="29" xfId="3" applyNumberFormat="1" applyFont="1" applyFill="1" applyBorder="1" applyAlignment="1">
      <alignment horizontal="center" vertical="center"/>
    </xf>
    <xf numFmtId="0" fontId="17" fillId="3" borderId="4" xfId="2" applyFont="1" applyFill="1" applyBorder="1" applyAlignment="1">
      <alignment horizontal="left" vertical="top" wrapText="1"/>
    </xf>
    <xf numFmtId="9" fontId="18" fillId="0" borderId="18" xfId="2" applyNumberFormat="1" applyFont="1" applyFill="1" applyBorder="1" applyAlignment="1">
      <alignment horizontal="center" vertical="center" wrapText="1"/>
    </xf>
    <xf numFmtId="0" fontId="17" fillId="3" borderId="0" xfId="2" applyFont="1" applyFill="1" applyBorder="1" applyAlignment="1">
      <alignment horizontal="center" vertical="center"/>
    </xf>
    <xf numFmtId="0" fontId="17" fillId="3" borderId="4" xfId="2" applyFont="1" applyFill="1" applyBorder="1" applyAlignment="1">
      <alignment horizontal="center" vertical="center"/>
    </xf>
    <xf numFmtId="0" fontId="17" fillId="3" borderId="9" xfId="2" applyFont="1" applyFill="1" applyBorder="1" applyAlignment="1">
      <alignment horizontal="center" vertical="center"/>
    </xf>
    <xf numFmtId="0" fontId="18" fillId="0" borderId="6" xfId="2" applyFont="1" applyFill="1" applyBorder="1" applyAlignment="1">
      <alignment horizontal="center" vertical="center"/>
    </xf>
    <xf numFmtId="0" fontId="18" fillId="3" borderId="6" xfId="2" applyFont="1" applyFill="1" applyBorder="1" applyAlignment="1">
      <alignment horizontal="center" vertical="center"/>
    </xf>
    <xf numFmtId="0" fontId="18" fillId="0" borderId="27" xfId="2" applyFont="1" applyFill="1" applyBorder="1" applyAlignment="1">
      <alignment horizontal="center" vertical="center"/>
    </xf>
    <xf numFmtId="0" fontId="18" fillId="0" borderId="27" xfId="2" applyFont="1" applyBorder="1" applyAlignment="1">
      <alignment horizontal="center" vertical="center"/>
    </xf>
    <xf numFmtId="0" fontId="17" fillId="3" borderId="0" xfId="2" applyFont="1" applyFill="1" applyBorder="1" applyAlignment="1">
      <alignment horizontal="left"/>
    </xf>
    <xf numFmtId="0" fontId="23" fillId="3" borderId="18" xfId="2" applyFont="1" applyFill="1" applyBorder="1" applyAlignment="1">
      <alignment horizontal="center" vertical="center" wrapText="1"/>
    </xf>
    <xf numFmtId="0" fontId="18" fillId="0" borderId="32" xfId="2" applyFont="1" applyBorder="1" applyAlignment="1">
      <alignment horizontal="center" vertical="center" wrapText="1"/>
    </xf>
    <xf numFmtId="0" fontId="18" fillId="0" borderId="37"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38" xfId="2" applyFont="1" applyBorder="1" applyAlignment="1">
      <alignment horizontal="center" vertical="center" wrapText="1"/>
    </xf>
    <xf numFmtId="9" fontId="18" fillId="0" borderId="6" xfId="2" applyNumberFormat="1" applyFont="1" applyBorder="1" applyAlignment="1">
      <alignment horizontal="center" vertical="center" wrapText="1"/>
    </xf>
    <xf numFmtId="0" fontId="22" fillId="0" borderId="6" xfId="2" applyFont="1" applyBorder="1" applyAlignment="1">
      <alignment horizontal="justify" vertical="center" wrapText="1"/>
    </xf>
    <xf numFmtId="0" fontId="18" fillId="0" borderId="39" xfId="2" applyFont="1" applyBorder="1" applyAlignment="1">
      <alignment horizontal="center" vertical="center" wrapText="1"/>
    </xf>
    <xf numFmtId="0" fontId="17" fillId="0" borderId="27" xfId="2" applyFont="1" applyBorder="1" applyAlignment="1">
      <alignment horizontal="center" vertical="center" wrapText="1"/>
    </xf>
    <xf numFmtId="0" fontId="18" fillId="0" borderId="6" xfId="2" applyFont="1" applyBorder="1" applyAlignment="1">
      <alignment horizontal="center" vertical="center"/>
    </xf>
    <xf numFmtId="0" fontId="17" fillId="0" borderId="24" xfId="2" applyFont="1" applyBorder="1" applyAlignment="1">
      <alignment horizontal="center" vertical="center" wrapText="1"/>
    </xf>
    <xf numFmtId="0" fontId="18" fillId="3" borderId="6" xfId="2" applyFont="1" applyFill="1" applyBorder="1" applyAlignment="1">
      <alignment horizontal="justify" vertical="center" wrapText="1"/>
    </xf>
    <xf numFmtId="1" fontId="18" fillId="5" borderId="6" xfId="30" applyNumberFormat="1" applyFont="1" applyFill="1" applyBorder="1" applyAlignment="1">
      <alignment horizontal="center" vertical="center"/>
    </xf>
    <xf numFmtId="0" fontId="47" fillId="0" borderId="3" xfId="2" applyFont="1" applyFill="1" applyBorder="1" applyAlignment="1">
      <alignment horizontal="center" vertical="center" textRotation="90"/>
    </xf>
    <xf numFmtId="0" fontId="47" fillId="0" borderId="45" xfId="2" applyFont="1" applyFill="1" applyBorder="1" applyAlignment="1">
      <alignment horizontal="center" vertical="center" textRotation="90"/>
    </xf>
    <xf numFmtId="0" fontId="47" fillId="0" borderId="1" xfId="2" applyFont="1" applyFill="1" applyBorder="1" applyAlignment="1">
      <alignment horizontal="center" vertical="center" textRotation="90"/>
    </xf>
    <xf numFmtId="0" fontId="47" fillId="0" borderId="64" xfId="2" applyFont="1" applyFill="1" applyBorder="1" applyAlignment="1">
      <alignment horizontal="center" vertical="center" textRotation="90"/>
    </xf>
    <xf numFmtId="3" fontId="18" fillId="5" borderId="6" xfId="2" applyNumberFormat="1" applyFont="1" applyFill="1" applyBorder="1" applyAlignment="1">
      <alignment horizontal="center" vertical="center"/>
    </xf>
    <xf numFmtId="0" fontId="18" fillId="0" borderId="28" xfId="2" applyFont="1" applyFill="1" applyBorder="1" applyAlignment="1">
      <alignment horizontal="center" vertical="center" wrapText="1"/>
    </xf>
    <xf numFmtId="0" fontId="17" fillId="0" borderId="62" xfId="2" applyFont="1" applyFill="1" applyBorder="1" applyAlignment="1">
      <alignment horizontal="center" vertical="center" wrapText="1"/>
    </xf>
    <xf numFmtId="0" fontId="17" fillId="0" borderId="67" xfId="2" applyFont="1" applyFill="1" applyBorder="1" applyAlignment="1">
      <alignment horizontal="center" vertical="center" wrapText="1"/>
    </xf>
    <xf numFmtId="0" fontId="23" fillId="3" borderId="18" xfId="2" applyFont="1" applyFill="1" applyBorder="1" applyAlignment="1">
      <alignment horizontal="left" vertical="center" wrapText="1"/>
    </xf>
    <xf numFmtId="164" fontId="18" fillId="0" borderId="18" xfId="3" applyNumberFormat="1" applyFont="1" applyFill="1" applyBorder="1" applyAlignment="1">
      <alignment horizontal="center" vertical="center"/>
    </xf>
    <xf numFmtId="9" fontId="18" fillId="0" borderId="18" xfId="3" applyFont="1" applyFill="1" applyBorder="1" applyAlignment="1">
      <alignment horizontal="center" vertical="center" wrapText="1"/>
    </xf>
    <xf numFmtId="9" fontId="18" fillId="0" borderId="18" xfId="3" applyFont="1" applyFill="1" applyBorder="1" applyAlignment="1">
      <alignment horizontal="center" vertical="center"/>
    </xf>
    <xf numFmtId="0" fontId="18" fillId="3" borderId="25" xfId="2" applyFont="1" applyFill="1" applyBorder="1" applyAlignment="1">
      <alignment horizontal="center" vertical="center" wrapText="1"/>
    </xf>
    <xf numFmtId="9" fontId="18" fillId="0" borderId="2" xfId="2" applyNumberFormat="1" applyFont="1" applyFill="1" applyBorder="1" applyAlignment="1">
      <alignment horizontal="center" vertical="center" wrapText="1"/>
    </xf>
    <xf numFmtId="9" fontId="23" fillId="3" borderId="2" xfId="2" applyNumberFormat="1" applyFont="1" applyFill="1" applyBorder="1" applyAlignment="1">
      <alignment horizontal="center" vertical="center" wrapText="1"/>
    </xf>
    <xf numFmtId="164" fontId="18" fillId="0" borderId="2" xfId="3" applyNumberFormat="1" applyFont="1" applyFill="1" applyBorder="1" applyAlignment="1">
      <alignment horizontal="center" vertical="center"/>
    </xf>
    <xf numFmtId="9" fontId="18" fillId="0" borderId="2" xfId="3" applyFont="1" applyFill="1" applyBorder="1" applyAlignment="1">
      <alignment horizontal="center" vertical="center" wrapText="1"/>
    </xf>
    <xf numFmtId="9" fontId="18" fillId="0" borderId="2" xfId="3" applyFont="1" applyFill="1" applyBorder="1" applyAlignment="1">
      <alignment horizontal="center" vertical="center"/>
    </xf>
    <xf numFmtId="0" fontId="18" fillId="3" borderId="7" xfId="2" applyFont="1" applyFill="1" applyBorder="1" applyAlignment="1">
      <alignment horizontal="center" vertical="center" wrapText="1"/>
    </xf>
    <xf numFmtId="0" fontId="17" fillId="3" borderId="2" xfId="2" applyFont="1" applyFill="1" applyBorder="1" applyAlignment="1">
      <alignment horizontal="center"/>
    </xf>
    <xf numFmtId="0" fontId="17" fillId="3" borderId="7" xfId="2" applyFont="1" applyFill="1" applyBorder="1" applyAlignment="1">
      <alignment horizontal="center"/>
    </xf>
    <xf numFmtId="0" fontId="17" fillId="3" borderId="8" xfId="2" applyFont="1" applyFill="1" applyBorder="1" applyAlignment="1">
      <alignment horizontal="center" vertical="center" wrapText="1"/>
    </xf>
    <xf numFmtId="0" fontId="18" fillId="3" borderId="4" xfId="2" applyFont="1" applyFill="1" applyBorder="1" applyAlignment="1">
      <alignment horizontal="left" vertical="top"/>
    </xf>
    <xf numFmtId="0" fontId="17" fillId="3" borderId="9" xfId="2" applyFont="1" applyFill="1" applyBorder="1" applyAlignment="1">
      <alignment horizontal="left" vertical="top" wrapText="1"/>
    </xf>
    <xf numFmtId="0" fontId="18" fillId="3" borderId="9" xfId="2" applyFont="1" applyFill="1" applyBorder="1" applyAlignment="1">
      <alignment horizontal="left" vertical="top"/>
    </xf>
    <xf numFmtId="0" fontId="18" fillId="0" borderId="0" xfId="2" applyFont="1" applyBorder="1" applyAlignment="1">
      <alignment horizontal="left" vertical="top"/>
    </xf>
    <xf numFmtId="0" fontId="18" fillId="3" borderId="0" xfId="2" applyFont="1" applyFill="1" applyAlignment="1">
      <alignment horizontal="left" vertical="top"/>
    </xf>
    <xf numFmtId="14" fontId="51" fillId="3" borderId="0" xfId="2" applyNumberFormat="1" applyFont="1" applyFill="1" applyAlignment="1">
      <alignment horizontal="left"/>
    </xf>
    <xf numFmtId="14" fontId="51" fillId="3" borderId="0" xfId="2" applyNumberFormat="1" applyFont="1" applyFill="1" applyAlignment="1">
      <alignment horizontal="left" vertical="top"/>
    </xf>
    <xf numFmtId="0" fontId="18" fillId="0" borderId="6" xfId="2" applyFont="1" applyFill="1" applyBorder="1" applyAlignment="1">
      <alignment horizontal="center" vertical="center"/>
    </xf>
    <xf numFmtId="0" fontId="18" fillId="3" borderId="27" xfId="2" applyFont="1" applyFill="1" applyBorder="1" applyAlignment="1">
      <alignment horizontal="center" vertical="center"/>
    </xf>
    <xf numFmtId="1" fontId="18" fillId="3" borderId="27" xfId="2" applyNumberFormat="1" applyFont="1" applyFill="1" applyBorder="1" applyAlignment="1">
      <alignment horizontal="center" vertical="center"/>
    </xf>
    <xf numFmtId="1" fontId="18" fillId="5" borderId="6" xfId="1" applyNumberFormat="1" applyFont="1" applyFill="1" applyBorder="1" applyAlignment="1">
      <alignment horizontal="center" vertical="center"/>
    </xf>
    <xf numFmtId="0" fontId="17" fillId="3" borderId="4" xfId="2" applyFont="1" applyFill="1" applyBorder="1" applyAlignment="1">
      <alignment horizontal="left" vertical="top" wrapText="1"/>
    </xf>
    <xf numFmtId="0" fontId="18" fillId="0" borderId="6" xfId="2" applyFont="1" applyFill="1" applyBorder="1" applyAlignment="1">
      <alignment horizontal="justify" vertical="center" wrapText="1"/>
    </xf>
    <xf numFmtId="0" fontId="17" fillId="0" borderId="42" xfId="2" applyFont="1" applyFill="1" applyBorder="1" applyAlignment="1">
      <alignment horizontal="center" vertical="center" wrapText="1"/>
    </xf>
    <xf numFmtId="9" fontId="18" fillId="0" borderId="0" xfId="3" applyFont="1" applyFill="1" applyAlignment="1">
      <alignment horizontal="center" vertical="center"/>
    </xf>
    <xf numFmtId="0" fontId="18" fillId="0" borderId="0" xfId="2" applyFont="1" applyFill="1" applyAlignment="1">
      <alignment horizontal="center"/>
    </xf>
    <xf numFmtId="0" fontId="18" fillId="0" borderId="0" xfId="2" applyFont="1" applyFill="1" applyAlignment="1">
      <alignment horizontal="center" vertical="center"/>
    </xf>
    <xf numFmtId="0" fontId="39" fillId="0" borderId="0" xfId="2" applyFont="1" applyFill="1" applyAlignment="1">
      <alignment vertical="center" wrapText="1"/>
    </xf>
    <xf numFmtId="0" fontId="18" fillId="0" borderId="1" xfId="2" applyFont="1" applyFill="1" applyBorder="1" applyAlignment="1">
      <alignment horizontal="center" vertical="center"/>
    </xf>
    <xf numFmtId="0" fontId="63" fillId="0" borderId="3" xfId="2" applyFont="1" applyFill="1" applyBorder="1" applyAlignment="1">
      <alignment horizontal="center" vertical="center"/>
    </xf>
    <xf numFmtId="0" fontId="63" fillId="0" borderId="5" xfId="2" applyFont="1" applyFill="1" applyBorder="1" applyAlignment="1">
      <alignment horizontal="center" vertical="center"/>
    </xf>
    <xf numFmtId="0" fontId="17" fillId="0" borderId="18" xfId="2" applyFont="1" applyFill="1" applyBorder="1" applyAlignment="1">
      <alignment horizontal="center" vertical="center" wrapText="1"/>
    </xf>
    <xf numFmtId="0" fontId="17" fillId="0" borderId="55" xfId="2" applyFont="1" applyFill="1" applyBorder="1" applyAlignment="1">
      <alignment horizontal="center" vertical="center" wrapText="1"/>
    </xf>
    <xf numFmtId="164" fontId="18" fillId="0" borderId="32" xfId="2" applyNumberFormat="1" applyFont="1" applyFill="1" applyBorder="1" applyAlignment="1">
      <alignment horizontal="center" vertical="center" wrapText="1"/>
    </xf>
    <xf numFmtId="9" fontId="18" fillId="0" borderId="32" xfId="2" applyNumberFormat="1" applyFont="1" applyFill="1" applyBorder="1" applyAlignment="1">
      <alignment horizontal="justify" vertical="center" wrapText="1"/>
    </xf>
    <xf numFmtId="0" fontId="18" fillId="0" borderId="32" xfId="33" applyFont="1" applyFill="1" applyBorder="1" applyAlignment="1">
      <alignment horizontal="justify" vertical="center" wrapText="1"/>
    </xf>
    <xf numFmtId="164" fontId="18" fillId="0" borderId="32" xfId="3" applyNumberFormat="1" applyFont="1" applyFill="1" applyBorder="1" applyAlignment="1">
      <alignment horizontal="center" vertical="center"/>
    </xf>
    <xf numFmtId="14" fontId="18" fillId="0" borderId="32" xfId="3" applyNumberFormat="1" applyFont="1" applyFill="1" applyBorder="1" applyAlignment="1">
      <alignment horizontal="justify" vertical="center"/>
    </xf>
    <xf numFmtId="0" fontId="18" fillId="0" borderId="37" xfId="2" applyFont="1" applyFill="1" applyBorder="1" applyAlignment="1">
      <alignment horizontal="justify" vertical="center" wrapText="1"/>
    </xf>
    <xf numFmtId="164" fontId="18" fillId="0" borderId="36" xfId="34" applyNumberFormat="1" applyFont="1" applyFill="1" applyBorder="1" applyAlignment="1">
      <alignment horizontal="justify" vertical="center"/>
    </xf>
    <xf numFmtId="164" fontId="18" fillId="0" borderId="37" xfId="2" applyNumberFormat="1" applyFont="1" applyFill="1" applyBorder="1" applyAlignment="1">
      <alignment horizontal="justify" vertical="center"/>
    </xf>
    <xf numFmtId="0" fontId="18" fillId="0" borderId="0" xfId="2" applyFont="1" applyFill="1" applyAlignment="1">
      <alignment horizontal="justify" vertical="center"/>
    </xf>
    <xf numFmtId="14" fontId="18" fillId="0" borderId="6" xfId="3" applyNumberFormat="1" applyFont="1" applyFill="1" applyBorder="1" applyAlignment="1">
      <alignment horizontal="justify" vertical="center"/>
    </xf>
    <xf numFmtId="0" fontId="18" fillId="0" borderId="38" xfId="2" applyFont="1" applyFill="1" applyBorder="1" applyAlignment="1">
      <alignment horizontal="justify" vertical="center" wrapText="1"/>
    </xf>
    <xf numFmtId="164" fontId="18" fillId="0" borderId="31" xfId="34" applyNumberFormat="1" applyFont="1" applyFill="1" applyBorder="1" applyAlignment="1">
      <alignment horizontal="justify" vertical="center"/>
    </xf>
    <xf numFmtId="164" fontId="18" fillId="0" borderId="38" xfId="2" applyNumberFormat="1" applyFont="1" applyFill="1" applyBorder="1" applyAlignment="1">
      <alignment horizontal="justify" vertical="center"/>
    </xf>
    <xf numFmtId="164" fontId="18" fillId="0" borderId="6" xfId="3" applyNumberFormat="1" applyFont="1" applyFill="1" applyBorder="1" applyAlignment="1">
      <alignment horizontal="center" vertical="center" wrapText="1"/>
    </xf>
    <xf numFmtId="164" fontId="18" fillId="0" borderId="31" xfId="3" applyNumberFormat="1" applyFont="1" applyFill="1" applyBorder="1" applyAlignment="1">
      <alignment horizontal="justify" vertical="center"/>
    </xf>
    <xf numFmtId="9" fontId="18" fillId="0" borderId="6" xfId="3" applyFont="1" applyFill="1" applyBorder="1" applyAlignment="1">
      <alignment horizontal="left" wrapText="1"/>
    </xf>
    <xf numFmtId="164" fontId="18" fillId="0" borderId="6" xfId="2" applyNumberFormat="1" applyFont="1" applyFill="1" applyBorder="1" applyAlignment="1">
      <alignment horizontal="center" vertical="center" wrapText="1"/>
    </xf>
    <xf numFmtId="0" fontId="18" fillId="0" borderId="6" xfId="33" applyFont="1" applyFill="1" applyBorder="1" applyAlignment="1">
      <alignment horizontal="justify" vertical="center" wrapText="1"/>
    </xf>
    <xf numFmtId="9" fontId="18" fillId="0" borderId="30" xfId="2" applyNumberFormat="1" applyFont="1" applyFill="1" applyBorder="1" applyAlignment="1">
      <alignment horizontal="justify" vertical="center" wrapText="1"/>
    </xf>
    <xf numFmtId="164" fontId="18" fillId="0" borderId="30" xfId="3" applyNumberFormat="1" applyFont="1" applyFill="1" applyBorder="1" applyAlignment="1">
      <alignment horizontal="center" vertical="center"/>
    </xf>
    <xf numFmtId="14" fontId="18" fillId="0" borderId="30" xfId="3" applyNumberFormat="1" applyFont="1" applyFill="1" applyBorder="1" applyAlignment="1">
      <alignment horizontal="justify" vertical="center"/>
    </xf>
    <xf numFmtId="0" fontId="18" fillId="0" borderId="39" xfId="2" applyFont="1" applyFill="1" applyBorder="1" applyAlignment="1">
      <alignment horizontal="justify" vertical="center" wrapText="1"/>
    </xf>
    <xf numFmtId="164" fontId="18" fillId="0" borderId="39" xfId="2" applyNumberFormat="1" applyFont="1" applyFill="1" applyBorder="1" applyAlignment="1">
      <alignment horizontal="justify" vertical="center"/>
    </xf>
    <xf numFmtId="164" fontId="18" fillId="0" borderId="32" xfId="34" applyNumberFormat="1" applyFont="1" applyFill="1" applyBorder="1" applyAlignment="1">
      <alignment horizontal="center" vertical="center"/>
    </xf>
    <xf numFmtId="164" fontId="18" fillId="0" borderId="30" xfId="2" applyNumberFormat="1" applyFont="1" applyFill="1" applyBorder="1" applyAlignment="1">
      <alignment horizontal="center" vertical="center" wrapText="1"/>
    </xf>
    <xf numFmtId="0" fontId="18" fillId="0" borderId="30" xfId="33" applyFont="1" applyFill="1" applyBorder="1" applyAlignment="1">
      <alignment horizontal="justify" vertical="center" wrapText="1"/>
    </xf>
    <xf numFmtId="0" fontId="18" fillId="0" borderId="26" xfId="2" applyFont="1" applyFill="1" applyBorder="1" applyAlignment="1">
      <alignment horizontal="justify" vertical="center" wrapText="1"/>
    </xf>
    <xf numFmtId="0" fontId="18" fillId="0" borderId="6" xfId="2" applyFont="1" applyFill="1" applyBorder="1" applyAlignment="1">
      <alignment horizontal="justify" vertical="center"/>
    </xf>
    <xf numFmtId="164" fontId="18" fillId="0" borderId="29" xfId="34" applyNumberFormat="1" applyFont="1" applyFill="1" applyBorder="1" applyAlignment="1">
      <alignment horizontal="justify" vertical="center"/>
    </xf>
    <xf numFmtId="9" fontId="18" fillId="0" borderId="16" xfId="2" applyNumberFormat="1" applyFont="1" applyFill="1" applyBorder="1" applyAlignment="1">
      <alignment horizontal="justify" vertical="center" wrapText="1"/>
    </xf>
    <xf numFmtId="0" fontId="18" fillId="0" borderId="16" xfId="2" applyFont="1" applyFill="1" applyBorder="1" applyAlignment="1">
      <alignment horizontal="justify" vertical="center" wrapText="1"/>
    </xf>
    <xf numFmtId="164" fontId="18" fillId="0" borderId="16" xfId="3" applyNumberFormat="1" applyFont="1" applyFill="1" applyBorder="1" applyAlignment="1">
      <alignment horizontal="center" vertical="center"/>
    </xf>
    <xf numFmtId="14" fontId="18" fillId="0" borderId="16" xfId="3" applyNumberFormat="1" applyFont="1" applyFill="1" applyBorder="1" applyAlignment="1">
      <alignment horizontal="justify" vertical="center"/>
    </xf>
    <xf numFmtId="0" fontId="18" fillId="0" borderId="43" xfId="2" applyFont="1" applyFill="1" applyBorder="1" applyAlignment="1">
      <alignment horizontal="justify" vertical="center" wrapText="1"/>
    </xf>
    <xf numFmtId="164" fontId="18" fillId="0" borderId="43" xfId="2" applyNumberFormat="1" applyFont="1" applyFill="1" applyBorder="1" applyAlignment="1">
      <alignment horizontal="justify" vertical="center"/>
    </xf>
    <xf numFmtId="0" fontId="18" fillId="0" borderId="28" xfId="2" applyFont="1" applyFill="1" applyBorder="1" applyAlignment="1">
      <alignment horizontal="justify" vertical="center" wrapText="1"/>
    </xf>
    <xf numFmtId="0" fontId="18" fillId="0" borderId="30" xfId="2" applyFont="1" applyFill="1" applyBorder="1" applyAlignment="1">
      <alignment horizontal="justify" vertical="center"/>
    </xf>
    <xf numFmtId="0" fontId="18" fillId="3" borderId="3" xfId="2" applyFont="1" applyFill="1" applyBorder="1" applyAlignment="1">
      <alignment horizontal="justify" vertical="center" wrapText="1"/>
    </xf>
    <xf numFmtId="0" fontId="18" fillId="3" borderId="0" xfId="2" applyFont="1" applyFill="1" applyBorder="1" applyAlignment="1">
      <alignment horizontal="justify" vertical="center" wrapText="1"/>
    </xf>
    <xf numFmtId="164" fontId="18" fillId="3" borderId="0" xfId="2" applyNumberFormat="1" applyFont="1" applyFill="1" applyBorder="1" applyAlignment="1">
      <alignment horizontal="justify" vertical="center" wrapText="1"/>
    </xf>
    <xf numFmtId="9" fontId="18" fillId="3" borderId="0" xfId="2" applyNumberFormat="1" applyFont="1" applyFill="1" applyBorder="1" applyAlignment="1">
      <alignment horizontal="justify" vertical="center" wrapText="1"/>
    </xf>
    <xf numFmtId="0" fontId="18" fillId="3" borderId="0" xfId="2" applyFont="1" applyFill="1" applyBorder="1" applyAlignment="1">
      <alignment horizontal="justify" vertical="center"/>
    </xf>
    <xf numFmtId="164" fontId="18" fillId="3" borderId="0" xfId="3" applyNumberFormat="1" applyFont="1" applyFill="1" applyBorder="1" applyAlignment="1">
      <alignment horizontal="justify" vertical="center"/>
    </xf>
    <xf numFmtId="9" fontId="18" fillId="3" borderId="0" xfId="3" applyFont="1" applyFill="1" applyBorder="1" applyAlignment="1">
      <alignment horizontal="justify" vertical="center" wrapText="1"/>
    </xf>
    <xf numFmtId="14" fontId="18" fillId="3" borderId="0" xfId="3" applyNumberFormat="1" applyFont="1" applyFill="1" applyBorder="1" applyAlignment="1">
      <alignment horizontal="justify" vertical="center"/>
    </xf>
    <xf numFmtId="0" fontId="18" fillId="3" borderId="7" xfId="2" applyFont="1" applyFill="1" applyBorder="1" applyAlignment="1">
      <alignment horizontal="justify" vertical="center" wrapText="1"/>
    </xf>
    <xf numFmtId="0" fontId="17" fillId="3" borderId="0" xfId="2" applyFont="1" applyFill="1" applyBorder="1" applyAlignment="1">
      <alignment horizontal="center" vertical="center" wrapText="1"/>
    </xf>
    <xf numFmtId="164" fontId="18" fillId="3" borderId="0" xfId="34" applyNumberFormat="1" applyFont="1" applyFill="1" applyBorder="1" applyAlignment="1">
      <alignment horizontal="justify" vertical="center"/>
    </xf>
    <xf numFmtId="164" fontId="18" fillId="3" borderId="8" xfId="34" applyNumberFormat="1" applyFont="1" applyFill="1" applyBorder="1" applyAlignment="1">
      <alignment horizontal="justify" vertical="center"/>
    </xf>
    <xf numFmtId="164" fontId="29" fillId="0" borderId="0" xfId="34" applyNumberFormat="1" applyFont="1" applyFill="1" applyBorder="1" applyAlignment="1">
      <alignment horizontal="justify" vertical="center"/>
    </xf>
    <xf numFmtId="164" fontId="18" fillId="0" borderId="0" xfId="2" applyNumberFormat="1" applyFont="1" applyFill="1" applyBorder="1" applyAlignment="1">
      <alignment horizontal="justify" vertical="center"/>
    </xf>
    <xf numFmtId="0" fontId="17" fillId="3" borderId="3" xfId="2" applyFont="1" applyFill="1" applyBorder="1"/>
    <xf numFmtId="0" fontId="17" fillId="3" borderId="0" xfId="2" applyFont="1" applyFill="1"/>
    <xf numFmtId="0" fontId="17" fillId="3" borderId="0" xfId="2" applyFont="1" applyFill="1" applyAlignment="1">
      <alignment horizontal="left"/>
    </xf>
    <xf numFmtId="0" fontId="46" fillId="0" borderId="0" xfId="2" applyFont="1" applyFill="1" applyAlignment="1">
      <alignment vertical="center"/>
    </xf>
    <xf numFmtId="0" fontId="17" fillId="3" borderId="4" xfId="2" applyFont="1" applyFill="1" applyBorder="1"/>
    <xf numFmtId="9" fontId="29" fillId="0" borderId="0" xfId="3" applyFont="1" applyFill="1" applyAlignment="1">
      <alignment horizontal="center" vertical="center"/>
    </xf>
    <xf numFmtId="14" fontId="18" fillId="0" borderId="0" xfId="2" applyNumberFormat="1" applyFont="1" applyFill="1"/>
    <xf numFmtId="0" fontId="18" fillId="3" borderId="6" xfId="2" applyFont="1" applyFill="1" applyBorder="1" applyAlignment="1">
      <alignment horizontal="justify" vertical="center" wrapText="1"/>
    </xf>
    <xf numFmtId="0" fontId="17" fillId="0" borderId="4" xfId="2" applyFont="1" applyFill="1" applyBorder="1" applyAlignment="1">
      <alignment horizontal="center" vertical="center" wrapText="1"/>
    </xf>
    <xf numFmtId="164" fontId="18" fillId="3" borderId="38" xfId="34" applyNumberFormat="1" applyFont="1" applyFill="1" applyBorder="1" applyAlignment="1">
      <alignment horizontal="justify" vertical="center"/>
    </xf>
    <xf numFmtId="164" fontId="18" fillId="3" borderId="38" xfId="3" applyNumberFormat="1" applyFont="1" applyFill="1" applyBorder="1" applyAlignment="1">
      <alignment horizontal="justify" vertical="center"/>
    </xf>
    <xf numFmtId="164" fontId="18" fillId="3" borderId="31" xfId="34" applyNumberFormat="1" applyFont="1" applyFill="1" applyBorder="1" applyAlignment="1">
      <alignment horizontal="justify" vertical="center"/>
    </xf>
    <xf numFmtId="164" fontId="18" fillId="3" borderId="37" xfId="34" applyNumberFormat="1" applyFont="1" applyFill="1" applyBorder="1" applyAlignment="1">
      <alignment horizontal="justify" vertical="center"/>
    </xf>
    <xf numFmtId="164" fontId="18" fillId="5" borderId="38" xfId="34" applyNumberFormat="1" applyFont="1" applyFill="1" applyBorder="1" applyAlignment="1">
      <alignment horizontal="justify" vertical="center"/>
    </xf>
    <xf numFmtId="164" fontId="18" fillId="5" borderId="39" xfId="34" applyNumberFormat="1" applyFont="1" applyFill="1" applyBorder="1" applyAlignment="1">
      <alignment horizontal="justify" vertical="center"/>
    </xf>
    <xf numFmtId="0" fontId="17" fillId="0" borderId="70" xfId="2" applyFont="1" applyFill="1" applyBorder="1" applyAlignment="1">
      <alignment horizontal="center" vertical="center" wrapText="1"/>
    </xf>
    <xf numFmtId="0" fontId="17" fillId="0" borderId="58" xfId="2" applyFont="1" applyFill="1" applyBorder="1" applyAlignment="1">
      <alignment horizontal="center" vertical="center" wrapText="1"/>
    </xf>
    <xf numFmtId="0" fontId="17" fillId="0" borderId="69" xfId="2" applyFont="1" applyFill="1" applyBorder="1" applyAlignment="1">
      <alignment horizontal="center" vertical="center" wrapText="1"/>
    </xf>
    <xf numFmtId="164" fontId="29" fillId="0" borderId="35" xfId="34" applyNumberFormat="1" applyFont="1" applyFill="1" applyBorder="1" applyAlignment="1">
      <alignment horizontal="justify" vertical="center"/>
    </xf>
    <xf numFmtId="164" fontId="29" fillId="0" borderId="27" xfId="34" applyNumberFormat="1" applyFont="1" applyFill="1" applyBorder="1" applyAlignment="1">
      <alignment horizontal="justify" vertical="center"/>
    </xf>
    <xf numFmtId="164" fontId="29" fillId="0" borderId="65" xfId="34" applyNumberFormat="1" applyFont="1" applyFill="1" applyBorder="1" applyAlignment="1">
      <alignment horizontal="justify" vertical="center"/>
    </xf>
    <xf numFmtId="164" fontId="29" fillId="0" borderId="40" xfId="34" applyNumberFormat="1" applyFont="1" applyFill="1" applyBorder="1" applyAlignment="1">
      <alignment horizontal="justify" vertical="center"/>
    </xf>
    <xf numFmtId="0" fontId="65" fillId="0" borderId="23" xfId="2" applyFont="1" applyFill="1" applyBorder="1" applyAlignment="1">
      <alignment horizontal="center" vertical="center" textRotation="90"/>
    </xf>
    <xf numFmtId="0" fontId="65" fillId="0" borderId="55" xfId="2" applyFont="1" applyFill="1" applyBorder="1" applyAlignment="1">
      <alignment horizontal="center" vertical="center" textRotation="90"/>
    </xf>
    <xf numFmtId="164" fontId="18" fillId="0" borderId="6" xfId="34" applyNumberFormat="1" applyFont="1" applyFill="1" applyBorder="1" applyAlignment="1">
      <alignment horizontal="justify" vertical="center"/>
    </xf>
    <xf numFmtId="0" fontId="18" fillId="3" borderId="6" xfId="34" applyNumberFormat="1" applyFont="1" applyFill="1" applyBorder="1" applyAlignment="1">
      <alignment horizontal="justify" vertical="center"/>
    </xf>
    <xf numFmtId="164" fontId="18" fillId="5" borderId="6" xfId="34" applyNumberFormat="1" applyFont="1" applyFill="1" applyBorder="1" applyAlignment="1">
      <alignment horizontal="justify" vertical="center"/>
    </xf>
    <xf numFmtId="164" fontId="18" fillId="3" borderId="6" xfId="34" applyNumberFormat="1" applyFont="1" applyFill="1" applyBorder="1" applyAlignment="1">
      <alignment horizontal="justify" vertical="center"/>
    </xf>
    <xf numFmtId="164" fontId="18" fillId="0" borderId="6" xfId="3" applyNumberFormat="1" applyFont="1" applyFill="1" applyBorder="1" applyAlignment="1">
      <alignment horizontal="justify" vertical="center"/>
    </xf>
    <xf numFmtId="164" fontId="18" fillId="3" borderId="6" xfId="3" applyNumberFormat="1" applyFont="1" applyFill="1" applyBorder="1" applyAlignment="1">
      <alignment horizontal="justify" vertical="center"/>
    </xf>
    <xf numFmtId="164" fontId="18" fillId="5" borderId="6" xfId="3" applyNumberFormat="1" applyFont="1" applyFill="1" applyBorder="1" applyAlignment="1">
      <alignment horizontal="justify" vertical="center"/>
    </xf>
    <xf numFmtId="169" fontId="18" fillId="5" borderId="6" xfId="35" applyNumberFormat="1" applyFont="1" applyFill="1" applyBorder="1" applyAlignment="1">
      <alignment horizontal="center" vertical="center"/>
    </xf>
    <xf numFmtId="169" fontId="18" fillId="0" borderId="6" xfId="35" applyNumberFormat="1" applyFont="1" applyFill="1" applyBorder="1" applyAlignment="1">
      <alignment horizontal="center" vertical="center"/>
    </xf>
    <xf numFmtId="0" fontId="18" fillId="5" borderId="6" xfId="34" applyNumberFormat="1" applyFont="1" applyFill="1" applyBorder="1" applyAlignment="1">
      <alignment horizontal="justify" vertical="center"/>
    </xf>
    <xf numFmtId="0" fontId="18" fillId="3" borderId="32" xfId="34" applyNumberFormat="1" applyFont="1" applyFill="1" applyBorder="1" applyAlignment="1">
      <alignment horizontal="justify" vertical="center"/>
    </xf>
    <xf numFmtId="164" fontId="18" fillId="0" borderId="32" xfId="34" applyNumberFormat="1" applyFont="1" applyFill="1" applyBorder="1" applyAlignment="1">
      <alignment horizontal="justify" vertical="center"/>
    </xf>
    <xf numFmtId="164" fontId="18" fillId="5" borderId="32" xfId="34" applyNumberFormat="1" applyFont="1" applyFill="1" applyBorder="1" applyAlignment="1">
      <alignment horizontal="justify" vertical="center"/>
    </xf>
    <xf numFmtId="164" fontId="18" fillId="3" borderId="30" xfId="34" applyNumberFormat="1" applyFont="1" applyFill="1" applyBorder="1" applyAlignment="1">
      <alignment horizontal="justify" vertical="center"/>
    </xf>
    <xf numFmtId="164" fontId="18" fillId="0" borderId="30" xfId="34" applyNumberFormat="1" applyFont="1" applyFill="1" applyBorder="1" applyAlignment="1">
      <alignment horizontal="justify" vertical="center"/>
    </xf>
    <xf numFmtId="164" fontId="18" fillId="5" borderId="30" xfId="34" applyNumberFormat="1" applyFont="1" applyFill="1" applyBorder="1" applyAlignment="1">
      <alignment horizontal="justify" vertical="center"/>
    </xf>
    <xf numFmtId="14" fontId="18" fillId="0" borderId="0" xfId="2" applyNumberFormat="1" applyFont="1" applyFill="1" applyAlignment="1">
      <alignment horizontal="center"/>
    </xf>
    <xf numFmtId="0" fontId="18" fillId="0" borderId="6" xfId="2" applyFont="1" applyFill="1" applyBorder="1" applyAlignment="1">
      <alignment horizontal="center" vertical="center"/>
    </xf>
    <xf numFmtId="0" fontId="18" fillId="21" borderId="26" xfId="2" applyFont="1" applyFill="1" applyBorder="1" applyAlignment="1">
      <alignment horizontal="center" vertical="center"/>
    </xf>
    <xf numFmtId="9" fontId="18" fillId="0" borderId="18" xfId="2" applyNumberFormat="1" applyFont="1" applyFill="1" applyBorder="1" applyAlignment="1">
      <alignment horizontal="center" vertical="center"/>
    </xf>
    <xf numFmtId="0" fontId="47" fillId="0" borderId="41" xfId="2" applyFont="1" applyFill="1" applyBorder="1" applyAlignment="1">
      <alignment horizontal="center" vertical="center" textRotation="90"/>
    </xf>
    <xf numFmtId="0" fontId="47" fillId="0" borderId="28" xfId="2" applyFont="1" applyFill="1" applyBorder="1" applyAlignment="1">
      <alignment horizontal="center" vertical="center" textRotation="90"/>
    </xf>
    <xf numFmtId="0" fontId="18" fillId="0" borderId="6" xfId="2" applyFont="1" applyFill="1" applyBorder="1" applyAlignment="1">
      <alignment horizontal="center" vertical="center"/>
    </xf>
    <xf numFmtId="0" fontId="18" fillId="3" borderId="6" xfId="2" applyFont="1" applyFill="1" applyBorder="1" applyAlignment="1">
      <alignment horizontal="center" vertical="center"/>
    </xf>
    <xf numFmtId="0" fontId="18" fillId="21" borderId="6" xfId="2" applyFont="1" applyFill="1" applyBorder="1" applyAlignment="1">
      <alignment horizontal="center" vertical="center"/>
    </xf>
    <xf numFmtId="0" fontId="18" fillId="0" borderId="26" xfId="2" applyFont="1" applyFill="1" applyBorder="1" applyAlignment="1">
      <alignment horizontal="center" vertical="center"/>
    </xf>
    <xf numFmtId="0" fontId="18" fillId="21" borderId="26" xfId="2" applyFont="1" applyFill="1" applyBorder="1" applyAlignment="1">
      <alignment horizontal="center" vertical="center"/>
    </xf>
    <xf numFmtId="0" fontId="18" fillId="0" borderId="26" xfId="2" applyFont="1" applyBorder="1" applyAlignment="1">
      <alignment horizontal="center" vertical="center"/>
    </xf>
    <xf numFmtId="0" fontId="18" fillId="3" borderId="26" xfId="2" applyFont="1" applyFill="1" applyBorder="1" applyAlignment="1">
      <alignment horizontal="center" vertical="center"/>
    </xf>
    <xf numFmtId="10" fontId="18" fillId="21" borderId="25" xfId="3" applyNumberFormat="1" applyFont="1" applyFill="1" applyBorder="1" applyAlignment="1">
      <alignment horizontal="center" vertical="center"/>
    </xf>
    <xf numFmtId="0" fontId="18" fillId="0" borderId="25" xfId="6" applyFont="1" applyFill="1" applyBorder="1" applyAlignment="1">
      <alignment horizontal="center" vertical="center"/>
    </xf>
    <xf numFmtId="10" fontId="18" fillId="3" borderId="6" xfId="36" applyNumberFormat="1" applyFont="1" applyFill="1" applyBorder="1" applyAlignment="1">
      <alignment horizontal="center" vertical="center"/>
    </xf>
    <xf numFmtId="1" fontId="18" fillId="0" borderId="6" xfId="2" applyNumberFormat="1" applyFont="1" applyBorder="1"/>
    <xf numFmtId="14" fontId="22" fillId="3" borderId="18" xfId="2" applyNumberFormat="1" applyFont="1" applyFill="1" applyBorder="1" applyAlignment="1">
      <alignment horizontal="center" vertical="center" wrapText="1"/>
    </xf>
    <xf numFmtId="14" fontId="22" fillId="3" borderId="16" xfId="2" applyNumberFormat="1" applyFont="1" applyFill="1" applyBorder="1" applyAlignment="1">
      <alignment horizontal="center" vertical="center" wrapText="1"/>
    </xf>
    <xf numFmtId="0" fontId="22" fillId="3" borderId="18" xfId="2" applyFont="1" applyFill="1" applyBorder="1" applyAlignment="1">
      <alignment horizontal="center" vertical="center" wrapText="1"/>
    </xf>
    <xf numFmtId="0" fontId="22" fillId="3" borderId="16" xfId="2" applyFont="1" applyFill="1" applyBorder="1" applyAlignment="1">
      <alignment horizontal="center" vertical="center" wrapText="1"/>
    </xf>
    <xf numFmtId="9" fontId="22" fillId="3" borderId="6" xfId="2" applyNumberFormat="1" applyFon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38" xfId="2" applyFont="1" applyFill="1" applyBorder="1" applyAlignment="1">
      <alignment horizontal="center" vertical="center" wrapText="1"/>
    </xf>
    <xf numFmtId="14" fontId="22" fillId="3" borderId="15" xfId="2" applyNumberFormat="1" applyFont="1" applyFill="1" applyBorder="1" applyAlignment="1">
      <alignment horizontal="center" vertical="center" wrapText="1"/>
    </xf>
    <xf numFmtId="0" fontId="22" fillId="3" borderId="21" xfId="2" applyFont="1" applyFill="1" applyBorder="1" applyAlignment="1">
      <alignment horizontal="center" vertical="center" wrapText="1"/>
    </xf>
    <xf numFmtId="0" fontId="41" fillId="3" borderId="45" xfId="2" applyFont="1" applyFill="1" applyBorder="1" applyAlignment="1">
      <alignment horizontal="center" vertical="center" wrapText="1"/>
    </xf>
    <xf numFmtId="0" fontId="41" fillId="3" borderId="0" xfId="2" applyFont="1" applyFill="1" applyBorder="1" applyAlignment="1">
      <alignment horizontal="center" vertical="center" wrapText="1"/>
    </xf>
    <xf numFmtId="0" fontId="41" fillId="3" borderId="0" xfId="2" applyFont="1" applyFill="1" applyBorder="1" applyAlignment="1">
      <alignment horizontal="left" vertical="center" wrapText="1"/>
    </xf>
    <xf numFmtId="9" fontId="41" fillId="3" borderId="0" xfId="1" applyFont="1" applyFill="1" applyBorder="1" applyAlignment="1">
      <alignment horizontal="center" vertical="center" wrapText="1"/>
    </xf>
    <xf numFmtId="0" fontId="41" fillId="3" borderId="50" xfId="2" applyFont="1" applyFill="1" applyBorder="1" applyAlignment="1">
      <alignment horizontal="center" vertical="center" wrapText="1"/>
    </xf>
    <xf numFmtId="0" fontId="41" fillId="3" borderId="4" xfId="2" applyFont="1" applyFill="1" applyBorder="1" applyAlignment="1">
      <alignment horizontal="center" vertical="center" wrapText="1"/>
    </xf>
    <xf numFmtId="0" fontId="41" fillId="3" borderId="4" xfId="2" applyFont="1" applyFill="1" applyBorder="1" applyAlignment="1">
      <alignment horizontal="left" vertical="center" wrapText="1"/>
    </xf>
    <xf numFmtId="9" fontId="41" fillId="3" borderId="4" xfId="1" applyFont="1" applyFill="1" applyBorder="1" applyAlignment="1">
      <alignment horizontal="center" vertical="center" wrapText="1"/>
    </xf>
    <xf numFmtId="0" fontId="60" fillId="3" borderId="1" xfId="2" applyFont="1" applyFill="1" applyBorder="1" applyAlignment="1">
      <alignment vertical="center"/>
    </xf>
    <xf numFmtId="0" fontId="60" fillId="3" borderId="2" xfId="2" applyFont="1" applyFill="1" applyBorder="1" applyAlignment="1">
      <alignment vertical="center"/>
    </xf>
    <xf numFmtId="0" fontId="60" fillId="3" borderId="2" xfId="2" applyFont="1" applyFill="1" applyBorder="1" applyAlignment="1">
      <alignment horizontal="left" vertical="center"/>
    </xf>
    <xf numFmtId="9" fontId="60" fillId="3" borderId="2" xfId="1" applyFont="1" applyFill="1" applyBorder="1" applyAlignment="1">
      <alignment horizontal="center" vertical="center"/>
    </xf>
    <xf numFmtId="0" fontId="60" fillId="3" borderId="2" xfId="2" applyFont="1" applyFill="1" applyBorder="1" applyAlignment="1">
      <alignment horizontal="center" vertical="center"/>
    </xf>
    <xf numFmtId="0" fontId="60" fillId="3" borderId="7" xfId="2" applyFont="1" applyFill="1" applyBorder="1" applyAlignment="1">
      <alignment vertical="center"/>
    </xf>
    <xf numFmtId="0" fontId="60" fillId="3" borderId="3" xfId="2" applyFont="1" applyFill="1" applyBorder="1" applyAlignment="1">
      <alignment vertical="center"/>
    </xf>
    <xf numFmtId="0" fontId="60" fillId="3" borderId="0" xfId="2" applyFont="1" applyFill="1" applyBorder="1" applyAlignment="1">
      <alignment vertical="center"/>
    </xf>
    <xf numFmtId="0" fontId="60" fillId="3" borderId="0" xfId="2" applyFont="1" applyFill="1" applyBorder="1" applyAlignment="1">
      <alignment horizontal="left" vertical="center"/>
    </xf>
    <xf numFmtId="9" fontId="60" fillId="3" borderId="0" xfId="1" applyFont="1" applyFill="1" applyBorder="1" applyAlignment="1">
      <alignment horizontal="center" vertical="center"/>
    </xf>
    <xf numFmtId="0" fontId="60" fillId="3" borderId="0" xfId="2" applyFont="1" applyFill="1" applyBorder="1" applyAlignment="1">
      <alignment horizontal="center" vertical="center"/>
    </xf>
    <xf numFmtId="0" fontId="60" fillId="3" borderId="8" xfId="2" applyFont="1" applyFill="1" applyBorder="1" applyAlignment="1">
      <alignment vertical="center"/>
    </xf>
    <xf numFmtId="0" fontId="60" fillId="3" borderId="5" xfId="2" applyFont="1" applyFill="1" applyBorder="1" applyAlignment="1">
      <alignment vertical="center"/>
    </xf>
    <xf numFmtId="0" fontId="60" fillId="3" borderId="4" xfId="2" applyFont="1" applyFill="1" applyBorder="1" applyAlignment="1">
      <alignment vertical="center"/>
    </xf>
    <xf numFmtId="0" fontId="60" fillId="3" borderId="4" xfId="2" applyFont="1" applyFill="1" applyBorder="1" applyAlignment="1">
      <alignment horizontal="left" vertical="center"/>
    </xf>
    <xf numFmtId="9" fontId="60" fillId="3" borderId="4" xfId="1" applyFont="1" applyFill="1" applyBorder="1" applyAlignment="1">
      <alignment horizontal="center" vertical="center"/>
    </xf>
    <xf numFmtId="0" fontId="60" fillId="3" borderId="4" xfId="2" applyFont="1" applyFill="1" applyBorder="1" applyAlignment="1">
      <alignment horizontal="center" vertical="center"/>
    </xf>
    <xf numFmtId="0" fontId="60" fillId="3" borderId="9" xfId="2" applyFont="1" applyFill="1" applyBorder="1" applyAlignment="1">
      <alignment vertical="center"/>
    </xf>
    <xf numFmtId="0" fontId="60" fillId="3" borderId="48" xfId="2" applyFont="1" applyFill="1" applyBorder="1" applyAlignment="1">
      <alignment vertical="center"/>
    </xf>
    <xf numFmtId="0" fontId="22" fillId="3" borderId="6" xfId="2" applyFont="1" applyFill="1" applyBorder="1" applyAlignment="1">
      <alignment horizontal="left" vertical="center" wrapText="1"/>
    </xf>
    <xf numFmtId="0" fontId="17" fillId="3" borderId="45"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0"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22" xfId="0" applyFont="1" applyFill="1" applyBorder="1" applyAlignment="1">
      <alignment horizontal="center" vertical="center"/>
    </xf>
    <xf numFmtId="0" fontId="17" fillId="3" borderId="10" xfId="0" applyFont="1" applyFill="1" applyBorder="1" applyAlignment="1">
      <alignment horizontal="center" vertical="center"/>
    </xf>
    <xf numFmtId="0" fontId="22" fillId="3" borderId="32" xfId="2" applyFont="1" applyFill="1" applyBorder="1" applyAlignment="1">
      <alignment horizontal="left" vertical="center" wrapText="1"/>
    </xf>
    <xf numFmtId="0" fontId="23" fillId="3" borderId="31" xfId="0" applyFont="1" applyFill="1" applyBorder="1" applyAlignment="1" applyProtection="1">
      <alignment horizontal="center" vertical="center" wrapText="1"/>
    </xf>
    <xf numFmtId="0" fontId="22" fillId="3" borderId="6" xfId="0" applyFont="1" applyFill="1" applyBorder="1" applyAlignment="1">
      <alignment horizontal="center" vertical="center" wrapText="1"/>
    </xf>
    <xf numFmtId="0" fontId="22" fillId="19" borderId="15" xfId="0" applyFont="1" applyFill="1" applyBorder="1" applyAlignment="1">
      <alignment horizontal="center" vertical="center" wrapText="1"/>
    </xf>
    <xf numFmtId="0" fontId="23" fillId="3" borderId="18" xfId="6" applyFont="1" applyFill="1" applyBorder="1" applyAlignment="1">
      <alignment horizontal="center" vertical="center" wrapText="1"/>
    </xf>
    <xf numFmtId="0" fontId="23" fillId="3" borderId="16" xfId="6"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3" borderId="15"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6" xfId="0" applyFont="1" applyFill="1" applyBorder="1" applyAlignment="1">
      <alignment horizontal="left" vertical="center" wrapText="1"/>
    </xf>
    <xf numFmtId="0" fontId="22" fillId="3" borderId="6" xfId="2" applyFont="1" applyFill="1" applyBorder="1" applyAlignment="1">
      <alignment horizontal="center" vertical="top" wrapText="1"/>
    </xf>
    <xf numFmtId="0" fontId="23" fillId="3" borderId="6" xfId="6" applyFont="1" applyFill="1" applyBorder="1" applyAlignment="1">
      <alignment horizontal="left" vertical="center" wrapText="1"/>
    </xf>
    <xf numFmtId="0" fontId="26" fillId="0" borderId="60" xfId="2" applyFont="1" applyBorder="1" applyAlignment="1">
      <alignment horizontal="center" vertical="center" wrapText="1"/>
    </xf>
    <xf numFmtId="0" fontId="18" fillId="3" borderId="47" xfId="2" applyFont="1" applyFill="1" applyBorder="1" applyAlignment="1">
      <alignment horizontal="center" vertical="center" wrapText="1"/>
    </xf>
    <xf numFmtId="0" fontId="18" fillId="3" borderId="48" xfId="2" applyFont="1" applyFill="1" applyBorder="1" applyAlignment="1">
      <alignment horizontal="center" vertical="center" wrapText="1"/>
    </xf>
    <xf numFmtId="0" fontId="17" fillId="3" borderId="18" xfId="2" applyFont="1" applyFill="1" applyBorder="1" applyAlignment="1">
      <alignment horizontal="center" vertical="center" wrapText="1"/>
    </xf>
    <xf numFmtId="0" fontId="17" fillId="3" borderId="15" xfId="2" applyFont="1" applyFill="1" applyBorder="1" applyAlignment="1">
      <alignment horizontal="center" vertical="center" wrapText="1"/>
    </xf>
    <xf numFmtId="0" fontId="23" fillId="3" borderId="18" xfId="2" applyFont="1" applyFill="1" applyBorder="1" applyAlignment="1">
      <alignment horizontal="center" vertical="center" wrapText="1"/>
    </xf>
    <xf numFmtId="0" fontId="23" fillId="3" borderId="16" xfId="2" applyFont="1" applyFill="1" applyBorder="1" applyAlignment="1">
      <alignment horizontal="center" vertical="center" wrapText="1"/>
    </xf>
    <xf numFmtId="9" fontId="18" fillId="0" borderId="18" xfId="2" applyNumberFormat="1" applyFont="1" applyFill="1" applyBorder="1" applyAlignment="1">
      <alignment horizontal="center" vertical="center" wrapText="1"/>
    </xf>
    <xf numFmtId="9" fontId="18" fillId="0" borderId="16" xfId="2" applyNumberFormat="1" applyFont="1" applyFill="1" applyBorder="1" applyAlignment="1">
      <alignment horizontal="center" vertical="center" wrapText="1"/>
    </xf>
    <xf numFmtId="0" fontId="18" fillId="3" borderId="18" xfId="2" applyFont="1" applyFill="1" applyBorder="1" applyAlignment="1">
      <alignment horizontal="left" vertical="center" wrapText="1"/>
    </xf>
    <xf numFmtId="0" fontId="18" fillId="3" borderId="15" xfId="2" applyFont="1" applyFill="1" applyBorder="1" applyAlignment="1">
      <alignment horizontal="left" vertical="center" wrapText="1"/>
    </xf>
    <xf numFmtId="0" fontId="18" fillId="3" borderId="16" xfId="2" applyFont="1" applyFill="1" applyBorder="1" applyAlignment="1">
      <alignment horizontal="left" vertical="center" wrapText="1"/>
    </xf>
    <xf numFmtId="9" fontId="18" fillId="0" borderId="15" xfId="2" applyNumberFormat="1" applyFont="1" applyFill="1" applyBorder="1" applyAlignment="1">
      <alignment horizontal="center" vertical="center" wrapText="1"/>
    </xf>
    <xf numFmtId="0" fontId="23" fillId="3" borderId="18" xfId="2" applyFont="1" applyFill="1" applyBorder="1" applyAlignment="1">
      <alignment vertical="center" wrapText="1"/>
    </xf>
    <xf numFmtId="0" fontId="23" fillId="3" borderId="16" xfId="2" applyFont="1" applyFill="1" applyBorder="1" applyAlignment="1">
      <alignment vertical="center" wrapText="1"/>
    </xf>
    <xf numFmtId="9" fontId="18" fillId="0" borderId="18" xfId="2" applyNumberFormat="1" applyFont="1" applyFill="1" applyBorder="1" applyAlignment="1">
      <alignment horizontal="center" vertical="center"/>
    </xf>
    <xf numFmtId="9" fontId="18" fillId="0" borderId="16" xfId="2" applyNumberFormat="1" applyFont="1" applyFill="1" applyBorder="1" applyAlignment="1">
      <alignment horizontal="center" vertical="center"/>
    </xf>
    <xf numFmtId="0" fontId="18" fillId="3" borderId="32"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60" xfId="2" applyFont="1" applyFill="1" applyBorder="1" applyAlignment="1">
      <alignment horizontal="center" vertical="center"/>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17" fillId="0" borderId="31" xfId="2" applyFont="1" applyBorder="1" applyAlignment="1">
      <alignment horizontal="center" vertical="center"/>
    </xf>
    <xf numFmtId="0" fontId="17" fillId="0" borderId="38" xfId="2" applyFont="1" applyBorder="1" applyAlignment="1">
      <alignment horizontal="center" vertical="center"/>
    </xf>
    <xf numFmtId="0" fontId="17" fillId="0" borderId="29" xfId="2" applyFont="1" applyBorder="1" applyAlignment="1">
      <alignment horizontal="center" vertical="center"/>
    </xf>
    <xf numFmtId="0" fontId="17" fillId="0" borderId="39" xfId="2" applyFont="1" applyBorder="1" applyAlignment="1">
      <alignment horizontal="center" vertical="center"/>
    </xf>
    <xf numFmtId="0" fontId="17" fillId="0" borderId="48" xfId="2" applyFont="1" applyBorder="1" applyAlignment="1">
      <alignment horizontal="center" vertical="center"/>
    </xf>
    <xf numFmtId="0" fontId="17" fillId="0" borderId="15" xfId="2" applyFont="1" applyBorder="1" applyAlignment="1">
      <alignment horizontal="center" vertical="center"/>
    </xf>
    <xf numFmtId="0" fontId="26" fillId="0" borderId="47" xfId="2" applyFont="1" applyFill="1" applyBorder="1" applyAlignment="1">
      <alignment horizontal="center" vertical="center" wrapText="1"/>
    </xf>
    <xf numFmtId="0" fontId="26" fillId="0" borderId="48" xfId="2" applyFont="1" applyFill="1" applyBorder="1" applyAlignment="1">
      <alignment horizontal="center" vertical="center" wrapText="1"/>
    </xf>
    <xf numFmtId="0" fontId="26" fillId="0" borderId="64" xfId="2" applyFont="1" applyFill="1" applyBorder="1" applyAlignment="1">
      <alignment horizontal="center" vertical="center" wrapText="1"/>
    </xf>
    <xf numFmtId="0" fontId="26" fillId="0" borderId="68" xfId="2" applyFont="1" applyFill="1" applyBorder="1" applyAlignment="1">
      <alignment horizontal="center" vertical="center" wrapText="1"/>
    </xf>
    <xf numFmtId="0" fontId="17" fillId="0" borderId="32" xfId="2" applyFont="1" applyBorder="1" applyAlignment="1">
      <alignment horizontal="center" vertical="center" wrapText="1"/>
    </xf>
    <xf numFmtId="0" fontId="17" fillId="0" borderId="18" xfId="2" applyFont="1" applyBorder="1" applyAlignment="1">
      <alignment horizontal="center" vertical="center" wrapText="1"/>
    </xf>
    <xf numFmtId="0" fontId="44" fillId="0" borderId="2" xfId="2" applyFont="1" applyBorder="1" applyAlignment="1">
      <alignment horizontal="center" vertical="center"/>
    </xf>
    <xf numFmtId="0" fontId="44" fillId="0" borderId="0" xfId="2" applyFont="1" applyBorder="1" applyAlignment="1">
      <alignment horizontal="center" vertical="center"/>
    </xf>
    <xf numFmtId="0" fontId="44" fillId="0" borderId="4" xfId="2" applyFont="1" applyBorder="1" applyAlignment="1">
      <alignment horizontal="center" vertical="center"/>
    </xf>
    <xf numFmtId="0" fontId="17" fillId="0" borderId="32" xfId="2" applyFont="1" applyFill="1" applyBorder="1" applyAlignment="1">
      <alignment horizontal="center" vertical="center"/>
    </xf>
    <xf numFmtId="0" fontId="17" fillId="0" borderId="36" xfId="2" applyFont="1" applyFill="1" applyBorder="1" applyAlignment="1">
      <alignment horizontal="center" vertical="center"/>
    </xf>
    <xf numFmtId="0" fontId="45" fillId="2" borderId="1" xfId="0" applyFont="1" applyFill="1" applyBorder="1" applyAlignment="1">
      <alignment horizontal="center" vertical="center"/>
    </xf>
    <xf numFmtId="0" fontId="45" fillId="2" borderId="2" xfId="0" applyFont="1" applyFill="1" applyBorder="1" applyAlignment="1">
      <alignment horizontal="center" vertical="center"/>
    </xf>
    <xf numFmtId="0" fontId="45" fillId="2" borderId="7" xfId="0" applyFont="1" applyFill="1" applyBorder="1" applyAlignment="1">
      <alignment horizontal="center" vertical="center"/>
    </xf>
    <xf numFmtId="0" fontId="45" fillId="2" borderId="1" xfId="0" applyFont="1" applyFill="1" applyBorder="1" applyAlignment="1">
      <alignment horizontal="center"/>
    </xf>
    <xf numFmtId="0" fontId="45" fillId="2" borderId="2" xfId="0" applyFont="1" applyFill="1" applyBorder="1" applyAlignment="1">
      <alignment horizontal="center"/>
    </xf>
    <xf numFmtId="0" fontId="17" fillId="0" borderId="36" xfId="2" applyFont="1" applyBorder="1" applyAlignment="1">
      <alignment horizontal="center" vertical="center" wrapText="1"/>
    </xf>
    <xf numFmtId="9" fontId="17" fillId="0" borderId="32" xfId="1" applyNumberFormat="1" applyFont="1" applyBorder="1" applyAlignment="1">
      <alignment horizontal="center" vertical="center" wrapText="1"/>
    </xf>
    <xf numFmtId="9" fontId="17" fillId="0" borderId="18" xfId="1" applyNumberFormat="1" applyFont="1" applyBorder="1" applyAlignment="1">
      <alignment horizontal="center" vertical="center" wrapText="1"/>
    </xf>
    <xf numFmtId="0" fontId="17" fillId="0" borderId="37" xfId="2" applyFont="1" applyFill="1" applyBorder="1" applyAlignment="1">
      <alignment horizontal="center" vertical="center"/>
    </xf>
    <xf numFmtId="0" fontId="17" fillId="0" borderId="34" xfId="2" applyFont="1" applyBorder="1" applyAlignment="1">
      <alignment horizontal="center" vertical="center" wrapText="1"/>
    </xf>
    <xf numFmtId="0" fontId="17" fillId="0" borderId="25" xfId="2" applyFont="1" applyBorder="1" applyAlignment="1">
      <alignment horizontal="center" vertical="center" wrapText="1"/>
    </xf>
    <xf numFmtId="9" fontId="18" fillId="3" borderId="18" xfId="2" applyNumberFormat="1" applyFont="1" applyFill="1" applyBorder="1" applyAlignment="1">
      <alignment horizontal="center" vertical="center" wrapText="1"/>
    </xf>
    <xf numFmtId="9" fontId="18" fillId="3" borderId="15" xfId="2" applyNumberFormat="1" applyFont="1" applyFill="1" applyBorder="1" applyAlignment="1">
      <alignment horizontal="center" vertical="center" wrapText="1"/>
    </xf>
    <xf numFmtId="9" fontId="18" fillId="3" borderId="16" xfId="2" applyNumberFormat="1" applyFont="1" applyFill="1" applyBorder="1" applyAlignment="1">
      <alignment horizontal="center" vertical="center" wrapText="1"/>
    </xf>
    <xf numFmtId="0" fontId="22" fillId="0" borderId="18" xfId="2" applyFont="1" applyBorder="1" applyAlignment="1">
      <alignment horizontal="left" vertical="center" wrapText="1"/>
    </xf>
    <xf numFmtId="0" fontId="22" fillId="0" borderId="16" xfId="2" applyFont="1" applyBorder="1" applyAlignment="1">
      <alignment horizontal="left" vertical="center" wrapText="1"/>
    </xf>
    <xf numFmtId="0" fontId="22" fillId="3" borderId="18" xfId="2" applyFont="1" applyFill="1" applyBorder="1" applyAlignment="1">
      <alignment horizontal="left" vertical="center" wrapText="1"/>
    </xf>
    <xf numFmtId="0" fontId="22" fillId="3" borderId="15" xfId="2" applyFont="1" applyFill="1" applyBorder="1" applyAlignment="1">
      <alignment horizontal="left" vertical="center" wrapText="1"/>
    </xf>
    <xf numFmtId="0" fontId="22" fillId="3" borderId="16" xfId="2" applyFont="1" applyFill="1" applyBorder="1" applyAlignment="1">
      <alignment horizontal="left" vertical="center" wrapText="1"/>
    </xf>
    <xf numFmtId="0" fontId="17" fillId="3" borderId="4" xfId="2" applyFont="1" applyFill="1" applyBorder="1" applyAlignment="1">
      <alignment horizontal="left" vertical="center" wrapText="1"/>
    </xf>
    <xf numFmtId="0" fontId="17" fillId="3" borderId="23" xfId="2" applyFont="1" applyFill="1" applyBorder="1" applyAlignment="1">
      <alignment horizontal="center" vertical="center" wrapText="1"/>
    </xf>
    <xf numFmtId="0" fontId="17" fillId="3" borderId="63" xfId="2" applyFont="1" applyFill="1" applyBorder="1" applyAlignment="1">
      <alignment horizontal="center" vertical="center" wrapText="1"/>
    </xf>
    <xf numFmtId="0" fontId="42" fillId="3" borderId="2" xfId="2" applyFont="1" applyFill="1" applyBorder="1" applyAlignment="1">
      <alignment horizontal="center" vertical="center"/>
    </xf>
    <xf numFmtId="0" fontId="42" fillId="3" borderId="7" xfId="2" applyFont="1" applyFill="1" applyBorder="1" applyAlignment="1">
      <alignment horizontal="center" vertical="center"/>
    </xf>
    <xf numFmtId="0" fontId="42" fillId="3" borderId="0" xfId="2" applyFont="1" applyFill="1" applyBorder="1" applyAlignment="1">
      <alignment horizontal="center" vertical="center"/>
    </xf>
    <xf numFmtId="0" fontId="42" fillId="3" borderId="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9" xfId="2" applyFont="1" applyFill="1" applyBorder="1" applyAlignment="1">
      <alignment horizontal="center" vertical="center"/>
    </xf>
    <xf numFmtId="0" fontId="18" fillId="3" borderId="1" xfId="2" applyFont="1" applyFill="1" applyBorder="1" applyAlignment="1">
      <alignment horizontal="center"/>
    </xf>
    <xf numFmtId="0" fontId="18" fillId="3" borderId="2" xfId="2" applyFont="1" applyFill="1" applyBorder="1" applyAlignment="1">
      <alignment horizontal="center"/>
    </xf>
    <xf numFmtId="0" fontId="26" fillId="0" borderId="32" xfId="2" applyFont="1" applyFill="1" applyBorder="1" applyAlignment="1">
      <alignment horizontal="center" vertical="center"/>
    </xf>
    <xf numFmtId="0" fontId="26" fillId="0" borderId="37" xfId="2" applyFont="1" applyFill="1" applyBorder="1" applyAlignment="1">
      <alignment horizontal="center" vertical="center"/>
    </xf>
    <xf numFmtId="0" fontId="17" fillId="0" borderId="45" xfId="2" applyFont="1" applyBorder="1" applyAlignment="1">
      <alignment horizontal="center" vertical="center"/>
    </xf>
    <xf numFmtId="0" fontId="26" fillId="0" borderId="20" xfId="2" applyFont="1" applyFill="1" applyBorder="1" applyAlignment="1">
      <alignment horizontal="center" vertical="center" wrapText="1"/>
    </xf>
    <xf numFmtId="0" fontId="26" fillId="0" borderId="57" xfId="2" applyFont="1" applyFill="1" applyBorder="1" applyAlignment="1">
      <alignment horizontal="center" vertical="center" wrapText="1"/>
    </xf>
    <xf numFmtId="0" fontId="26" fillId="0" borderId="53" xfId="2" applyFont="1" applyFill="1" applyBorder="1" applyAlignment="1">
      <alignment horizontal="center" vertical="center" wrapText="1"/>
    </xf>
    <xf numFmtId="0" fontId="42" fillId="2" borderId="1" xfId="2" applyFont="1" applyFill="1" applyBorder="1" applyAlignment="1">
      <alignment horizontal="center" vertical="center"/>
    </xf>
    <xf numFmtId="0" fontId="42" fillId="2" borderId="2" xfId="2" applyFont="1" applyFill="1" applyBorder="1" applyAlignment="1">
      <alignment horizontal="center" vertical="center"/>
    </xf>
    <xf numFmtId="0" fontId="42" fillId="2" borderId="7" xfId="2" applyFont="1" applyFill="1" applyBorder="1" applyAlignment="1">
      <alignment horizontal="center" vertical="center"/>
    </xf>
    <xf numFmtId="0" fontId="42" fillId="2" borderId="3" xfId="2" applyFont="1" applyFill="1" applyBorder="1" applyAlignment="1">
      <alignment horizontal="center" vertical="center"/>
    </xf>
    <xf numFmtId="0" fontId="42" fillId="2" borderId="0" xfId="2" applyFont="1" applyFill="1" applyBorder="1" applyAlignment="1">
      <alignment horizontal="center" vertical="center"/>
    </xf>
    <xf numFmtId="0" fontId="42" fillId="2" borderId="8" xfId="2" applyFont="1" applyFill="1" applyBorder="1" applyAlignment="1">
      <alignment horizontal="center" vertical="center"/>
    </xf>
    <xf numFmtId="0" fontId="42" fillId="2" borderId="5" xfId="2" applyFont="1" applyFill="1" applyBorder="1" applyAlignment="1">
      <alignment horizontal="center" vertical="center"/>
    </xf>
    <xf numFmtId="0" fontId="42" fillId="2" borderId="4" xfId="2" applyFont="1" applyFill="1" applyBorder="1" applyAlignment="1">
      <alignment horizontal="center" vertical="center"/>
    </xf>
    <xf numFmtId="0" fontId="42" fillId="2" borderId="9" xfId="2" applyFont="1" applyFill="1" applyBorder="1" applyAlignment="1">
      <alignment horizontal="center" vertical="center"/>
    </xf>
    <xf numFmtId="0" fontId="26" fillId="0" borderId="37" xfId="2" applyFont="1" applyBorder="1" applyAlignment="1">
      <alignment horizontal="center" vertical="center" wrapText="1"/>
    </xf>
    <xf numFmtId="0" fontId="26" fillId="0" borderId="39"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Border="1" applyAlignment="1">
      <alignment horizontal="center" vertical="center" wrapText="1"/>
    </xf>
    <xf numFmtId="0" fontId="26" fillId="0" borderId="36" xfId="2" applyFont="1" applyFill="1" applyBorder="1" applyAlignment="1">
      <alignment horizontal="center" vertical="center"/>
    </xf>
    <xf numFmtId="0" fontId="26" fillId="0" borderId="32" xfId="2" applyFont="1" applyBorder="1" applyAlignment="1">
      <alignment horizontal="center" vertical="center" wrapText="1"/>
    </xf>
    <xf numFmtId="0" fontId="26" fillId="0" borderId="30" xfId="2" applyFont="1" applyBorder="1" applyAlignment="1">
      <alignment horizontal="center" vertical="center" wrapText="1"/>
    </xf>
    <xf numFmtId="0" fontId="18" fillId="3" borderId="18" xfId="6" applyFont="1" applyFill="1" applyBorder="1" applyAlignment="1">
      <alignment horizontal="left" vertical="center" wrapText="1"/>
    </xf>
    <xf numFmtId="0" fontId="18" fillId="3" borderId="16" xfId="6" applyFont="1" applyFill="1" applyBorder="1" applyAlignment="1">
      <alignment horizontal="left" vertical="center" wrapText="1"/>
    </xf>
    <xf numFmtId="0" fontId="18" fillId="0" borderId="6" xfId="6" applyFont="1" applyFill="1" applyBorder="1" applyAlignment="1">
      <alignment horizontal="left" vertical="center" wrapText="1"/>
    </xf>
    <xf numFmtId="9" fontId="18" fillId="0" borderId="6" xfId="6" applyNumberFormat="1" applyFont="1" applyFill="1" applyBorder="1" applyAlignment="1">
      <alignment horizontal="center" vertical="center" wrapText="1"/>
    </xf>
    <xf numFmtId="0" fontId="46" fillId="3" borderId="36" xfId="2" applyFont="1" applyFill="1" applyBorder="1" applyAlignment="1">
      <alignment horizontal="center" vertical="center"/>
    </xf>
    <xf numFmtId="0" fontId="46" fillId="3" borderId="16" xfId="2" applyFont="1" applyFill="1" applyBorder="1" applyAlignment="1">
      <alignment horizontal="center" vertical="center"/>
    </xf>
    <xf numFmtId="0" fontId="46" fillId="3" borderId="31" xfId="2" applyFont="1" applyFill="1" applyBorder="1" applyAlignment="1">
      <alignment horizontal="center" vertical="center"/>
    </xf>
    <xf numFmtId="0" fontId="46" fillId="3" borderId="6" xfId="2" applyFont="1" applyFill="1" applyBorder="1" applyAlignment="1">
      <alignment horizontal="center" vertical="center"/>
    </xf>
    <xf numFmtId="0" fontId="46" fillId="3" borderId="29" xfId="2" applyFont="1" applyFill="1" applyBorder="1" applyAlignment="1">
      <alignment horizontal="center" vertical="center"/>
    </xf>
    <xf numFmtId="0" fontId="46" fillId="3" borderId="30" xfId="2" applyFont="1" applyFill="1" applyBorder="1" applyAlignment="1">
      <alignment horizontal="center" vertical="center"/>
    </xf>
    <xf numFmtId="0" fontId="17" fillId="3" borderId="4" xfId="2" applyFont="1" applyFill="1" applyBorder="1" applyAlignment="1">
      <alignment horizontal="left" vertical="top" wrapText="1"/>
    </xf>
    <xf numFmtId="0" fontId="17" fillId="3" borderId="4" xfId="2" applyFont="1" applyFill="1" applyBorder="1" applyAlignment="1">
      <alignment horizontal="center"/>
    </xf>
    <xf numFmtId="0" fontId="17" fillId="0" borderId="6" xfId="2" applyFont="1" applyFill="1" applyBorder="1" applyAlignment="1">
      <alignment horizontal="center" vertical="center" wrapText="1"/>
    </xf>
    <xf numFmtId="0" fontId="18" fillId="3" borderId="6" xfId="6" applyFont="1" applyFill="1" applyBorder="1" applyAlignment="1">
      <alignment horizontal="justify" vertical="center" wrapText="1"/>
    </xf>
    <xf numFmtId="0" fontId="17" fillId="0" borderId="23" xfId="6" applyFont="1" applyFill="1" applyBorder="1" applyAlignment="1">
      <alignment horizontal="center" vertical="center" wrapText="1"/>
    </xf>
    <xf numFmtId="0" fontId="17" fillId="0" borderId="63" xfId="6" applyFont="1" applyFill="1" applyBorder="1" applyAlignment="1">
      <alignment horizontal="center" vertical="center" wrapText="1"/>
    </xf>
    <xf numFmtId="0" fontId="18" fillId="3" borderId="6" xfId="6" applyFont="1" applyFill="1" applyBorder="1" applyAlignment="1">
      <alignment horizontal="left" vertical="center" wrapText="1"/>
    </xf>
    <xf numFmtId="9" fontId="18" fillId="3" borderId="6" xfId="6" applyNumberFormat="1" applyFont="1" applyFill="1" applyBorder="1" applyAlignment="1">
      <alignment horizontal="center" vertical="center" wrapText="1"/>
    </xf>
    <xf numFmtId="0" fontId="18" fillId="0" borderId="36"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29" xfId="2" applyFont="1" applyBorder="1" applyAlignment="1">
      <alignment horizontal="center" vertical="center" wrapText="1"/>
    </xf>
    <xf numFmtId="0" fontId="18" fillId="3" borderId="32" xfId="2" applyFont="1" applyFill="1" applyBorder="1" applyAlignment="1">
      <alignment horizontal="justify" vertical="center" wrapText="1"/>
    </xf>
    <xf numFmtId="0" fontId="18" fillId="3" borderId="6" xfId="2" applyFont="1" applyFill="1" applyBorder="1" applyAlignment="1">
      <alignment horizontal="justify" vertical="center" wrapText="1"/>
    </xf>
    <xf numFmtId="0" fontId="18" fillId="3" borderId="30" xfId="2" applyFont="1" applyFill="1" applyBorder="1" applyAlignment="1">
      <alignment horizontal="justify" vertical="center" wrapText="1"/>
    </xf>
    <xf numFmtId="0" fontId="17" fillId="0" borderId="32" xfId="2" applyFont="1" applyFill="1" applyBorder="1" applyAlignment="1">
      <alignment horizontal="center" vertical="center" wrapText="1"/>
    </xf>
    <xf numFmtId="0" fontId="23" fillId="3" borderId="32" xfId="6" applyFont="1" applyFill="1" applyBorder="1" applyAlignment="1">
      <alignment horizontal="left" vertical="center" wrapText="1"/>
    </xf>
    <xf numFmtId="9" fontId="18" fillId="3" borderId="32" xfId="6" applyNumberFormat="1" applyFont="1" applyFill="1" applyBorder="1" applyAlignment="1">
      <alignment horizontal="center" vertical="center" wrapText="1"/>
    </xf>
    <xf numFmtId="9" fontId="18" fillId="3" borderId="18" xfId="6" applyNumberFormat="1" applyFont="1" applyFill="1" applyBorder="1" applyAlignment="1">
      <alignment horizontal="center" vertical="center" wrapText="1"/>
    </xf>
    <xf numFmtId="9" fontId="18" fillId="3" borderId="16" xfId="6" applyNumberFormat="1" applyFont="1" applyFill="1" applyBorder="1" applyAlignment="1">
      <alignment horizontal="center" vertical="center" wrapText="1"/>
    </xf>
    <xf numFmtId="0" fontId="45" fillId="2" borderId="13" xfId="2" applyFont="1" applyFill="1" applyBorder="1" applyAlignment="1">
      <alignment horizontal="center" vertical="center"/>
    </xf>
    <xf numFmtId="0" fontId="45" fillId="2" borderId="12" xfId="2" applyFont="1" applyFill="1" applyBorder="1" applyAlignment="1">
      <alignment horizontal="center" vertical="center"/>
    </xf>
    <xf numFmtId="0" fontId="45" fillId="2" borderId="11" xfId="2" applyFont="1" applyFill="1" applyBorder="1" applyAlignment="1">
      <alignment horizontal="center" vertical="center"/>
    </xf>
    <xf numFmtId="0" fontId="26" fillId="0" borderId="36" xfId="2" applyFont="1" applyBorder="1" applyAlignment="1">
      <alignment horizontal="center" vertical="center" wrapText="1"/>
    </xf>
    <xf numFmtId="9" fontId="26" fillId="0" borderId="32" xfId="3" applyNumberFormat="1" applyFont="1" applyBorder="1" applyAlignment="1">
      <alignment horizontal="center" vertical="center" wrapText="1"/>
    </xf>
    <xf numFmtId="9" fontId="26" fillId="0" borderId="30" xfId="3" applyNumberFormat="1" applyFont="1" applyBorder="1" applyAlignment="1">
      <alignment horizontal="center" vertical="center" wrapText="1"/>
    </xf>
    <xf numFmtId="0" fontId="18" fillId="3" borderId="3" xfId="2" applyFont="1" applyFill="1" applyBorder="1" applyAlignment="1">
      <alignment horizontal="center"/>
    </xf>
    <xf numFmtId="0" fontId="18" fillId="3" borderId="5" xfId="2" applyFont="1" applyFill="1" applyBorder="1" applyAlignment="1">
      <alignment horizontal="center"/>
    </xf>
    <xf numFmtId="0" fontId="17" fillId="3" borderId="4" xfId="2" applyFont="1" applyFill="1" applyBorder="1" applyAlignment="1">
      <alignment horizontal="justify" vertical="top" wrapText="1"/>
    </xf>
    <xf numFmtId="0" fontId="17" fillId="0" borderId="42" xfId="2"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8" fillId="0" borderId="6" xfId="2" applyFont="1" applyFill="1" applyBorder="1" applyAlignment="1">
      <alignment horizontal="justify" vertical="center" wrapText="1"/>
    </xf>
    <xf numFmtId="0" fontId="46" fillId="3" borderId="1" xfId="2" applyFont="1" applyFill="1" applyBorder="1" applyAlignment="1">
      <alignment horizontal="center" vertical="center"/>
    </xf>
    <xf numFmtId="0" fontId="46" fillId="3" borderId="2" xfId="2" applyFont="1" applyFill="1" applyBorder="1" applyAlignment="1">
      <alignment horizontal="center" vertical="center"/>
    </xf>
    <xf numFmtId="0" fontId="46" fillId="3" borderId="7" xfId="2" applyFont="1" applyFill="1" applyBorder="1" applyAlignment="1">
      <alignment horizontal="center" vertical="center"/>
    </xf>
    <xf numFmtId="0" fontId="46" fillId="3" borderId="3" xfId="2" applyFont="1" applyFill="1" applyBorder="1" applyAlignment="1">
      <alignment horizontal="center" vertical="center"/>
    </xf>
    <xf numFmtId="0" fontId="46" fillId="3" borderId="0" xfId="2" applyFont="1" applyFill="1" applyBorder="1" applyAlignment="1">
      <alignment horizontal="center" vertical="center"/>
    </xf>
    <xf numFmtId="0" fontId="46" fillId="3" borderId="8" xfId="2" applyFont="1" applyFill="1" applyBorder="1" applyAlignment="1">
      <alignment horizontal="center" vertical="center"/>
    </xf>
    <xf numFmtId="0" fontId="46" fillId="3" borderId="5" xfId="2" applyFont="1" applyFill="1" applyBorder="1" applyAlignment="1">
      <alignment horizontal="center" vertical="center"/>
    </xf>
    <xf numFmtId="0" fontId="46" fillId="3" borderId="4" xfId="2" applyFont="1" applyFill="1" applyBorder="1" applyAlignment="1">
      <alignment horizontal="center" vertical="center"/>
    </xf>
    <xf numFmtId="0" fontId="46" fillId="3" borderId="9" xfId="2" applyFont="1" applyFill="1" applyBorder="1" applyAlignment="1">
      <alignment horizontal="center" vertical="center"/>
    </xf>
    <xf numFmtId="9" fontId="18" fillId="0" borderId="21" xfId="2" applyNumberFormat="1" applyFont="1" applyFill="1" applyBorder="1" applyAlignment="1">
      <alignment horizontal="center" vertical="center" wrapText="1"/>
    </xf>
    <xf numFmtId="0" fontId="18" fillId="3" borderId="17" xfId="2" applyFont="1" applyFill="1" applyBorder="1" applyAlignment="1">
      <alignment horizontal="center"/>
    </xf>
    <xf numFmtId="0" fontId="18" fillId="3" borderId="24" xfId="2" applyFont="1" applyFill="1" applyBorder="1" applyAlignment="1">
      <alignment horizontal="center"/>
    </xf>
    <xf numFmtId="0" fontId="18" fillId="3" borderId="0" xfId="2" applyFont="1" applyFill="1" applyBorder="1" applyAlignment="1">
      <alignment horizontal="center"/>
    </xf>
    <xf numFmtId="0" fontId="18" fillId="3" borderId="48" xfId="2" applyFont="1" applyFill="1" applyBorder="1" applyAlignment="1">
      <alignment horizontal="center"/>
    </xf>
    <xf numFmtId="0" fontId="18" fillId="3" borderId="44" xfId="2" applyFont="1" applyFill="1" applyBorder="1" applyAlignment="1">
      <alignment horizontal="center"/>
    </xf>
    <xf numFmtId="0" fontId="18" fillId="3" borderId="40" xfId="2" applyFont="1" applyFill="1" applyBorder="1" applyAlignment="1">
      <alignment horizontal="center"/>
    </xf>
    <xf numFmtId="0" fontId="17" fillId="0" borderId="54" xfId="2" applyFont="1" applyBorder="1" applyAlignment="1">
      <alignment horizontal="center" vertical="center"/>
    </xf>
    <xf numFmtId="0" fontId="17" fillId="0" borderId="33" xfId="2" applyFont="1" applyBorder="1" applyAlignment="1">
      <alignment horizontal="center" vertical="center"/>
    </xf>
    <xf numFmtId="0" fontId="26" fillId="0" borderId="21" xfId="2" applyFont="1" applyBorder="1" applyAlignment="1">
      <alignment horizontal="center" vertical="center" wrapText="1"/>
    </xf>
    <xf numFmtId="0" fontId="26" fillId="0" borderId="52" xfId="2" applyFont="1" applyBorder="1" applyAlignment="1">
      <alignment horizontal="center" vertical="center" wrapText="1"/>
    </xf>
    <xf numFmtId="0" fontId="26" fillId="0" borderId="21" xfId="2" applyFont="1" applyBorder="1" applyAlignment="1">
      <alignment horizontal="left" vertical="center" wrapText="1"/>
    </xf>
    <xf numFmtId="0" fontId="26" fillId="0" borderId="52" xfId="2" applyFont="1" applyBorder="1" applyAlignment="1">
      <alignment horizontal="left" vertical="center" wrapText="1"/>
    </xf>
    <xf numFmtId="0" fontId="26" fillId="0" borderId="64" xfId="2" applyFont="1" applyBorder="1" applyAlignment="1">
      <alignment horizontal="center" vertical="center" wrapText="1"/>
    </xf>
    <xf numFmtId="0" fontId="26" fillId="0" borderId="53" xfId="2" applyFont="1" applyBorder="1" applyAlignment="1">
      <alignment horizontal="center" vertical="center" wrapText="1"/>
    </xf>
    <xf numFmtId="0" fontId="48" fillId="0" borderId="47" xfId="19" applyFont="1" applyBorder="1" applyAlignment="1">
      <alignment horizontal="center" vertical="center" wrapText="1"/>
    </xf>
    <xf numFmtId="0" fontId="48" fillId="0" borderId="48" xfId="19" applyFont="1" applyBorder="1" applyAlignment="1">
      <alignment horizontal="center" vertical="center" wrapText="1"/>
    </xf>
    <xf numFmtId="0" fontId="48" fillId="0" borderId="51" xfId="19" applyFont="1" applyBorder="1" applyAlignment="1">
      <alignment horizontal="center" vertical="center" wrapText="1"/>
    </xf>
    <xf numFmtId="0" fontId="18" fillId="0" borderId="21" xfId="2" applyFont="1" applyFill="1" applyBorder="1" applyAlignment="1">
      <alignment horizontal="center" vertical="center" wrapText="1"/>
    </xf>
    <xf numFmtId="0" fontId="18" fillId="0" borderId="15" xfId="2" applyFont="1" applyFill="1" applyBorder="1" applyAlignment="1">
      <alignment horizontal="center" vertical="center" wrapText="1"/>
    </xf>
    <xf numFmtId="0" fontId="18" fillId="0" borderId="52" xfId="2" applyFont="1" applyFill="1" applyBorder="1" applyAlignment="1">
      <alignment horizontal="center" vertical="center" wrapText="1"/>
    </xf>
    <xf numFmtId="0" fontId="17" fillId="0" borderId="21"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17" fillId="0" borderId="52" xfId="2" applyFont="1" applyFill="1" applyBorder="1" applyAlignment="1">
      <alignment horizontal="center" vertical="center" wrapText="1"/>
    </xf>
    <xf numFmtId="0" fontId="18" fillId="3" borderId="21" xfId="2" applyFont="1" applyFill="1" applyBorder="1" applyAlignment="1">
      <alignment horizontal="left" vertical="center" wrapText="1"/>
    </xf>
    <xf numFmtId="0" fontId="45" fillId="2" borderId="1" xfId="18" applyFont="1" applyFill="1" applyBorder="1" applyAlignment="1">
      <alignment horizontal="center" vertical="center"/>
    </xf>
    <xf numFmtId="0" fontId="45" fillId="2" borderId="2" xfId="18" applyFont="1" applyFill="1" applyBorder="1" applyAlignment="1">
      <alignment horizontal="center" vertical="center"/>
    </xf>
    <xf numFmtId="0" fontId="45" fillId="2" borderId="7" xfId="18" applyFont="1" applyFill="1" applyBorder="1" applyAlignment="1">
      <alignment horizontal="center" vertical="center"/>
    </xf>
    <xf numFmtId="0" fontId="18" fillId="3" borderId="7" xfId="2" applyFont="1" applyFill="1" applyBorder="1" applyAlignment="1">
      <alignment horizontal="center"/>
    </xf>
    <xf numFmtId="0" fontId="26" fillId="0" borderId="54" xfId="2" applyFont="1" applyBorder="1" applyAlignment="1">
      <alignment horizontal="center" vertical="center" wrapText="1"/>
    </xf>
    <xf numFmtId="0" fontId="26" fillId="0" borderId="35" xfId="2" applyFont="1" applyBorder="1" applyAlignment="1">
      <alignment horizontal="center" vertical="center" wrapText="1"/>
    </xf>
    <xf numFmtId="9" fontId="26" fillId="0" borderId="21" xfId="3" applyNumberFormat="1" applyFont="1" applyBorder="1" applyAlignment="1">
      <alignment horizontal="center" vertical="center" wrapText="1"/>
    </xf>
    <xf numFmtId="9" fontId="26" fillId="0" borderId="52" xfId="3" applyNumberFormat="1" applyFont="1" applyBorder="1" applyAlignment="1">
      <alignment horizontal="center" vertical="center" wrapText="1"/>
    </xf>
    <xf numFmtId="0" fontId="43" fillId="3" borderId="1" xfId="2" applyFont="1" applyFill="1" applyBorder="1" applyAlignment="1">
      <alignment horizontal="center" vertical="center"/>
    </xf>
    <xf numFmtId="0" fontId="43" fillId="3" borderId="2" xfId="2" applyFont="1" applyFill="1" applyBorder="1" applyAlignment="1">
      <alignment horizontal="center" vertical="center"/>
    </xf>
    <xf numFmtId="0" fontId="43" fillId="3" borderId="7" xfId="2" applyFont="1" applyFill="1" applyBorder="1" applyAlignment="1">
      <alignment horizontal="center" vertical="center"/>
    </xf>
    <xf numFmtId="0" fontId="43" fillId="3" borderId="3" xfId="2" applyFont="1" applyFill="1" applyBorder="1" applyAlignment="1">
      <alignment horizontal="center" vertical="center"/>
    </xf>
    <xf numFmtId="0" fontId="43" fillId="3" borderId="0" xfId="2" applyFont="1" applyFill="1" applyBorder="1" applyAlignment="1">
      <alignment horizontal="center" vertical="center"/>
    </xf>
    <xf numFmtId="0" fontId="43" fillId="3" borderId="8" xfId="2" applyFont="1" applyFill="1" applyBorder="1" applyAlignment="1">
      <alignment horizontal="center" vertical="center"/>
    </xf>
    <xf numFmtId="0" fontId="42" fillId="0" borderId="2" xfId="2" applyFont="1" applyBorder="1" applyAlignment="1">
      <alignment horizontal="center" vertical="center"/>
    </xf>
    <xf numFmtId="0" fontId="42" fillId="0" borderId="7" xfId="2" applyFont="1" applyBorder="1" applyAlignment="1">
      <alignment horizontal="center" vertical="center"/>
    </xf>
    <xf numFmtId="0" fontId="42" fillId="0" borderId="0" xfId="2" applyFont="1" applyBorder="1" applyAlignment="1">
      <alignment horizontal="center" vertical="center"/>
    </xf>
    <xf numFmtId="0" fontId="42" fillId="0" borderId="8" xfId="2" applyFont="1" applyBorder="1" applyAlignment="1">
      <alignment horizontal="center" vertical="center"/>
    </xf>
    <xf numFmtId="0" fontId="42" fillId="0" borderId="4" xfId="2" applyFont="1" applyBorder="1" applyAlignment="1">
      <alignment horizontal="center" vertical="center"/>
    </xf>
    <xf numFmtId="0" fontId="42" fillId="0" borderId="9" xfId="2" applyFont="1" applyBorder="1" applyAlignment="1">
      <alignment horizontal="center" vertical="center"/>
    </xf>
    <xf numFmtId="0" fontId="18" fillId="3" borderId="18" xfId="9" applyFont="1" applyFill="1" applyBorder="1" applyAlignment="1">
      <alignment horizontal="left" vertical="center" wrapText="1"/>
    </xf>
    <xf numFmtId="0" fontId="18" fillId="3" borderId="15" xfId="9" applyFont="1" applyFill="1" applyBorder="1" applyAlignment="1">
      <alignment horizontal="left" vertical="center" wrapText="1"/>
    </xf>
    <xf numFmtId="0" fontId="18" fillId="3" borderId="16" xfId="9" applyFont="1" applyFill="1" applyBorder="1" applyAlignment="1">
      <alignment horizontal="left" vertical="center" wrapText="1"/>
    </xf>
    <xf numFmtId="0" fontId="26" fillId="3" borderId="2" xfId="2" applyFont="1" applyFill="1" applyBorder="1" applyAlignment="1">
      <alignment horizontal="center" vertical="center"/>
    </xf>
    <xf numFmtId="0" fontId="26" fillId="3" borderId="7" xfId="2" applyFont="1" applyFill="1" applyBorder="1" applyAlignment="1">
      <alignment horizontal="center" vertical="center"/>
    </xf>
    <xf numFmtId="0" fontId="18" fillId="3" borderId="20" xfId="2" applyFont="1" applyFill="1" applyBorder="1" applyAlignment="1">
      <alignment horizontal="center" vertical="center" wrapText="1"/>
    </xf>
    <xf numFmtId="0" fontId="18" fillId="3" borderId="56" xfId="2" applyFont="1" applyFill="1" applyBorder="1" applyAlignment="1">
      <alignment horizontal="center" vertical="center"/>
    </xf>
    <xf numFmtId="0" fontId="18" fillId="3" borderId="57" xfId="2" applyFont="1" applyFill="1" applyBorder="1" applyAlignment="1">
      <alignment horizontal="center" vertical="center"/>
    </xf>
    <xf numFmtId="0" fontId="18" fillId="3" borderId="21" xfId="2" applyFont="1" applyFill="1" applyBorder="1" applyAlignment="1">
      <alignment horizontal="center" vertical="center" wrapText="1"/>
    </xf>
    <xf numFmtId="0" fontId="18" fillId="3" borderId="52" xfId="2" applyFont="1" applyFill="1" applyBorder="1" applyAlignment="1">
      <alignment horizontal="center" vertical="center" wrapText="1"/>
    </xf>
    <xf numFmtId="0" fontId="17" fillId="3" borderId="21" xfId="2" applyFont="1" applyFill="1" applyBorder="1" applyAlignment="1">
      <alignment horizontal="center" vertical="center" wrapText="1"/>
    </xf>
    <xf numFmtId="0" fontId="17" fillId="3" borderId="52" xfId="2" applyFont="1" applyFill="1" applyBorder="1" applyAlignment="1">
      <alignment horizontal="center" vertical="center" wrapText="1"/>
    </xf>
    <xf numFmtId="9" fontId="18" fillId="3" borderId="21" xfId="2" applyNumberFormat="1" applyFont="1" applyFill="1" applyBorder="1" applyAlignment="1">
      <alignment horizontal="center" vertical="center" wrapText="1"/>
    </xf>
    <xf numFmtId="0" fontId="45" fillId="3" borderId="1" xfId="18" applyFont="1" applyFill="1" applyBorder="1" applyAlignment="1">
      <alignment horizontal="center" vertical="center"/>
    </xf>
    <xf numFmtId="0" fontId="45" fillId="3" borderId="2" xfId="18" applyFont="1" applyFill="1" applyBorder="1" applyAlignment="1">
      <alignment horizontal="center" vertical="center"/>
    </xf>
    <xf numFmtId="0" fontId="45" fillId="3" borderId="7" xfId="18" applyFont="1" applyFill="1" applyBorder="1" applyAlignment="1">
      <alignment horizontal="center" vertical="center"/>
    </xf>
    <xf numFmtId="0" fontId="18" fillId="3" borderId="13" xfId="2" applyFont="1" applyFill="1" applyBorder="1" applyAlignment="1">
      <alignment horizontal="center"/>
    </xf>
    <xf numFmtId="0" fontId="18" fillId="3" borderId="12" xfId="2" applyFont="1" applyFill="1" applyBorder="1" applyAlignment="1">
      <alignment horizontal="center"/>
    </xf>
    <xf numFmtId="0" fontId="26" fillId="3" borderId="32" xfId="2" applyFont="1" applyFill="1" applyBorder="1" applyAlignment="1">
      <alignment horizontal="center" vertical="center" wrapText="1"/>
    </xf>
    <xf numFmtId="0" fontId="26" fillId="3" borderId="30" xfId="2" applyFont="1" applyFill="1" applyBorder="1" applyAlignment="1">
      <alignment horizontal="center" vertical="center" wrapText="1"/>
    </xf>
    <xf numFmtId="0" fontId="26" fillId="0" borderId="10" xfId="2" applyFont="1" applyBorder="1" applyAlignment="1">
      <alignment horizontal="center" vertical="center" wrapText="1"/>
    </xf>
    <xf numFmtId="0" fontId="26" fillId="3" borderId="1" xfId="2" applyFont="1" applyFill="1" applyBorder="1" applyAlignment="1">
      <alignment horizontal="center" vertical="center"/>
    </xf>
    <xf numFmtId="0" fontId="26" fillId="3" borderId="37" xfId="2" applyFont="1" applyFill="1" applyBorder="1" applyAlignment="1">
      <alignment horizontal="center" vertical="center" wrapText="1"/>
    </xf>
    <xf numFmtId="0" fontId="26" fillId="3" borderId="39" xfId="2" applyFont="1" applyFill="1" applyBorder="1" applyAlignment="1">
      <alignment horizontal="center" vertical="center" wrapText="1"/>
    </xf>
    <xf numFmtId="9" fontId="26" fillId="3" borderId="32" xfId="3" applyNumberFormat="1" applyFont="1" applyFill="1" applyBorder="1" applyAlignment="1">
      <alignment horizontal="center" vertical="center" wrapText="1"/>
    </xf>
    <xf numFmtId="9" fontId="26" fillId="3" borderId="30" xfId="3" applyNumberFormat="1" applyFont="1" applyFill="1" applyBorder="1" applyAlignment="1">
      <alignment horizontal="center" vertical="center" wrapText="1"/>
    </xf>
    <xf numFmtId="0" fontId="26" fillId="3" borderId="36" xfId="2" applyFont="1" applyFill="1" applyBorder="1" applyAlignment="1">
      <alignment horizontal="center" vertical="center" wrapText="1"/>
    </xf>
    <xf numFmtId="0" fontId="18" fillId="0" borderId="15" xfId="2" applyFont="1" applyBorder="1" applyAlignment="1">
      <alignment horizontal="center" vertical="center"/>
    </xf>
    <xf numFmtId="0" fontId="26" fillId="3" borderId="0" xfId="2" applyFont="1" applyFill="1" applyBorder="1" applyAlignment="1">
      <alignment horizontal="center" vertical="center"/>
    </xf>
    <xf numFmtId="0" fontId="26" fillId="3" borderId="8" xfId="2" applyFont="1" applyFill="1" applyBorder="1" applyAlignment="1">
      <alignment horizontal="center" vertical="center"/>
    </xf>
    <xf numFmtId="0" fontId="26" fillId="3" borderId="4" xfId="2" applyFont="1" applyFill="1" applyBorder="1" applyAlignment="1">
      <alignment horizontal="center" vertical="center"/>
    </xf>
    <xf numFmtId="0" fontId="26" fillId="3" borderId="9" xfId="2" applyFont="1" applyFill="1" applyBorder="1" applyAlignment="1">
      <alignment horizontal="center" vertical="center"/>
    </xf>
    <xf numFmtId="0" fontId="26" fillId="3" borderId="32" xfId="2" applyFont="1" applyFill="1" applyBorder="1" applyAlignment="1">
      <alignment horizontal="center" vertical="center"/>
    </xf>
    <xf numFmtId="0" fontId="26" fillId="3" borderId="37" xfId="2" applyFont="1" applyFill="1" applyBorder="1" applyAlignment="1">
      <alignment horizontal="center" vertical="center"/>
    </xf>
    <xf numFmtId="0" fontId="26" fillId="3" borderId="18" xfId="2" applyFont="1" applyFill="1" applyBorder="1" applyAlignment="1">
      <alignment horizontal="center" vertical="center" wrapText="1"/>
    </xf>
    <xf numFmtId="0" fontId="43" fillId="3" borderId="5" xfId="2" applyFont="1" applyFill="1" applyBorder="1" applyAlignment="1">
      <alignment horizontal="center" vertical="center"/>
    </xf>
    <xf numFmtId="0" fontId="43" fillId="3" borderId="4" xfId="2" applyFont="1" applyFill="1" applyBorder="1" applyAlignment="1">
      <alignment horizontal="center" vertical="center"/>
    </xf>
    <xf numFmtId="0" fontId="22" fillId="2" borderId="13" xfId="18" applyFont="1" applyFill="1" applyBorder="1" applyAlignment="1">
      <alignment horizontal="center" vertical="center"/>
    </xf>
    <xf numFmtId="0" fontId="22" fillId="2" borderId="12" xfId="18" applyFont="1" applyFill="1" applyBorder="1" applyAlignment="1">
      <alignment horizontal="center" vertical="center"/>
    </xf>
    <xf numFmtId="0" fontId="22" fillId="2" borderId="11" xfId="18" applyFont="1" applyFill="1" applyBorder="1" applyAlignment="1">
      <alignment horizontal="center" vertical="center"/>
    </xf>
    <xf numFmtId="0" fontId="22" fillId="2" borderId="13" xfId="18" applyFont="1" applyFill="1" applyBorder="1" applyAlignment="1">
      <alignment horizontal="center"/>
    </xf>
    <xf numFmtId="0" fontId="22" fillId="2" borderId="12" xfId="18" applyFont="1" applyFill="1" applyBorder="1" applyAlignment="1">
      <alignment horizontal="center"/>
    </xf>
    <xf numFmtId="0" fontId="22" fillId="2" borderId="2" xfId="18" applyFont="1" applyFill="1" applyBorder="1" applyAlignment="1">
      <alignment horizontal="center"/>
    </xf>
    <xf numFmtId="9" fontId="26" fillId="3" borderId="18" xfId="3" applyNumberFormat="1" applyFont="1" applyFill="1" applyBorder="1" applyAlignment="1">
      <alignment horizontal="center" vertical="center" wrapText="1"/>
    </xf>
    <xf numFmtId="0" fontId="26" fillId="3" borderId="55" xfId="2" applyFont="1" applyFill="1" applyBorder="1" applyAlignment="1">
      <alignment horizontal="center" vertical="center" wrapText="1"/>
    </xf>
    <xf numFmtId="0" fontId="26" fillId="3" borderId="1" xfId="2" applyFont="1" applyFill="1" applyBorder="1" applyAlignment="1">
      <alignment horizontal="center" vertical="center" wrapText="1"/>
    </xf>
    <xf numFmtId="0" fontId="26" fillId="3" borderId="5" xfId="2" applyFont="1" applyFill="1" applyBorder="1" applyAlignment="1">
      <alignment horizontal="center" vertical="center" wrapText="1"/>
    </xf>
    <xf numFmtId="9" fontId="18" fillId="0" borderId="6" xfId="2" applyNumberFormat="1" applyFont="1" applyFill="1" applyBorder="1" applyAlignment="1">
      <alignment horizontal="left" vertical="center" wrapText="1"/>
    </xf>
    <xf numFmtId="0" fontId="22" fillId="0" borderId="6" xfId="2" applyFont="1" applyFill="1" applyBorder="1" applyAlignment="1">
      <alignment horizontal="justify" vertical="center" wrapText="1"/>
    </xf>
    <xf numFmtId="9" fontId="18" fillId="0" borderId="6" xfId="18" applyNumberFormat="1" applyFont="1" applyFill="1" applyBorder="1" applyAlignment="1">
      <alignment horizontal="center" vertical="center" wrapText="1"/>
    </xf>
    <xf numFmtId="0" fontId="22" fillId="0" borderId="6" xfId="2" applyFont="1" applyFill="1" applyBorder="1" applyAlignment="1">
      <alignment horizontal="center" vertical="center" wrapText="1"/>
    </xf>
    <xf numFmtId="9" fontId="18" fillId="0" borderId="6" xfId="2" applyNumberFormat="1" applyFont="1" applyFill="1" applyBorder="1" applyAlignment="1">
      <alignment horizontal="center" vertical="center" wrapText="1"/>
    </xf>
    <xf numFmtId="0" fontId="17" fillId="3" borderId="1" xfId="2" applyFont="1" applyFill="1" applyBorder="1" applyAlignment="1">
      <alignment horizontal="center" vertical="center"/>
    </xf>
    <xf numFmtId="0" fontId="17" fillId="3" borderId="0" xfId="2" applyFont="1" applyFill="1" applyBorder="1" applyAlignment="1">
      <alignment horizontal="center" vertical="center"/>
    </xf>
    <xf numFmtId="0" fontId="17" fillId="3" borderId="8" xfId="2" applyFont="1" applyFill="1" applyBorder="1" applyAlignment="1">
      <alignment horizontal="center" vertical="center"/>
    </xf>
    <xf numFmtId="0" fontId="17" fillId="3" borderId="3"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4" xfId="2" applyFont="1" applyFill="1" applyBorder="1" applyAlignment="1">
      <alignment horizontal="center" vertical="center"/>
    </xf>
    <xf numFmtId="0" fontId="17" fillId="3" borderId="9" xfId="2" applyFont="1" applyFill="1" applyBorder="1" applyAlignment="1">
      <alignment horizontal="center" vertical="center"/>
    </xf>
    <xf numFmtId="0" fontId="26" fillId="3" borderId="36" xfId="2" applyFont="1" applyFill="1" applyBorder="1" applyAlignment="1">
      <alignment horizontal="center" vertical="center"/>
    </xf>
    <xf numFmtId="9" fontId="18" fillId="0" borderId="6" xfId="2" applyNumberFormat="1" applyFont="1" applyBorder="1" applyAlignment="1">
      <alignment horizontal="center" vertical="center" wrapText="1"/>
    </xf>
    <xf numFmtId="0" fontId="26" fillId="2" borderId="1" xfId="18" applyFont="1" applyFill="1" applyBorder="1" applyAlignment="1">
      <alignment horizontal="center" vertical="center"/>
    </xf>
    <xf numFmtId="0" fontId="26" fillId="2" borderId="2" xfId="18" applyFont="1" applyFill="1" applyBorder="1" applyAlignment="1">
      <alignment horizontal="center" vertical="center"/>
    </xf>
    <xf numFmtId="0" fontId="26" fillId="2" borderId="7" xfId="18" applyFont="1" applyFill="1" applyBorder="1" applyAlignment="1">
      <alignment horizontal="center" vertical="center"/>
    </xf>
    <xf numFmtId="0" fontId="18" fillId="3" borderId="13" xfId="2" applyFont="1" applyFill="1" applyBorder="1" applyAlignment="1">
      <alignment horizontal="center" vertical="center"/>
    </xf>
    <xf numFmtId="0" fontId="18" fillId="3" borderId="12" xfId="2" applyFont="1" applyFill="1" applyBorder="1" applyAlignment="1">
      <alignment horizontal="center" vertical="center"/>
    </xf>
    <xf numFmtId="0" fontId="44" fillId="3" borderId="2" xfId="2" applyFont="1" applyFill="1" applyBorder="1" applyAlignment="1">
      <alignment horizontal="center" vertical="center"/>
    </xf>
    <xf numFmtId="0" fontId="44" fillId="3" borderId="0" xfId="2" applyFont="1" applyFill="1" applyBorder="1" applyAlignment="1">
      <alignment horizontal="center" vertical="center"/>
    </xf>
    <xf numFmtId="0" fontId="26" fillId="0" borderId="18" xfId="2" applyFont="1" applyBorder="1" applyAlignment="1">
      <alignment horizontal="center" vertical="center" wrapText="1"/>
    </xf>
    <xf numFmtId="0" fontId="26" fillId="0" borderId="55" xfId="2" applyFont="1" applyBorder="1" applyAlignment="1">
      <alignment horizontal="center" vertical="center" wrapText="1"/>
    </xf>
    <xf numFmtId="9" fontId="26" fillId="0" borderId="18" xfId="3" applyNumberFormat="1" applyFont="1" applyBorder="1" applyAlignment="1">
      <alignment horizontal="center" vertical="center" wrapText="1"/>
    </xf>
    <xf numFmtId="0" fontId="18" fillId="0" borderId="36" xfId="2" applyFont="1" applyBorder="1" applyAlignment="1">
      <alignment horizontal="justify" vertical="center" wrapText="1"/>
    </xf>
    <xf numFmtId="0" fontId="18" fillId="0" borderId="31" xfId="2" applyFont="1" applyBorder="1" applyAlignment="1">
      <alignment horizontal="justify" vertical="center" wrapText="1"/>
    </xf>
    <xf numFmtId="0" fontId="18" fillId="0" borderId="29" xfId="2" applyFont="1" applyBorder="1" applyAlignment="1">
      <alignment horizontal="justify" vertical="center" wrapText="1"/>
    </xf>
    <xf numFmtId="0" fontId="18" fillId="0" borderId="32" xfId="2" applyFont="1" applyBorder="1" applyAlignment="1">
      <alignment horizontal="justify" vertical="center" wrapText="1"/>
    </xf>
    <xf numFmtId="0" fontId="18" fillId="0" borderId="6" xfId="2" applyFont="1" applyBorder="1" applyAlignment="1">
      <alignment horizontal="justify" vertical="center" wrapText="1"/>
    </xf>
    <xf numFmtId="0" fontId="18" fillId="0" borderId="30" xfId="2" applyFont="1" applyBorder="1" applyAlignment="1">
      <alignment horizontal="justify" vertical="center" wrapText="1"/>
    </xf>
    <xf numFmtId="0" fontId="17" fillId="0" borderId="32" xfId="2" applyFont="1" applyBorder="1" applyAlignment="1">
      <alignment horizontal="justify" vertical="center" wrapText="1"/>
    </xf>
    <xf numFmtId="0" fontId="17" fillId="0" borderId="6" xfId="2" applyFont="1" applyBorder="1" applyAlignment="1">
      <alignment horizontal="justify" vertical="center" wrapText="1"/>
    </xf>
    <xf numFmtId="9" fontId="18" fillId="0" borderId="32" xfId="2" applyNumberFormat="1" applyFont="1" applyBorder="1" applyAlignment="1">
      <alignment horizontal="center" vertical="center" wrapText="1"/>
    </xf>
    <xf numFmtId="0" fontId="17" fillId="3" borderId="2" xfId="2" applyFont="1" applyFill="1" applyBorder="1" applyAlignment="1">
      <alignment horizontal="center" vertical="center"/>
    </xf>
    <xf numFmtId="0" fontId="17" fillId="3" borderId="7" xfId="2" applyFont="1" applyFill="1" applyBorder="1" applyAlignment="1">
      <alignment horizontal="center" vertical="center"/>
    </xf>
    <xf numFmtId="0" fontId="18" fillId="3" borderId="17" xfId="2" applyFont="1" applyFill="1" applyBorder="1" applyAlignment="1">
      <alignment horizontal="center" vertical="center"/>
    </xf>
    <xf numFmtId="0" fontId="18" fillId="3" borderId="24" xfId="2" applyFont="1" applyFill="1" applyBorder="1" applyAlignment="1">
      <alignment horizontal="center" vertical="center"/>
    </xf>
    <xf numFmtId="0" fontId="18" fillId="3" borderId="0" xfId="2" applyFont="1" applyFill="1" applyBorder="1" applyAlignment="1">
      <alignment horizontal="center" vertical="center"/>
    </xf>
    <xf numFmtId="0" fontId="18" fillId="3" borderId="48" xfId="2" applyFont="1" applyFill="1" applyBorder="1" applyAlignment="1">
      <alignment horizontal="center" vertical="center"/>
    </xf>
    <xf numFmtId="0" fontId="18" fillId="3" borderId="44" xfId="2" applyFont="1" applyFill="1" applyBorder="1" applyAlignment="1">
      <alignment horizontal="center" vertical="center"/>
    </xf>
    <xf numFmtId="0" fontId="18" fillId="3" borderId="40" xfId="2" applyFont="1" applyFill="1" applyBorder="1" applyAlignment="1">
      <alignment horizontal="center" vertical="center"/>
    </xf>
    <xf numFmtId="0" fontId="46" fillId="3" borderId="17" xfId="2" applyFont="1" applyFill="1" applyBorder="1" applyAlignment="1">
      <alignment horizontal="center" vertical="center"/>
    </xf>
    <xf numFmtId="0" fontId="46" fillId="3" borderId="44" xfId="2" applyFont="1" applyFill="1" applyBorder="1" applyAlignment="1">
      <alignment horizontal="center" vertical="center"/>
    </xf>
    <xf numFmtId="9" fontId="18" fillId="0" borderId="6" xfId="3"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7" fillId="0" borderId="27" xfId="2" applyFont="1" applyFill="1" applyBorder="1" applyAlignment="1">
      <alignment horizontal="center" vertical="center" wrapText="1"/>
    </xf>
    <xf numFmtId="0" fontId="26" fillId="0" borderId="2" xfId="2" applyFont="1" applyFill="1" applyBorder="1" applyAlignment="1">
      <alignment horizontal="center" vertical="center"/>
    </xf>
    <xf numFmtId="0" fontId="18" fillId="0" borderId="31" xfId="2" applyFont="1" applyFill="1" applyBorder="1" applyAlignment="1">
      <alignment horizontal="justify" vertical="center" wrapText="1"/>
    </xf>
    <xf numFmtId="0" fontId="18" fillId="0" borderId="29" xfId="2" applyFont="1" applyFill="1" applyBorder="1" applyAlignment="1">
      <alignment horizontal="justify" vertical="center" wrapText="1"/>
    </xf>
    <xf numFmtId="0" fontId="18" fillId="0" borderId="6" xfId="2" applyFont="1" applyFill="1" applyBorder="1" applyAlignment="1">
      <alignment horizontal="left" vertical="center" wrapText="1"/>
    </xf>
    <xf numFmtId="0" fontId="26" fillId="0" borderId="7" xfId="2" applyFont="1" applyBorder="1" applyAlignment="1">
      <alignment horizontal="center" vertical="center" wrapText="1"/>
    </xf>
    <xf numFmtId="0" fontId="26" fillId="0" borderId="9" xfId="2" applyFont="1" applyBorder="1" applyAlignment="1">
      <alignment horizontal="center" vertical="center" wrapText="1"/>
    </xf>
    <xf numFmtId="0" fontId="22" fillId="0" borderId="18" xfId="2" applyFont="1" applyFill="1" applyBorder="1" applyAlignment="1">
      <alignment horizontal="justify" vertical="center" wrapText="1"/>
    </xf>
    <xf numFmtId="0" fontId="22" fillId="0" borderId="15" xfId="2" applyFont="1" applyFill="1" applyBorder="1" applyAlignment="1">
      <alignment horizontal="justify" vertical="center" wrapText="1"/>
    </xf>
    <xf numFmtId="0" fontId="22" fillId="0" borderId="16" xfId="2" applyFont="1" applyFill="1" applyBorder="1" applyAlignment="1">
      <alignment horizontal="justify" vertical="center" wrapText="1"/>
    </xf>
    <xf numFmtId="0" fontId="26" fillId="0" borderId="1" xfId="2" applyFont="1" applyFill="1" applyBorder="1" applyAlignment="1">
      <alignment horizontal="center" vertical="center"/>
    </xf>
    <xf numFmtId="0" fontId="17" fillId="0" borderId="13" xfId="2" applyFont="1" applyBorder="1" applyAlignment="1">
      <alignment horizontal="center" vertical="center"/>
    </xf>
    <xf numFmtId="0" fontId="17" fillId="0" borderId="12" xfId="2" applyFont="1" applyBorder="1" applyAlignment="1">
      <alignment horizontal="center" vertical="center"/>
    </xf>
    <xf numFmtId="0" fontId="17" fillId="0" borderId="6" xfId="18" applyFont="1" applyBorder="1" applyAlignment="1">
      <alignment horizontal="center" vertical="center"/>
    </xf>
    <xf numFmtId="9" fontId="26" fillId="0" borderId="32" xfId="3" applyNumberFormat="1" applyFont="1" applyFill="1" applyBorder="1" applyAlignment="1">
      <alignment horizontal="center" vertical="center" wrapText="1"/>
    </xf>
    <xf numFmtId="9" fontId="26" fillId="0" borderId="30" xfId="3" applyNumberFormat="1" applyFont="1" applyFill="1" applyBorder="1" applyAlignment="1">
      <alignment horizontal="center" vertical="center" wrapText="1"/>
    </xf>
    <xf numFmtId="0" fontId="26" fillId="0" borderId="32" xfId="2" applyFont="1" applyFill="1" applyBorder="1" applyAlignment="1">
      <alignment horizontal="center" vertical="center" wrapText="1"/>
    </xf>
    <xf numFmtId="0" fontId="26" fillId="0" borderId="30" xfId="2" applyFont="1" applyFill="1" applyBorder="1" applyAlignment="1">
      <alignment horizontal="center" vertical="center" wrapText="1"/>
    </xf>
    <xf numFmtId="0" fontId="63" fillId="0" borderId="2" xfId="2" applyFont="1" applyBorder="1" applyAlignment="1">
      <alignment horizontal="center" vertical="center"/>
    </xf>
    <xf numFmtId="0" fontId="63" fillId="0" borderId="0" xfId="2" applyFont="1" applyBorder="1"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0" xfId="2" applyFont="1" applyBorder="1" applyAlignment="1">
      <alignment horizontal="center" vertical="center"/>
    </xf>
    <xf numFmtId="0" fontId="17" fillId="0" borderId="5" xfId="2" applyFont="1" applyBorder="1" applyAlignment="1">
      <alignment horizontal="center" vertical="center"/>
    </xf>
    <xf numFmtId="0" fontId="17" fillId="0" borderId="4" xfId="2" applyFont="1" applyBorder="1" applyAlignment="1">
      <alignment horizontal="center" vertical="center"/>
    </xf>
    <xf numFmtId="0" fontId="17" fillId="0" borderId="36" xfId="2" applyFont="1" applyFill="1" applyBorder="1" applyAlignment="1">
      <alignment horizontal="center" vertical="center" wrapText="1"/>
    </xf>
    <xf numFmtId="0" fontId="17" fillId="0" borderId="18" xfId="2" applyFont="1" applyFill="1" applyBorder="1" applyAlignment="1">
      <alignment horizontal="center" vertical="center" wrapText="1"/>
    </xf>
    <xf numFmtId="9" fontId="17" fillId="0" borderId="32" xfId="3" applyFont="1" applyFill="1" applyBorder="1" applyAlignment="1">
      <alignment horizontal="center" vertical="center" wrapText="1"/>
    </xf>
    <xf numFmtId="9" fontId="17" fillId="0" borderId="18" xfId="3" applyFont="1" applyFill="1" applyBorder="1" applyAlignment="1">
      <alignment horizontal="center" vertical="center" wrapText="1"/>
    </xf>
    <xf numFmtId="0" fontId="42" fillId="0" borderId="1" xfId="2" applyFont="1" applyFill="1" applyBorder="1" applyAlignment="1">
      <alignment horizontal="center" vertical="center"/>
    </xf>
    <xf numFmtId="0" fontId="42" fillId="0" borderId="2" xfId="2" applyFont="1" applyFill="1" applyBorder="1" applyAlignment="1">
      <alignment horizontal="center" vertical="center"/>
    </xf>
    <xf numFmtId="0" fontId="42" fillId="0" borderId="7" xfId="2" applyFont="1" applyFill="1" applyBorder="1" applyAlignment="1">
      <alignment horizontal="center" vertical="center"/>
    </xf>
    <xf numFmtId="0" fontId="42" fillId="0" borderId="3" xfId="2" applyFont="1" applyFill="1" applyBorder="1" applyAlignment="1">
      <alignment horizontal="center" vertical="center"/>
    </xf>
    <xf numFmtId="0" fontId="42" fillId="0" borderId="0" xfId="2" applyFont="1" applyFill="1" applyAlignment="1">
      <alignment horizontal="center" vertical="center"/>
    </xf>
    <xf numFmtId="0" fontId="42" fillId="0" borderId="8" xfId="2" applyFont="1" applyFill="1" applyBorder="1" applyAlignment="1">
      <alignment horizontal="center" vertical="center"/>
    </xf>
    <xf numFmtId="0" fontId="42" fillId="0" borderId="4" xfId="2" applyFont="1" applyFill="1" applyBorder="1" applyAlignment="1">
      <alignment horizontal="center" vertical="center"/>
    </xf>
    <xf numFmtId="0" fontId="17" fillId="0" borderId="31" xfId="2" applyFont="1" applyFill="1" applyBorder="1" applyAlignment="1">
      <alignment horizontal="center" vertical="center"/>
    </xf>
    <xf numFmtId="0" fontId="17" fillId="0" borderId="38"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39" xfId="2" applyFont="1" applyFill="1" applyBorder="1" applyAlignment="1">
      <alignment horizontal="center" vertical="center"/>
    </xf>
    <xf numFmtId="0" fontId="64" fillId="0" borderId="1" xfId="18" applyFont="1" applyFill="1" applyBorder="1" applyAlignment="1">
      <alignment horizontal="center" vertical="center"/>
    </xf>
    <xf numFmtId="0" fontId="64" fillId="0" borderId="2" xfId="18" applyFont="1" applyFill="1" applyBorder="1" applyAlignment="1">
      <alignment horizontal="center" vertical="center"/>
    </xf>
    <xf numFmtId="0" fontId="64" fillId="0" borderId="7" xfId="18" applyFont="1" applyFill="1" applyBorder="1" applyAlignment="1">
      <alignment horizontal="center" vertical="center"/>
    </xf>
    <xf numFmtId="0" fontId="18" fillId="0" borderId="13" xfId="2" applyFont="1" applyFill="1" applyBorder="1" applyAlignment="1">
      <alignment horizontal="center"/>
    </xf>
    <xf numFmtId="0" fontId="18" fillId="0" borderId="12" xfId="2" applyFont="1" applyFill="1" applyBorder="1" applyAlignment="1">
      <alignment horizontal="center"/>
    </xf>
    <xf numFmtId="0" fontId="17" fillId="0" borderId="1" xfId="2" applyFont="1" applyFill="1" applyBorder="1" applyAlignment="1">
      <alignment horizontal="center" vertical="center"/>
    </xf>
    <xf numFmtId="0" fontId="17" fillId="0" borderId="7" xfId="2" applyFont="1" applyFill="1" applyBorder="1" applyAlignment="1">
      <alignment horizontal="center" vertical="center"/>
    </xf>
    <xf numFmtId="0" fontId="17" fillId="0" borderId="37" xfId="2" applyFont="1" applyFill="1" applyBorder="1" applyAlignment="1">
      <alignment horizontal="center" vertical="center" wrapText="1"/>
    </xf>
    <xf numFmtId="0" fontId="17" fillId="0" borderId="55"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8" fillId="0" borderId="36" xfId="2" applyFont="1" applyFill="1" applyBorder="1" applyAlignment="1">
      <alignment horizontal="justify" vertical="center" wrapText="1"/>
    </xf>
    <xf numFmtId="0" fontId="18" fillId="0" borderId="32" xfId="2" applyFont="1" applyFill="1" applyBorder="1" applyAlignment="1">
      <alignment horizontal="justify" vertical="center" wrapText="1"/>
    </xf>
    <xf numFmtId="0" fontId="18" fillId="0" borderId="34" xfId="2" applyFont="1" applyFill="1" applyBorder="1" applyAlignment="1">
      <alignment horizontal="justify" vertical="center" wrapText="1"/>
    </xf>
    <xf numFmtId="0" fontId="18" fillId="0" borderId="26" xfId="2" applyFont="1" applyFill="1" applyBorder="1" applyAlignment="1">
      <alignment horizontal="justify" vertical="center" wrapText="1"/>
    </xf>
    <xf numFmtId="0" fontId="18" fillId="0" borderId="20" xfId="33" applyFont="1" applyFill="1" applyBorder="1" applyAlignment="1">
      <alignment horizontal="center" vertical="center" wrapText="1"/>
    </xf>
    <xf numFmtId="0" fontId="18" fillId="0" borderId="56" xfId="33" applyFont="1" applyFill="1" applyBorder="1" applyAlignment="1">
      <alignment horizontal="center" vertical="center" wrapText="1"/>
    </xf>
    <xf numFmtId="0" fontId="18" fillId="0" borderId="57" xfId="33" applyFont="1" applyFill="1" applyBorder="1" applyAlignment="1">
      <alignment horizontal="center" vertical="center" wrapText="1"/>
    </xf>
    <xf numFmtId="164" fontId="18" fillId="0" borderId="6" xfId="2" applyNumberFormat="1" applyFont="1" applyFill="1" applyBorder="1" applyAlignment="1">
      <alignment horizontal="center" vertical="center" wrapText="1"/>
    </xf>
    <xf numFmtId="0" fontId="18" fillId="0" borderId="6" xfId="33" applyFont="1" applyFill="1" applyBorder="1" applyAlignment="1">
      <alignment horizontal="justify" vertical="center" wrapText="1"/>
    </xf>
    <xf numFmtId="0" fontId="17" fillId="0" borderId="23" xfId="2" applyFont="1" applyFill="1" applyBorder="1" applyAlignment="1">
      <alignment horizontal="center" vertical="center" wrapText="1"/>
    </xf>
    <xf numFmtId="0" fontId="17" fillId="0" borderId="3" xfId="2" applyFont="1" applyFill="1" applyBorder="1" applyAlignment="1">
      <alignment horizontal="center" vertical="center" wrapText="1"/>
    </xf>
    <xf numFmtId="0" fontId="17" fillId="0" borderId="63" xfId="2" applyFont="1" applyFill="1" applyBorder="1" applyAlignment="1">
      <alignment horizontal="center" vertical="center" wrapText="1"/>
    </xf>
    <xf numFmtId="9" fontId="18" fillId="0" borderId="6" xfId="2" applyNumberFormat="1" applyFont="1" applyFill="1" applyBorder="1" applyAlignment="1">
      <alignment horizontal="justify" vertical="center" wrapText="1"/>
    </xf>
    <xf numFmtId="164" fontId="18" fillId="0" borderId="18" xfId="2" applyNumberFormat="1" applyFont="1" applyFill="1" applyBorder="1" applyAlignment="1">
      <alignment horizontal="center" vertical="center" wrapText="1"/>
    </xf>
    <xf numFmtId="164" fontId="18" fillId="0" borderId="52" xfId="2" applyNumberFormat="1" applyFont="1" applyFill="1" applyBorder="1" applyAlignment="1">
      <alignment horizontal="center" vertical="center" wrapText="1"/>
    </xf>
    <xf numFmtId="0" fontId="18" fillId="0" borderId="18" xfId="33" applyFont="1" applyFill="1" applyBorder="1" applyAlignment="1">
      <alignment horizontal="left" vertical="center" wrapText="1"/>
    </xf>
    <xf numFmtId="0" fontId="18" fillId="0" borderId="52" xfId="33" applyFont="1" applyFill="1" applyBorder="1" applyAlignment="1">
      <alignment horizontal="left" vertical="center" wrapText="1"/>
    </xf>
    <xf numFmtId="0" fontId="18" fillId="0" borderId="18" xfId="2" applyFont="1" applyFill="1" applyBorder="1" applyAlignment="1">
      <alignment horizontal="left" vertical="center" wrapText="1"/>
    </xf>
    <xf numFmtId="0" fontId="18" fillId="0" borderId="52" xfId="2" applyFont="1" applyFill="1" applyBorder="1" applyAlignment="1">
      <alignment horizontal="left" vertical="center" wrapText="1"/>
    </xf>
    <xf numFmtId="0" fontId="17" fillId="0" borderId="5" xfId="2" applyFont="1" applyFill="1" applyBorder="1" applyAlignment="1">
      <alignment horizontal="center" vertical="center" wrapText="1"/>
    </xf>
    <xf numFmtId="0" fontId="18" fillId="0" borderId="36" xfId="33" applyFont="1" applyFill="1" applyBorder="1" applyAlignment="1">
      <alignment horizontal="justify" vertical="center" wrapText="1"/>
    </xf>
    <xf numFmtId="0" fontId="18" fillId="0" borderId="29" xfId="33" applyFont="1" applyFill="1" applyBorder="1" applyAlignment="1">
      <alignment horizontal="justify" vertical="center" wrapText="1"/>
    </xf>
    <xf numFmtId="164" fontId="18" fillId="0" borderId="21" xfId="2" applyNumberFormat="1" applyFont="1" applyFill="1" applyBorder="1" applyAlignment="1">
      <alignment horizontal="center" vertical="center" wrapText="1"/>
    </xf>
    <xf numFmtId="0" fontId="18" fillId="0" borderId="32" xfId="33" applyFont="1" applyFill="1" applyBorder="1" applyAlignment="1">
      <alignment horizontal="justify" vertical="center" wrapText="1"/>
    </xf>
    <xf numFmtId="0" fontId="18" fillId="0" borderId="30" xfId="33" applyFont="1" applyFill="1" applyBorder="1" applyAlignment="1">
      <alignment horizontal="justify" vertical="center" wrapText="1"/>
    </xf>
    <xf numFmtId="0" fontId="17" fillId="0" borderId="1" xfId="2" applyFont="1" applyFill="1" applyBorder="1" applyAlignment="1">
      <alignment horizontal="center" vertical="center" wrapText="1"/>
    </xf>
    <xf numFmtId="164" fontId="18" fillId="0" borderId="16" xfId="2" applyNumberFormat="1" applyFont="1" applyFill="1" applyBorder="1" applyAlignment="1">
      <alignment horizontal="center" vertical="center" wrapText="1"/>
    </xf>
    <xf numFmtId="0" fontId="46" fillId="3" borderId="0" xfId="2" applyFont="1" applyFill="1" applyAlignment="1">
      <alignment horizontal="center" vertical="center"/>
    </xf>
    <xf numFmtId="0" fontId="18" fillId="0" borderId="30" xfId="2" applyFont="1" applyFill="1" applyBorder="1" applyAlignment="1">
      <alignment horizontal="justify" vertical="center" wrapText="1"/>
    </xf>
    <xf numFmtId="164" fontId="18" fillId="0" borderId="15" xfId="2" applyNumberFormat="1" applyFont="1" applyFill="1" applyBorder="1" applyAlignment="1">
      <alignment horizontal="center" vertical="center" wrapText="1"/>
    </xf>
    <xf numFmtId="0" fontId="18" fillId="0" borderId="16" xfId="33" applyFont="1" applyFill="1" applyBorder="1" applyAlignment="1">
      <alignment horizontal="justify" vertical="center" wrapText="1"/>
    </xf>
    <xf numFmtId="0" fontId="18" fillId="0" borderId="16" xfId="2" applyFont="1" applyFill="1" applyBorder="1" applyAlignment="1">
      <alignment horizontal="justify" vertical="center" wrapText="1"/>
    </xf>
    <xf numFmtId="0" fontId="17" fillId="0" borderId="6" xfId="2" applyFont="1" applyBorder="1" applyAlignment="1">
      <alignment horizontal="center" vertical="center" wrapText="1"/>
    </xf>
    <xf numFmtId="9" fontId="17" fillId="0" borderId="6" xfId="1" applyNumberFormat="1" applyFont="1" applyBorder="1" applyAlignment="1">
      <alignment horizontal="center" vertical="center" wrapText="1"/>
    </xf>
    <xf numFmtId="0" fontId="42" fillId="0" borderId="1" xfId="2" applyFont="1" applyBorder="1" applyAlignment="1">
      <alignment horizontal="center" vertical="center"/>
    </xf>
    <xf numFmtId="0" fontId="42" fillId="0" borderId="3" xfId="2" applyFont="1" applyBorder="1" applyAlignment="1">
      <alignment horizontal="center" vertical="center"/>
    </xf>
    <xf numFmtId="0" fontId="42" fillId="0" borderId="5"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7" fillId="0" borderId="9" xfId="2" applyFont="1" applyBorder="1" applyAlignment="1">
      <alignment horizontal="center" vertical="center"/>
    </xf>
    <xf numFmtId="0" fontId="45" fillId="2" borderId="13" xfId="2" applyFont="1" applyFill="1" applyBorder="1" applyAlignment="1">
      <alignment horizontal="center"/>
    </xf>
    <xf numFmtId="0" fontId="45" fillId="2" borderId="12" xfId="2" applyFont="1" applyFill="1" applyBorder="1" applyAlignment="1">
      <alignment horizontal="center"/>
    </xf>
    <xf numFmtId="0" fontId="45" fillId="2" borderId="2" xfId="2" applyFont="1" applyFill="1" applyBorder="1" applyAlignment="1">
      <alignment horizontal="center"/>
    </xf>
    <xf numFmtId="0" fontId="26" fillId="0" borderId="32" xfId="2" applyFont="1" applyBorder="1" applyAlignment="1">
      <alignment horizontal="center" vertical="center"/>
    </xf>
    <xf numFmtId="0" fontId="17" fillId="0" borderId="26" xfId="2" applyFont="1" applyBorder="1" applyAlignment="1">
      <alignment horizontal="center" vertical="center" wrapText="1"/>
    </xf>
    <xf numFmtId="0" fontId="26" fillId="0" borderId="36" xfId="2" applyFont="1" applyBorder="1" applyAlignment="1">
      <alignment horizontal="center" vertical="center"/>
    </xf>
    <xf numFmtId="0" fontId="17" fillId="0" borderId="11" xfId="2" applyFont="1" applyBorder="1" applyAlignment="1">
      <alignment horizontal="center" vertical="center"/>
    </xf>
    <xf numFmtId="0" fontId="26" fillId="0" borderId="37" xfId="2" applyFont="1" applyBorder="1" applyAlignment="1">
      <alignment horizontal="center" vertical="center"/>
    </xf>
    <xf numFmtId="0" fontId="18" fillId="3" borderId="18" xfId="2" applyFont="1" applyFill="1" applyBorder="1" applyAlignment="1">
      <alignment horizontal="justify" vertical="center" wrapText="1"/>
    </xf>
    <xf numFmtId="0" fontId="17" fillId="3" borderId="6" xfId="2" applyFont="1" applyFill="1" applyBorder="1" applyAlignment="1">
      <alignment horizontal="justify" vertical="center" wrapText="1"/>
    </xf>
    <xf numFmtId="9" fontId="18" fillId="3" borderId="6" xfId="2" applyNumberFormat="1" applyFont="1" applyFill="1" applyBorder="1" applyAlignment="1">
      <alignment horizontal="center" vertical="center" wrapText="1"/>
    </xf>
    <xf numFmtId="0" fontId="18" fillId="3" borderId="6" xfId="2" applyFont="1" applyFill="1" applyBorder="1" applyAlignment="1">
      <alignment horizontal="left" vertical="center" wrapText="1"/>
    </xf>
    <xf numFmtId="9" fontId="18" fillId="3" borderId="6" xfId="1" applyFont="1" applyFill="1" applyBorder="1" applyAlignment="1">
      <alignment horizontal="center" vertical="center" wrapText="1"/>
    </xf>
    <xf numFmtId="0" fontId="17" fillId="3" borderId="58" xfId="2" applyFont="1" applyFill="1" applyBorder="1" applyAlignment="1">
      <alignment horizontal="center" vertical="center" wrapText="1"/>
    </xf>
    <xf numFmtId="0" fontId="17" fillId="3" borderId="0" xfId="2" applyFont="1" applyFill="1" applyBorder="1" applyAlignment="1">
      <alignment horizontal="left"/>
    </xf>
    <xf numFmtId="0" fontId="17" fillId="0" borderId="62" xfId="2" applyFont="1" applyFill="1" applyBorder="1" applyAlignment="1">
      <alignment horizontal="center" vertical="center" wrapText="1"/>
    </xf>
    <xf numFmtId="14" fontId="18" fillId="3" borderId="6" xfId="3" applyNumberFormat="1" applyFont="1" applyFill="1" applyBorder="1" applyAlignment="1">
      <alignment horizontal="center" vertical="center"/>
    </xf>
    <xf numFmtId="0" fontId="18" fillId="0" borderId="26" xfId="2" applyFont="1" applyFill="1" applyBorder="1" applyAlignment="1">
      <alignment horizontal="center" vertical="center" wrapText="1"/>
    </xf>
    <xf numFmtId="0" fontId="23" fillId="0" borderId="26" xfId="29" applyFont="1" applyFill="1" applyBorder="1" applyAlignment="1">
      <alignment horizontal="center" vertical="center" wrapText="1"/>
    </xf>
    <xf numFmtId="0" fontId="18" fillId="0" borderId="32" xfId="2" applyFont="1" applyFill="1" applyBorder="1" applyAlignment="1">
      <alignment horizontal="left" vertical="center" wrapText="1"/>
    </xf>
    <xf numFmtId="0" fontId="23" fillId="0" borderId="32" xfId="29" applyFont="1" applyFill="1" applyBorder="1" applyAlignment="1">
      <alignment horizontal="center" vertical="center" wrapText="1"/>
    </xf>
    <xf numFmtId="0" fontId="23" fillId="0" borderId="6" xfId="29" applyFont="1" applyFill="1" applyBorder="1" applyAlignment="1">
      <alignment horizontal="center" vertical="center" wrapText="1"/>
    </xf>
    <xf numFmtId="0" fontId="23" fillId="0" borderId="34" xfId="29" applyFont="1" applyFill="1" applyBorder="1" applyAlignment="1">
      <alignment horizontal="center" vertical="center" wrapText="1"/>
    </xf>
    <xf numFmtId="0" fontId="17" fillId="0" borderId="61" xfId="2" applyFont="1" applyFill="1" applyBorder="1" applyAlignment="1">
      <alignment horizontal="center" vertical="center" wrapText="1"/>
    </xf>
    <xf numFmtId="0" fontId="26" fillId="0" borderId="13" xfId="2" applyFont="1" applyFill="1" applyBorder="1" applyAlignment="1">
      <alignment horizontal="center" vertical="center"/>
    </xf>
    <xf numFmtId="0" fontId="26" fillId="0" borderId="11" xfId="2" applyFont="1" applyFill="1" applyBorder="1" applyAlignment="1">
      <alignment horizontal="center" vertical="center"/>
    </xf>
    <xf numFmtId="0" fontId="18" fillId="0" borderId="36" xfId="2" applyFont="1" applyFill="1" applyBorder="1" applyAlignment="1">
      <alignment horizontal="center" vertical="center" wrapText="1"/>
    </xf>
    <xf numFmtId="0" fontId="18" fillId="0" borderId="31" xfId="2" applyFont="1" applyFill="1" applyBorder="1" applyAlignment="1">
      <alignment horizontal="center" vertical="center" wrapText="1"/>
    </xf>
    <xf numFmtId="0" fontId="18" fillId="0" borderId="29" xfId="2" applyFont="1" applyFill="1" applyBorder="1" applyAlignment="1">
      <alignment horizontal="center" vertical="center" wrapText="1"/>
    </xf>
    <xf numFmtId="0" fontId="18" fillId="0" borderId="32"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30" xfId="2" applyFont="1" applyFill="1" applyBorder="1" applyAlignment="1">
      <alignment horizontal="center" vertical="center" wrapText="1"/>
    </xf>
    <xf numFmtId="9" fontId="18" fillId="0" borderId="32" xfId="2" applyNumberFormat="1" applyFont="1" applyFill="1" applyBorder="1" applyAlignment="1">
      <alignment horizontal="center" vertical="center" wrapText="1"/>
    </xf>
    <xf numFmtId="9" fontId="18" fillId="0" borderId="30" xfId="2" applyNumberFormat="1" applyFont="1" applyFill="1" applyBorder="1" applyAlignment="1">
      <alignment horizontal="center" vertical="center" wrapText="1"/>
    </xf>
    <xf numFmtId="0" fontId="26" fillId="0" borderId="8" xfId="2" applyFont="1" applyBorder="1" applyAlignment="1">
      <alignment horizontal="center" vertical="center" wrapText="1"/>
    </xf>
    <xf numFmtId="0" fontId="18" fillId="3" borderId="11" xfId="2" applyFont="1" applyFill="1" applyBorder="1" applyAlignment="1">
      <alignment horizontal="center"/>
    </xf>
    <xf numFmtId="0" fontId="35" fillId="0" borderId="46" xfId="14" applyFont="1" applyFill="1" applyBorder="1" applyAlignment="1">
      <alignment horizontal="left" vertical="center" wrapText="1"/>
    </xf>
    <xf numFmtId="0" fontId="18" fillId="3" borderId="6" xfId="0" applyFont="1" applyFill="1" applyBorder="1" applyAlignment="1">
      <alignment horizontal="justify" vertical="center" wrapText="1"/>
    </xf>
    <xf numFmtId="0" fontId="18" fillId="3" borderId="6" xfId="0" applyFont="1" applyFill="1" applyBorder="1" applyAlignment="1">
      <alignment horizontal="justify" vertical="top" wrapText="1"/>
    </xf>
    <xf numFmtId="0" fontId="18" fillId="3" borderId="18" xfId="0" applyFont="1" applyFill="1" applyBorder="1" applyAlignment="1">
      <alignment vertical="center" wrapText="1"/>
    </xf>
    <xf numFmtId="0" fontId="18" fillId="3" borderId="16" xfId="0" applyFont="1" applyFill="1" applyBorder="1" applyAlignment="1">
      <alignment vertical="center" wrapText="1"/>
    </xf>
    <xf numFmtId="0" fontId="32" fillId="0" borderId="3" xfId="14" applyFont="1" applyBorder="1" applyAlignment="1">
      <alignment vertical="center" wrapText="1"/>
    </xf>
    <xf numFmtId="0" fontId="34" fillId="0" borderId="46" xfId="15" applyFont="1" applyFill="1" applyBorder="1" applyAlignment="1">
      <alignment horizontal="left" vertical="center" wrapText="1"/>
    </xf>
  </cellXfs>
  <cellStyles count="37">
    <cellStyle name="Bueno" xfId="9" builtinId="26"/>
    <cellStyle name="Énfasis3" xfId="20" builtinId="37"/>
    <cellStyle name="Hipervínculo" xfId="15" builtinId="8"/>
    <cellStyle name="Millares [0] 2" xfId="4" xr:uid="{00000000-0005-0000-0000-000003000000}"/>
    <cellStyle name="Millares [0] 3" xfId="8" xr:uid="{00000000-0005-0000-0000-000004000000}"/>
    <cellStyle name="Millares [0] 3 2" xfId="13" xr:uid="{00000000-0005-0000-0000-000005000000}"/>
    <cellStyle name="Millares [0] 3 3" xfId="16" xr:uid="{A58DC0CD-9C3F-47AA-82EE-9CC17BB742C9}"/>
    <cellStyle name="Millares 2" xfId="35" xr:uid="{03624A90-B421-4A3C-995D-FCF5C2830ABA}"/>
    <cellStyle name="Normal" xfId="0" builtinId="0"/>
    <cellStyle name="Normal 2" xfId="2" xr:uid="{00000000-0005-0000-0000-000007000000}"/>
    <cellStyle name="Normal 2 2" xfId="5" xr:uid="{00000000-0005-0000-0000-000008000000}"/>
    <cellStyle name="Normal 2 2 2" xfId="6" xr:uid="{00000000-0005-0000-0000-000009000000}"/>
    <cellStyle name="Normal 3" xfId="11" xr:uid="{00000000-0005-0000-0000-00000A000000}"/>
    <cellStyle name="Normal 3 2" xfId="18" xr:uid="{980D9BB7-8BE1-4517-BF31-9E46B2A0AA44}"/>
    <cellStyle name="Normal 4" xfId="14" xr:uid="{00000000-0005-0000-0000-00000B000000}"/>
    <cellStyle name="Normal 5" xfId="19" xr:uid="{BFDE59B2-4CCD-4292-A4FF-0D2EABF7F146}"/>
    <cellStyle name="Normal 6" xfId="22" xr:uid="{615E9FEF-AC31-4831-BCE2-F3F5E6FBF490}"/>
    <cellStyle name="Normal 6 2" xfId="29" xr:uid="{9D6DC71F-E142-4106-B1D4-6388C79EC7BB}"/>
    <cellStyle name="Normal 6 3" xfId="31" xr:uid="{826574CF-9ABF-4429-B98F-92D7E1BFDF50}"/>
    <cellStyle name="Normal 7" xfId="25" xr:uid="{FAF02664-24AA-4CFF-91BC-45C628D8BCB9}"/>
    <cellStyle name="Normal 7 2" xfId="27" xr:uid="{562664A7-4A64-48D2-BF9C-A0B5AB3FF146}"/>
    <cellStyle name="Normal 7 2 2" xfId="33" xr:uid="{752A078C-3245-4A56-84EB-2C651788CA46}"/>
    <cellStyle name="Porcentaje" xfId="1" builtinId="5"/>
    <cellStyle name="Porcentaje 2" xfId="3" xr:uid="{00000000-0005-0000-0000-00000D000000}"/>
    <cellStyle name="Porcentaje 3" xfId="7" xr:uid="{00000000-0005-0000-0000-00000E000000}"/>
    <cellStyle name="Porcentaje 3 2" xfId="17" xr:uid="{3394DF6A-9442-4A00-913D-CB4CB432D6F4}"/>
    <cellStyle name="Porcentaje 3 3" xfId="23" xr:uid="{40F1FBDC-4F14-4A59-9915-64F4E1A86F27}"/>
    <cellStyle name="Porcentaje 3 3 2" xfId="30" xr:uid="{7CEAA95C-D7D4-44C9-A823-0661AE782AA6}"/>
    <cellStyle name="Porcentaje 3 4" xfId="24" xr:uid="{0B5B77F0-3049-4CEF-8354-E8E221861D41}"/>
    <cellStyle name="Porcentaje 3 4 2" xfId="36" xr:uid="{E97AABAC-0C91-4DEE-B189-4A562A64650E}"/>
    <cellStyle name="Porcentaje 4" xfId="10" xr:uid="{00000000-0005-0000-0000-00000F000000}"/>
    <cellStyle name="Porcentaje 5" xfId="12" xr:uid="{00000000-0005-0000-0000-000010000000}"/>
    <cellStyle name="Porcentaje 6" xfId="21" xr:uid="{C71AD64E-628B-4DE8-983B-D39E9A96B960}"/>
    <cellStyle name="Porcentaje 6 2" xfId="32" xr:uid="{EE48C89F-3F08-4F7C-98C0-E40D7149229F}"/>
    <cellStyle name="Porcentaje 7" xfId="26" xr:uid="{76467609-D46B-48B3-9F70-A6E4319C68B2}"/>
    <cellStyle name="Porcentaje 7 2" xfId="28" xr:uid="{75E6867F-4532-46FA-99C0-AAD390E459DB}"/>
    <cellStyle name="Porcentaje 7 2 2" xfId="34" xr:uid="{F8FEC6BA-7AB0-45CF-81B1-638227F7F95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90488</xdr:colOff>
      <xdr:row>2</xdr:row>
      <xdr:rowOff>240505</xdr:rowOff>
    </xdr:from>
    <xdr:to>
      <xdr:col>2</xdr:col>
      <xdr:colOff>991824</xdr:colOff>
      <xdr:row>7</xdr:row>
      <xdr:rowOff>66675</xdr:rowOff>
    </xdr:to>
    <xdr:pic>
      <xdr:nvPicPr>
        <xdr:cNvPr id="4" name="Imagen 1" descr="cid:image003.jpg@01D584FB.234BB700">
          <a:extLst>
            <a:ext uri="{FF2B5EF4-FFF2-40B4-BE49-F238E27FC236}">
              <a16:creationId xmlns:a16="http://schemas.microsoft.com/office/drawing/2014/main" id="{3DC52BC4-51FF-44A1-AF9E-051293EF4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573880"/>
          <a:ext cx="3968386" cy="769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156483</xdr:colOff>
      <xdr:row>45</xdr:row>
      <xdr:rowOff>9524</xdr:rowOff>
    </xdr:from>
    <xdr:to>
      <xdr:col>31</xdr:col>
      <xdr:colOff>148415</xdr:colOff>
      <xdr:row>49</xdr:row>
      <xdr:rowOff>71220</xdr:rowOff>
    </xdr:to>
    <xdr:sp macro="" textlink="">
      <xdr:nvSpPr>
        <xdr:cNvPr id="2" name="Text Box 45">
          <a:extLst>
            <a:ext uri="{FF2B5EF4-FFF2-40B4-BE49-F238E27FC236}">
              <a16:creationId xmlns:a16="http://schemas.microsoft.com/office/drawing/2014/main" id="{74232BB5-5CAC-4519-93C1-ADAA6D7C8E5E}"/>
            </a:ext>
          </a:extLst>
        </xdr:cNvPr>
        <xdr:cNvSpPr txBox="1">
          <a:spLocks noChangeArrowheads="1"/>
        </xdr:cNvSpPr>
      </xdr:nvSpPr>
      <xdr:spPr bwMode="auto">
        <a:xfrm>
          <a:off x="27864708" y="24793574"/>
          <a:ext cx="5030657" cy="747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127000</xdr:colOff>
      <xdr:row>2</xdr:row>
      <xdr:rowOff>46717</xdr:rowOff>
    </xdr:from>
    <xdr:to>
      <xdr:col>2</xdr:col>
      <xdr:colOff>1404093</xdr:colOff>
      <xdr:row>6</xdr:row>
      <xdr:rowOff>69850</xdr:rowOff>
    </xdr:to>
    <xdr:pic>
      <xdr:nvPicPr>
        <xdr:cNvPr id="3" name="Imagen 2">
          <a:extLst>
            <a:ext uri="{FF2B5EF4-FFF2-40B4-BE49-F238E27FC236}">
              <a16:creationId xmlns:a16="http://schemas.microsoft.com/office/drawing/2014/main" id="{BBDC2900-D5A4-404B-9FE1-FBA49DFE3961}"/>
            </a:ext>
          </a:extLst>
        </xdr:cNvPr>
        <xdr:cNvPicPr>
          <a:picLocks noChangeAspect="1"/>
        </xdr:cNvPicPr>
      </xdr:nvPicPr>
      <xdr:blipFill>
        <a:blip xmlns:r="http://schemas.openxmlformats.org/officeDocument/2006/relationships" r:embed="rId1"/>
        <a:stretch>
          <a:fillRect/>
        </a:stretch>
      </xdr:blipFill>
      <xdr:spPr>
        <a:xfrm>
          <a:off x="127000" y="265792"/>
          <a:ext cx="3744068" cy="785133"/>
        </a:xfrm>
        <a:prstGeom prst="rect">
          <a:avLst/>
        </a:prstGeom>
      </xdr:spPr>
    </xdr:pic>
    <xdr:clientData/>
  </xdr:twoCellAnchor>
  <xdr:twoCellAnchor>
    <xdr:from>
      <xdr:col>5</xdr:col>
      <xdr:colOff>57150</xdr:colOff>
      <xdr:row>44</xdr:row>
      <xdr:rowOff>152400</xdr:rowOff>
    </xdr:from>
    <xdr:to>
      <xdr:col>7</xdr:col>
      <xdr:colOff>1126339</xdr:colOff>
      <xdr:row>53</xdr:row>
      <xdr:rowOff>159327</xdr:rowOff>
    </xdr:to>
    <xdr:sp macro="" textlink="">
      <xdr:nvSpPr>
        <xdr:cNvPr id="4" name="Text Box 45">
          <a:extLst>
            <a:ext uri="{FF2B5EF4-FFF2-40B4-BE49-F238E27FC236}">
              <a16:creationId xmlns:a16="http://schemas.microsoft.com/office/drawing/2014/main" id="{F1B13E9C-B202-402A-8939-7878E23C1077}"/>
            </a:ext>
          </a:extLst>
        </xdr:cNvPr>
        <xdr:cNvSpPr txBox="1">
          <a:spLocks noChangeArrowheads="1"/>
        </xdr:cNvSpPr>
      </xdr:nvSpPr>
      <xdr:spPr bwMode="auto">
        <a:xfrm>
          <a:off x="6581775" y="24765000"/>
          <a:ext cx="5203039" cy="1549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166008</xdr:colOff>
      <xdr:row>48</xdr:row>
      <xdr:rowOff>295274</xdr:rowOff>
    </xdr:from>
    <xdr:to>
      <xdr:col>32</xdr:col>
      <xdr:colOff>0</xdr:colOff>
      <xdr:row>53</xdr:row>
      <xdr:rowOff>52170</xdr:rowOff>
    </xdr:to>
    <xdr:sp macro="" textlink="">
      <xdr:nvSpPr>
        <xdr:cNvPr id="2" name="Text Box 45">
          <a:extLst>
            <a:ext uri="{FF2B5EF4-FFF2-40B4-BE49-F238E27FC236}">
              <a16:creationId xmlns:a16="http://schemas.microsoft.com/office/drawing/2014/main" id="{F5DA5032-5A2C-43D4-8433-349864F294D2}"/>
            </a:ext>
          </a:extLst>
        </xdr:cNvPr>
        <xdr:cNvSpPr txBox="1">
          <a:spLocks noChangeArrowheads="1"/>
        </xdr:cNvSpPr>
      </xdr:nvSpPr>
      <xdr:spPr bwMode="auto">
        <a:xfrm>
          <a:off x="25597758" y="25603199"/>
          <a:ext cx="3567792" cy="766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406BF95A-F1D5-4037-888D-3905C7B38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48</xdr:row>
      <xdr:rowOff>285750</xdr:rowOff>
    </xdr:from>
    <xdr:to>
      <xdr:col>7</xdr:col>
      <xdr:colOff>1602589</xdr:colOff>
      <xdr:row>57</xdr:row>
      <xdr:rowOff>159327</xdr:rowOff>
    </xdr:to>
    <xdr:sp macro="" textlink="">
      <xdr:nvSpPr>
        <xdr:cNvPr id="4" name="Text Box 45">
          <a:extLst>
            <a:ext uri="{FF2B5EF4-FFF2-40B4-BE49-F238E27FC236}">
              <a16:creationId xmlns:a16="http://schemas.microsoft.com/office/drawing/2014/main" id="{77135308-EE87-4128-8F5B-736F2FDCB69F}"/>
            </a:ext>
          </a:extLst>
        </xdr:cNvPr>
        <xdr:cNvSpPr txBox="1">
          <a:spLocks noChangeArrowheads="1"/>
        </xdr:cNvSpPr>
      </xdr:nvSpPr>
      <xdr:spPr bwMode="auto">
        <a:xfrm>
          <a:off x="6153150" y="25593675"/>
          <a:ext cx="4907764" cy="1530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9524</xdr:rowOff>
    </xdr:from>
    <xdr:to>
      <xdr:col>2</xdr:col>
      <xdr:colOff>180975</xdr:colOff>
      <xdr:row>6</xdr:row>
      <xdr:rowOff>51625</xdr:rowOff>
    </xdr:to>
    <xdr:pic>
      <xdr:nvPicPr>
        <xdr:cNvPr id="2" name="Imagen 1">
          <a:extLst>
            <a:ext uri="{FF2B5EF4-FFF2-40B4-BE49-F238E27FC236}">
              <a16:creationId xmlns:a16="http://schemas.microsoft.com/office/drawing/2014/main" id="{A87D1600-295A-4DFE-A0A5-657F09AA9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49"/>
          <a:ext cx="3829050" cy="804101"/>
        </a:xfrm>
        <a:prstGeom prst="rect">
          <a:avLst/>
        </a:prstGeom>
      </xdr:spPr>
    </xdr:pic>
    <xdr:clientData/>
  </xdr:twoCellAnchor>
  <xdr:twoCellAnchor>
    <xdr:from>
      <xdr:col>5</xdr:col>
      <xdr:colOff>0</xdr:colOff>
      <xdr:row>39</xdr:row>
      <xdr:rowOff>19050</xdr:rowOff>
    </xdr:from>
    <xdr:to>
      <xdr:col>8</xdr:col>
      <xdr:colOff>488164</xdr:colOff>
      <xdr:row>48</xdr:row>
      <xdr:rowOff>35502</xdr:rowOff>
    </xdr:to>
    <xdr:sp macro="" textlink="">
      <xdr:nvSpPr>
        <xdr:cNvPr id="3" name="Text Box 45">
          <a:extLst>
            <a:ext uri="{FF2B5EF4-FFF2-40B4-BE49-F238E27FC236}">
              <a16:creationId xmlns:a16="http://schemas.microsoft.com/office/drawing/2014/main" id="{FBF20F0A-AD63-464D-8AFF-6DD067286291}"/>
            </a:ext>
          </a:extLst>
        </xdr:cNvPr>
        <xdr:cNvSpPr txBox="1">
          <a:spLocks noChangeArrowheads="1"/>
        </xdr:cNvSpPr>
      </xdr:nvSpPr>
      <xdr:spPr bwMode="auto">
        <a:xfrm>
          <a:off x="8772525" y="40119300"/>
          <a:ext cx="54411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22</xdr:col>
      <xdr:colOff>0</xdr:colOff>
      <xdr:row>40</xdr:row>
      <xdr:rowOff>0</xdr:rowOff>
    </xdr:from>
    <xdr:to>
      <xdr:col>32</xdr:col>
      <xdr:colOff>211939</xdr:colOff>
      <xdr:row>49</xdr:row>
      <xdr:rowOff>16452</xdr:rowOff>
    </xdr:to>
    <xdr:sp macro="" textlink="">
      <xdr:nvSpPr>
        <xdr:cNvPr id="4" name="Text Box 45">
          <a:extLst>
            <a:ext uri="{FF2B5EF4-FFF2-40B4-BE49-F238E27FC236}">
              <a16:creationId xmlns:a16="http://schemas.microsoft.com/office/drawing/2014/main" id="{9158BDB7-3ABC-4C5D-9AF6-90DC389F67F1}"/>
            </a:ext>
          </a:extLst>
        </xdr:cNvPr>
        <xdr:cNvSpPr txBox="1">
          <a:spLocks noChangeArrowheads="1"/>
        </xdr:cNvSpPr>
      </xdr:nvSpPr>
      <xdr:spPr bwMode="auto">
        <a:xfrm>
          <a:off x="26098500" y="40262175"/>
          <a:ext cx="51363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2327786</xdr:colOff>
      <xdr:row>41</xdr:row>
      <xdr:rowOff>1142</xdr:rowOff>
    </xdr:from>
    <xdr:to>
      <xdr:col>6</xdr:col>
      <xdr:colOff>1758675</xdr:colOff>
      <xdr:row>45</xdr:row>
      <xdr:rowOff>74744</xdr:rowOff>
    </xdr:to>
    <xdr:sp macro="" textlink="">
      <xdr:nvSpPr>
        <xdr:cNvPr id="2" name="Text Box 45">
          <a:extLst>
            <a:ext uri="{FF2B5EF4-FFF2-40B4-BE49-F238E27FC236}">
              <a16:creationId xmlns:a16="http://schemas.microsoft.com/office/drawing/2014/main" id="{954E1496-AF14-479A-A29E-0E0EA759A896}"/>
            </a:ext>
          </a:extLst>
        </xdr:cNvPr>
        <xdr:cNvSpPr txBox="1">
          <a:spLocks noChangeArrowheads="1"/>
        </xdr:cNvSpPr>
      </xdr:nvSpPr>
      <xdr:spPr bwMode="auto">
        <a:xfrm>
          <a:off x="6671186" y="18879692"/>
          <a:ext cx="4421989" cy="132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oneCellAnchor>
    <xdr:from>
      <xdr:col>0</xdr:col>
      <xdr:colOff>19050</xdr:colOff>
      <xdr:row>2</xdr:row>
      <xdr:rowOff>33338</xdr:rowOff>
    </xdr:from>
    <xdr:ext cx="4038600" cy="814388"/>
    <xdr:pic>
      <xdr:nvPicPr>
        <xdr:cNvPr id="3" name="Imagen 2">
          <a:extLst>
            <a:ext uri="{FF2B5EF4-FFF2-40B4-BE49-F238E27FC236}">
              <a16:creationId xmlns:a16="http://schemas.microsoft.com/office/drawing/2014/main" id="{98559924-E653-478E-9876-DF8CD01100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757238"/>
          <a:ext cx="4038600" cy="814388"/>
        </a:xfrm>
        <a:prstGeom prst="rect">
          <a:avLst/>
        </a:prstGeom>
      </xdr:spPr>
    </xdr:pic>
    <xdr:clientData/>
  </xdr:oneCellAnchor>
  <xdr:twoCellAnchor>
    <xdr:from>
      <xdr:col>20</xdr:col>
      <xdr:colOff>171450</xdr:colOff>
      <xdr:row>41</xdr:row>
      <xdr:rowOff>19050</xdr:rowOff>
    </xdr:from>
    <xdr:to>
      <xdr:col>31</xdr:col>
      <xdr:colOff>0</xdr:colOff>
      <xdr:row>45</xdr:row>
      <xdr:rowOff>92652</xdr:rowOff>
    </xdr:to>
    <xdr:sp macro="" textlink="">
      <xdr:nvSpPr>
        <xdr:cNvPr id="4" name="Text Box 45">
          <a:extLst>
            <a:ext uri="{FF2B5EF4-FFF2-40B4-BE49-F238E27FC236}">
              <a16:creationId xmlns:a16="http://schemas.microsoft.com/office/drawing/2014/main" id="{8E770A02-AC1A-4E07-96A3-C523FC44689D}"/>
            </a:ext>
          </a:extLst>
        </xdr:cNvPr>
        <xdr:cNvSpPr txBox="1">
          <a:spLocks noChangeArrowheads="1"/>
        </xdr:cNvSpPr>
      </xdr:nvSpPr>
      <xdr:spPr bwMode="auto">
        <a:xfrm>
          <a:off x="28622625" y="18897600"/>
          <a:ext cx="5212564" cy="132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166008</xdr:colOff>
      <xdr:row>28</xdr:row>
      <xdr:rowOff>295274</xdr:rowOff>
    </xdr:from>
    <xdr:to>
      <xdr:col>32</xdr:col>
      <xdr:colOff>0</xdr:colOff>
      <xdr:row>33</xdr:row>
      <xdr:rowOff>52170</xdr:rowOff>
    </xdr:to>
    <xdr:sp macro="" textlink="">
      <xdr:nvSpPr>
        <xdr:cNvPr id="2" name="Text Box 45">
          <a:extLst>
            <a:ext uri="{FF2B5EF4-FFF2-40B4-BE49-F238E27FC236}">
              <a16:creationId xmlns:a16="http://schemas.microsoft.com/office/drawing/2014/main" id="{C9F6844E-FF44-40A5-9122-BF841AD816D3}"/>
            </a:ext>
          </a:extLst>
        </xdr:cNvPr>
        <xdr:cNvSpPr txBox="1">
          <a:spLocks noChangeArrowheads="1"/>
        </xdr:cNvSpPr>
      </xdr:nvSpPr>
      <xdr:spPr bwMode="auto">
        <a:xfrm>
          <a:off x="25988283" y="16021049"/>
          <a:ext cx="3567792"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A236B190-A1ED-47D2-AAAE-3875F29DA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28</xdr:row>
      <xdr:rowOff>285750</xdr:rowOff>
    </xdr:from>
    <xdr:to>
      <xdr:col>7</xdr:col>
      <xdr:colOff>1602589</xdr:colOff>
      <xdr:row>37</xdr:row>
      <xdr:rowOff>159327</xdr:rowOff>
    </xdr:to>
    <xdr:sp macro="" textlink="">
      <xdr:nvSpPr>
        <xdr:cNvPr id="4" name="Text Box 45">
          <a:extLst>
            <a:ext uri="{FF2B5EF4-FFF2-40B4-BE49-F238E27FC236}">
              <a16:creationId xmlns:a16="http://schemas.microsoft.com/office/drawing/2014/main" id="{1AB30E22-D4B6-450E-84A6-33637FD251C1}"/>
            </a:ext>
          </a:extLst>
        </xdr:cNvPr>
        <xdr:cNvSpPr txBox="1">
          <a:spLocks noChangeArrowheads="1"/>
        </xdr:cNvSpPr>
      </xdr:nvSpPr>
      <xdr:spPr bwMode="auto">
        <a:xfrm>
          <a:off x="6619875" y="16011525"/>
          <a:ext cx="54030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194583</xdr:colOff>
      <xdr:row>37</xdr:row>
      <xdr:rowOff>114299</xdr:rowOff>
    </xdr:from>
    <xdr:to>
      <xdr:col>32</xdr:col>
      <xdr:colOff>28575</xdr:colOff>
      <xdr:row>43</xdr:row>
      <xdr:rowOff>14070</xdr:rowOff>
    </xdr:to>
    <xdr:sp macro="" textlink="">
      <xdr:nvSpPr>
        <xdr:cNvPr id="2" name="Text Box 45">
          <a:extLst>
            <a:ext uri="{FF2B5EF4-FFF2-40B4-BE49-F238E27FC236}">
              <a16:creationId xmlns:a16="http://schemas.microsoft.com/office/drawing/2014/main" id="{DFAB431F-8B2F-4A9D-9668-D942B5B6D41E}"/>
            </a:ext>
          </a:extLst>
        </xdr:cNvPr>
        <xdr:cNvSpPr txBox="1">
          <a:spLocks noChangeArrowheads="1"/>
        </xdr:cNvSpPr>
      </xdr:nvSpPr>
      <xdr:spPr bwMode="auto">
        <a:xfrm>
          <a:off x="21025758" y="19592924"/>
          <a:ext cx="3567792" cy="1042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4</xdr:row>
      <xdr:rowOff>66675</xdr:rowOff>
    </xdr:from>
    <xdr:to>
      <xdr:col>2</xdr:col>
      <xdr:colOff>504825</xdr:colOff>
      <xdr:row>6</xdr:row>
      <xdr:rowOff>152400</xdr:rowOff>
    </xdr:to>
    <xdr:pic>
      <xdr:nvPicPr>
        <xdr:cNvPr id="3" name="Imagen 1" descr="image003">
          <a:extLst>
            <a:ext uri="{FF2B5EF4-FFF2-40B4-BE49-F238E27FC236}">
              <a16:creationId xmlns:a16="http://schemas.microsoft.com/office/drawing/2014/main" id="{37884F9F-A483-48C1-A5B3-04B99C39A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76300"/>
          <a:ext cx="3648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38</xdr:row>
      <xdr:rowOff>0</xdr:rowOff>
    </xdr:from>
    <xdr:to>
      <xdr:col>8</xdr:col>
      <xdr:colOff>192889</xdr:colOff>
      <xdr:row>45</xdr:row>
      <xdr:rowOff>140277</xdr:rowOff>
    </xdr:to>
    <xdr:sp macro="" textlink="">
      <xdr:nvSpPr>
        <xdr:cNvPr id="7" name="Text Box 45">
          <a:extLst>
            <a:ext uri="{FF2B5EF4-FFF2-40B4-BE49-F238E27FC236}">
              <a16:creationId xmlns:a16="http://schemas.microsoft.com/office/drawing/2014/main" id="{2A0A9B3D-2396-46E3-8FA5-6D98C9C8CAC8}"/>
            </a:ext>
          </a:extLst>
        </xdr:cNvPr>
        <xdr:cNvSpPr txBox="1">
          <a:spLocks noChangeArrowheads="1"/>
        </xdr:cNvSpPr>
      </xdr:nvSpPr>
      <xdr:spPr bwMode="auto">
        <a:xfrm>
          <a:off x="7324725" y="20345400"/>
          <a:ext cx="54030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28</xdr:row>
      <xdr:rowOff>0</xdr:rowOff>
    </xdr:from>
    <xdr:to>
      <xdr:col>31</xdr:col>
      <xdr:colOff>294011</xdr:colOff>
      <xdr:row>32</xdr:row>
      <xdr:rowOff>61696</xdr:rowOff>
    </xdr:to>
    <xdr:sp macro="" textlink="">
      <xdr:nvSpPr>
        <xdr:cNvPr id="2" name="Text Box 45">
          <a:extLst>
            <a:ext uri="{FF2B5EF4-FFF2-40B4-BE49-F238E27FC236}">
              <a16:creationId xmlns:a16="http://schemas.microsoft.com/office/drawing/2014/main" id="{C31D33B5-AA36-4CCA-A469-FDDE8C0C086A}"/>
            </a:ext>
          </a:extLst>
        </xdr:cNvPr>
        <xdr:cNvSpPr txBox="1">
          <a:spLocks noChangeArrowheads="1"/>
        </xdr:cNvSpPr>
      </xdr:nvSpPr>
      <xdr:spPr bwMode="auto">
        <a:xfrm>
          <a:off x="26974800" y="27041475"/>
          <a:ext cx="3427736"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0</xdr:colOff>
      <xdr:row>2</xdr:row>
      <xdr:rowOff>28575</xdr:rowOff>
    </xdr:from>
    <xdr:to>
      <xdr:col>2</xdr:col>
      <xdr:colOff>31750</xdr:colOff>
      <xdr:row>6</xdr:row>
      <xdr:rowOff>21167</xdr:rowOff>
    </xdr:to>
    <xdr:pic>
      <xdr:nvPicPr>
        <xdr:cNvPr id="3" name="Imagen 2">
          <a:extLst>
            <a:ext uri="{FF2B5EF4-FFF2-40B4-BE49-F238E27FC236}">
              <a16:creationId xmlns:a16="http://schemas.microsoft.com/office/drawing/2014/main" id="{EF2D2D91-A1EA-4EC0-957F-8E1048D5A22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62492"/>
          <a:ext cx="3090333" cy="627592"/>
        </a:xfrm>
        <a:prstGeom prst="rect">
          <a:avLst/>
        </a:prstGeom>
      </xdr:spPr>
    </xdr:pic>
    <xdr:clientData/>
  </xdr:twoCellAnchor>
  <xdr:twoCellAnchor>
    <xdr:from>
      <xdr:col>4</xdr:col>
      <xdr:colOff>1108075</xdr:colOff>
      <xdr:row>27</xdr:row>
      <xdr:rowOff>137583</xdr:rowOff>
    </xdr:from>
    <xdr:to>
      <xdr:col>7</xdr:col>
      <xdr:colOff>766506</xdr:colOff>
      <xdr:row>36</xdr:row>
      <xdr:rowOff>154035</xdr:rowOff>
    </xdr:to>
    <xdr:sp macro="" textlink="">
      <xdr:nvSpPr>
        <xdr:cNvPr id="4" name="Text Box 45">
          <a:extLst>
            <a:ext uri="{FF2B5EF4-FFF2-40B4-BE49-F238E27FC236}">
              <a16:creationId xmlns:a16="http://schemas.microsoft.com/office/drawing/2014/main" id="{09FB3DCB-DB8C-429D-BD59-B5AA5BE39D04}"/>
            </a:ext>
          </a:extLst>
        </xdr:cNvPr>
        <xdr:cNvSpPr txBox="1">
          <a:spLocks noChangeArrowheads="1"/>
        </xdr:cNvSpPr>
      </xdr:nvSpPr>
      <xdr:spPr bwMode="auto">
        <a:xfrm>
          <a:off x="7828492" y="26003250"/>
          <a:ext cx="5034764" cy="1445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166008</xdr:colOff>
      <xdr:row>21</xdr:row>
      <xdr:rowOff>295274</xdr:rowOff>
    </xdr:from>
    <xdr:to>
      <xdr:col>32</xdr:col>
      <xdr:colOff>0</xdr:colOff>
      <xdr:row>26</xdr:row>
      <xdr:rowOff>52170</xdr:rowOff>
    </xdr:to>
    <xdr:sp macro="" textlink="">
      <xdr:nvSpPr>
        <xdr:cNvPr id="2" name="Text Box 45">
          <a:extLst>
            <a:ext uri="{FF2B5EF4-FFF2-40B4-BE49-F238E27FC236}">
              <a16:creationId xmlns:a16="http://schemas.microsoft.com/office/drawing/2014/main" id="{13D9F359-E03D-435B-B53A-11A27DAA4325}"/>
            </a:ext>
          </a:extLst>
        </xdr:cNvPr>
        <xdr:cNvSpPr txBox="1">
          <a:spLocks noChangeArrowheads="1"/>
        </xdr:cNvSpPr>
      </xdr:nvSpPr>
      <xdr:spPr bwMode="auto">
        <a:xfrm>
          <a:off x="25578708" y="11668124"/>
          <a:ext cx="3567792"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AC20E6BC-B36B-48F9-93CE-1BDA850C6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21</xdr:row>
      <xdr:rowOff>285750</xdr:rowOff>
    </xdr:from>
    <xdr:to>
      <xdr:col>7</xdr:col>
      <xdr:colOff>1602589</xdr:colOff>
      <xdr:row>30</xdr:row>
      <xdr:rowOff>159327</xdr:rowOff>
    </xdr:to>
    <xdr:sp macro="" textlink="">
      <xdr:nvSpPr>
        <xdr:cNvPr id="4" name="Text Box 45">
          <a:extLst>
            <a:ext uri="{FF2B5EF4-FFF2-40B4-BE49-F238E27FC236}">
              <a16:creationId xmlns:a16="http://schemas.microsoft.com/office/drawing/2014/main" id="{9502AC4A-2060-49BB-BBE6-37FD9FFAC305}"/>
            </a:ext>
          </a:extLst>
        </xdr:cNvPr>
        <xdr:cNvSpPr txBox="1">
          <a:spLocks noChangeArrowheads="1"/>
        </xdr:cNvSpPr>
      </xdr:nvSpPr>
      <xdr:spPr bwMode="auto">
        <a:xfrm>
          <a:off x="6619875" y="11658600"/>
          <a:ext cx="4993489"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166008</xdr:colOff>
      <xdr:row>26</xdr:row>
      <xdr:rowOff>295274</xdr:rowOff>
    </xdr:from>
    <xdr:to>
      <xdr:col>32</xdr:col>
      <xdr:colOff>0</xdr:colOff>
      <xdr:row>31</xdr:row>
      <xdr:rowOff>52170</xdr:rowOff>
    </xdr:to>
    <xdr:sp macro="" textlink="">
      <xdr:nvSpPr>
        <xdr:cNvPr id="2" name="Text Box 45">
          <a:extLst>
            <a:ext uri="{FF2B5EF4-FFF2-40B4-BE49-F238E27FC236}">
              <a16:creationId xmlns:a16="http://schemas.microsoft.com/office/drawing/2014/main" id="{304FCC95-F7E5-42E1-A397-5775B9B80566}"/>
            </a:ext>
          </a:extLst>
        </xdr:cNvPr>
        <xdr:cNvSpPr txBox="1">
          <a:spLocks noChangeArrowheads="1"/>
        </xdr:cNvSpPr>
      </xdr:nvSpPr>
      <xdr:spPr bwMode="auto">
        <a:xfrm>
          <a:off x="25178658" y="16411574"/>
          <a:ext cx="3563807"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89221E71-B1B9-49AD-844A-DCC879830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0632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26</xdr:row>
      <xdr:rowOff>285750</xdr:rowOff>
    </xdr:from>
    <xdr:to>
      <xdr:col>7</xdr:col>
      <xdr:colOff>1602589</xdr:colOff>
      <xdr:row>35</xdr:row>
      <xdr:rowOff>159327</xdr:rowOff>
    </xdr:to>
    <xdr:sp macro="" textlink="">
      <xdr:nvSpPr>
        <xdr:cNvPr id="4" name="Text Box 45">
          <a:extLst>
            <a:ext uri="{FF2B5EF4-FFF2-40B4-BE49-F238E27FC236}">
              <a16:creationId xmlns:a16="http://schemas.microsoft.com/office/drawing/2014/main" id="{BF3DC6D3-3015-495E-9B94-2D97562D5BC0}"/>
            </a:ext>
          </a:extLst>
        </xdr:cNvPr>
        <xdr:cNvSpPr txBox="1">
          <a:spLocks noChangeArrowheads="1"/>
        </xdr:cNvSpPr>
      </xdr:nvSpPr>
      <xdr:spPr bwMode="auto">
        <a:xfrm>
          <a:off x="5743575" y="16402050"/>
          <a:ext cx="526971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166008</xdr:colOff>
      <xdr:row>38</xdr:row>
      <xdr:rowOff>295274</xdr:rowOff>
    </xdr:from>
    <xdr:to>
      <xdr:col>32</xdr:col>
      <xdr:colOff>0</xdr:colOff>
      <xdr:row>39</xdr:row>
      <xdr:rowOff>0</xdr:rowOff>
    </xdr:to>
    <xdr:sp macro="" textlink="">
      <xdr:nvSpPr>
        <xdr:cNvPr id="2" name="Text Box 45">
          <a:extLst>
            <a:ext uri="{FF2B5EF4-FFF2-40B4-BE49-F238E27FC236}">
              <a16:creationId xmlns:a16="http://schemas.microsoft.com/office/drawing/2014/main" id="{C40F83B7-278B-4E79-88F8-CF41D2C2914E}"/>
            </a:ext>
          </a:extLst>
        </xdr:cNvPr>
        <xdr:cNvSpPr txBox="1">
          <a:spLocks noChangeArrowheads="1"/>
        </xdr:cNvSpPr>
      </xdr:nvSpPr>
      <xdr:spPr bwMode="auto">
        <a:xfrm>
          <a:off x="26788383" y="20116799"/>
          <a:ext cx="3567792" cy="737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F5B49972-E5A0-497F-827D-FAD8B3E14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3377716" cy="930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223"/>
  <sheetViews>
    <sheetView tabSelected="1" zoomScaleNormal="100" zoomScaleSheetLayoutView="50" workbookViewId="0">
      <selection activeCell="D14" sqref="D14"/>
    </sheetView>
  </sheetViews>
  <sheetFormatPr baseColWidth="10" defaultColWidth="23" defaultRowHeight="12.75" x14ac:dyDescent="0.2"/>
  <cols>
    <col min="1" max="1" width="23" style="119"/>
    <col min="2" max="3" width="23" style="119" customWidth="1"/>
    <col min="4" max="4" width="27.140625" style="119" customWidth="1"/>
    <col min="5" max="5" width="39.140625" style="93" customWidth="1"/>
    <col min="6" max="6" width="23" style="27" customWidth="1"/>
    <col min="7" max="8" width="23" style="119" customWidth="1"/>
    <col min="9" max="10" width="23" style="27" customWidth="1"/>
    <col min="11" max="12" width="23" style="119" customWidth="1"/>
    <col min="13" max="15" width="23" style="27" customWidth="1"/>
    <col min="16" max="18" width="23" style="119" customWidth="1"/>
    <col min="19" max="19" width="19.5703125" style="119" customWidth="1"/>
    <col min="20" max="20" width="47.5703125" style="298" customWidth="1"/>
    <col min="21" max="21" width="19" style="123" customWidth="1"/>
    <col min="22" max="22" width="23" style="123"/>
    <col min="23" max="23" width="23" style="191"/>
    <col min="24" max="24" width="23" style="119"/>
    <col min="25" max="26" width="23" style="518"/>
    <col min="27" max="27" width="23" style="119"/>
    <col min="28" max="16384" width="23" style="27"/>
  </cols>
  <sheetData>
    <row r="2" spans="1:27" ht="13.5" thickBot="1" x14ac:dyDescent="0.25"/>
    <row r="3" spans="1:27" ht="23.25" customHeight="1" x14ac:dyDescent="0.2">
      <c r="A3" s="868" t="s">
        <v>958</v>
      </c>
      <c r="B3" s="869"/>
      <c r="C3" s="869"/>
      <c r="D3" s="869"/>
      <c r="E3" s="869"/>
      <c r="F3" s="869"/>
      <c r="G3" s="869"/>
      <c r="H3" s="869"/>
      <c r="I3" s="869"/>
      <c r="J3" s="869"/>
      <c r="K3" s="869"/>
      <c r="L3" s="869"/>
      <c r="M3" s="869"/>
      <c r="N3" s="869"/>
      <c r="O3" s="869"/>
      <c r="P3" s="869"/>
      <c r="Q3" s="869"/>
      <c r="R3" s="869"/>
      <c r="S3" s="869"/>
      <c r="T3" s="870"/>
      <c r="U3" s="869"/>
      <c r="V3" s="869"/>
      <c r="W3" s="871"/>
      <c r="X3" s="872"/>
      <c r="Y3" s="872"/>
      <c r="Z3" s="872"/>
      <c r="AA3" s="873"/>
    </row>
    <row r="4" spans="1:27" ht="23.25" customHeight="1" x14ac:dyDescent="0.2">
      <c r="A4" s="874"/>
      <c r="B4" s="875"/>
      <c r="C4" s="875"/>
      <c r="D4" s="875"/>
      <c r="E4" s="875"/>
      <c r="F4" s="875"/>
      <c r="G4" s="875"/>
      <c r="H4" s="875"/>
      <c r="I4" s="875"/>
      <c r="J4" s="875"/>
      <c r="K4" s="875"/>
      <c r="L4" s="875"/>
      <c r="M4" s="875"/>
      <c r="N4" s="875"/>
      <c r="O4" s="875"/>
      <c r="P4" s="875"/>
      <c r="Q4" s="875"/>
      <c r="R4" s="875"/>
      <c r="S4" s="875"/>
      <c r="T4" s="876"/>
      <c r="U4" s="875"/>
      <c r="V4" s="875"/>
      <c r="W4" s="877"/>
      <c r="X4" s="878"/>
      <c r="Y4" s="878"/>
      <c r="Z4" s="878"/>
      <c r="AA4" s="879"/>
    </row>
    <row r="5" spans="1:27" ht="16.5" customHeight="1" thickBot="1" x14ac:dyDescent="0.25">
      <c r="A5" s="880"/>
      <c r="B5" s="881"/>
      <c r="C5" s="881"/>
      <c r="D5" s="881"/>
      <c r="E5" s="881"/>
      <c r="F5" s="881"/>
      <c r="G5" s="881"/>
      <c r="H5" s="881"/>
      <c r="I5" s="881"/>
      <c r="J5" s="881"/>
      <c r="K5" s="881"/>
      <c r="L5" s="881"/>
      <c r="M5" s="881"/>
      <c r="N5" s="881"/>
      <c r="O5" s="881"/>
      <c r="P5" s="881"/>
      <c r="Q5" s="881"/>
      <c r="R5" s="881"/>
      <c r="S5" s="881"/>
      <c r="T5" s="882"/>
      <c r="U5" s="881"/>
      <c r="V5" s="881"/>
      <c r="W5" s="883"/>
      <c r="X5" s="884"/>
      <c r="Y5" s="884"/>
      <c r="Z5" s="884"/>
      <c r="AA5" s="885"/>
    </row>
    <row r="6" spans="1:27" ht="23.25" hidden="1" customHeight="1" x14ac:dyDescent="0.2">
      <c r="A6" s="874"/>
      <c r="B6" s="875"/>
      <c r="C6" s="875"/>
      <c r="D6" s="875"/>
      <c r="E6" s="875"/>
      <c r="F6" s="875"/>
      <c r="G6" s="875"/>
      <c r="H6" s="875"/>
      <c r="I6" s="875"/>
      <c r="J6" s="875"/>
      <c r="K6" s="875"/>
      <c r="L6" s="875"/>
      <c r="M6" s="875"/>
      <c r="N6" s="875"/>
      <c r="O6" s="875"/>
      <c r="P6" s="875"/>
      <c r="Q6" s="875"/>
      <c r="R6" s="875"/>
      <c r="S6" s="875"/>
      <c r="T6" s="875"/>
      <c r="U6" s="875"/>
      <c r="V6" s="875"/>
      <c r="W6" s="875"/>
      <c r="X6" s="875"/>
      <c r="Y6" s="875"/>
      <c r="Z6" s="875"/>
      <c r="AA6" s="886"/>
    </row>
    <row r="7" spans="1:27" ht="11.25" customHeight="1" x14ac:dyDescent="0.2">
      <c r="A7" s="868"/>
      <c r="B7" s="869"/>
      <c r="C7" s="869"/>
      <c r="D7" s="869"/>
      <c r="E7" s="869"/>
      <c r="F7" s="869"/>
      <c r="G7" s="869"/>
      <c r="H7" s="869"/>
      <c r="I7" s="869"/>
      <c r="J7" s="869"/>
      <c r="K7" s="869"/>
      <c r="L7" s="869"/>
      <c r="M7" s="869"/>
      <c r="N7" s="869"/>
      <c r="O7" s="869"/>
      <c r="P7" s="869"/>
      <c r="Q7" s="869"/>
      <c r="R7" s="869"/>
      <c r="S7" s="869"/>
      <c r="T7" s="870"/>
      <c r="U7" s="869"/>
      <c r="V7" s="869"/>
      <c r="W7" s="871"/>
      <c r="X7" s="872"/>
      <c r="Y7" s="872"/>
      <c r="Z7" s="872"/>
      <c r="AA7" s="873"/>
    </row>
    <row r="8" spans="1:27" ht="24.75" customHeight="1" thickBot="1" x14ac:dyDescent="0.25">
      <c r="A8" s="880"/>
      <c r="B8" s="881"/>
      <c r="C8" s="881"/>
      <c r="D8" s="881"/>
      <c r="E8" s="881"/>
      <c r="F8" s="881"/>
      <c r="G8" s="881"/>
      <c r="H8" s="881"/>
      <c r="I8" s="881"/>
      <c r="J8" s="881"/>
      <c r="K8" s="881"/>
      <c r="L8" s="881"/>
      <c r="M8" s="881"/>
      <c r="N8" s="881"/>
      <c r="O8" s="881"/>
      <c r="P8" s="881"/>
      <c r="Q8" s="881"/>
      <c r="R8" s="881"/>
      <c r="S8" s="881"/>
      <c r="T8" s="882"/>
      <c r="U8" s="881"/>
      <c r="V8" s="881"/>
      <c r="W8" s="883"/>
      <c r="X8" s="884"/>
      <c r="Y8" s="884"/>
      <c r="Z8" s="884"/>
      <c r="AA8" s="885"/>
    </row>
    <row r="9" spans="1:27" ht="27.75" customHeight="1" x14ac:dyDescent="0.2">
      <c r="A9" s="888" t="s">
        <v>290</v>
      </c>
      <c r="B9" s="889"/>
      <c r="C9" s="889"/>
      <c r="D9" s="898" t="s">
        <v>320</v>
      </c>
      <c r="E9" s="892" t="s">
        <v>291</v>
      </c>
      <c r="F9" s="892"/>
      <c r="G9" s="892"/>
      <c r="H9" s="893"/>
      <c r="I9" s="896" t="s">
        <v>310</v>
      </c>
      <c r="J9" s="892"/>
      <c r="K9" s="892"/>
      <c r="L9" s="893"/>
      <c r="M9" s="860" t="s">
        <v>972</v>
      </c>
      <c r="N9" s="861"/>
      <c r="O9" s="861"/>
      <c r="P9" s="861"/>
      <c r="Q9" s="861"/>
      <c r="R9" s="861"/>
      <c r="S9" s="861"/>
      <c r="T9" s="862"/>
      <c r="U9" s="861"/>
      <c r="V9" s="861"/>
      <c r="W9" s="863"/>
      <c r="X9" s="861"/>
      <c r="Y9" s="861"/>
      <c r="Z9" s="861"/>
      <c r="AA9" s="861"/>
    </row>
    <row r="10" spans="1:27" ht="36" customHeight="1" thickBot="1" x14ac:dyDescent="0.25">
      <c r="A10" s="890"/>
      <c r="B10" s="891"/>
      <c r="C10" s="891"/>
      <c r="D10" s="899"/>
      <c r="E10" s="894"/>
      <c r="F10" s="894"/>
      <c r="G10" s="894"/>
      <c r="H10" s="895"/>
      <c r="I10" s="897"/>
      <c r="J10" s="894"/>
      <c r="K10" s="894"/>
      <c r="L10" s="895"/>
      <c r="M10" s="864"/>
      <c r="N10" s="865"/>
      <c r="O10" s="865"/>
      <c r="P10" s="865"/>
      <c r="Q10" s="865"/>
      <c r="R10" s="865"/>
      <c r="S10" s="865"/>
      <c r="T10" s="866"/>
      <c r="U10" s="865"/>
      <c r="V10" s="865"/>
      <c r="W10" s="867"/>
      <c r="X10" s="865"/>
      <c r="Y10" s="865"/>
      <c r="Z10" s="865"/>
      <c r="AA10" s="865"/>
    </row>
    <row r="11" spans="1:27" s="116" customFormat="1" ht="62.25" customHeight="1" thickBot="1" x14ac:dyDescent="0.25">
      <c r="A11" s="513" t="s">
        <v>134</v>
      </c>
      <c r="B11" s="514" t="s">
        <v>127</v>
      </c>
      <c r="C11" s="515" t="s">
        <v>135</v>
      </c>
      <c r="D11" s="527" t="s">
        <v>324</v>
      </c>
      <c r="E11" s="528" t="s">
        <v>128</v>
      </c>
      <c r="F11" s="529" t="s">
        <v>162</v>
      </c>
      <c r="G11" s="529" t="s">
        <v>129</v>
      </c>
      <c r="H11" s="529" t="s">
        <v>130</v>
      </c>
      <c r="I11" s="530" t="s">
        <v>131</v>
      </c>
      <c r="J11" s="530" t="s">
        <v>200</v>
      </c>
      <c r="K11" s="530" t="s">
        <v>132</v>
      </c>
      <c r="L11" s="531" t="s">
        <v>133</v>
      </c>
      <c r="M11" s="532" t="s">
        <v>12</v>
      </c>
      <c r="N11" s="533" t="s">
        <v>13</v>
      </c>
      <c r="O11" s="534" t="s">
        <v>261</v>
      </c>
      <c r="P11" s="535" t="s">
        <v>198</v>
      </c>
      <c r="Q11" s="535" t="s">
        <v>267</v>
      </c>
      <c r="R11" s="535" t="s">
        <v>86</v>
      </c>
      <c r="S11" s="535" t="s">
        <v>49</v>
      </c>
      <c r="T11" s="536" t="s">
        <v>51</v>
      </c>
      <c r="U11" s="536" t="s">
        <v>52</v>
      </c>
      <c r="V11" s="536" t="s">
        <v>53</v>
      </c>
      <c r="W11" s="537" t="s">
        <v>54</v>
      </c>
      <c r="X11" s="538" t="s">
        <v>56</v>
      </c>
      <c r="Y11" s="539" t="s">
        <v>57</v>
      </c>
      <c r="Z11" s="539" t="s">
        <v>58</v>
      </c>
      <c r="AA11" s="536" t="s">
        <v>59</v>
      </c>
    </row>
    <row r="12" spans="1:27" s="95" customFormat="1" ht="110.25" customHeight="1" thickBot="1" x14ac:dyDescent="0.25">
      <c r="A12" s="128" t="s">
        <v>152</v>
      </c>
      <c r="B12" s="126" t="s">
        <v>141</v>
      </c>
      <c r="C12" s="126" t="s">
        <v>169</v>
      </c>
      <c r="D12" s="134"/>
      <c r="E12" s="97" t="s">
        <v>300</v>
      </c>
      <c r="F12" s="97" t="s">
        <v>163</v>
      </c>
      <c r="G12" s="129" t="s">
        <v>236</v>
      </c>
      <c r="H12" s="129" t="s">
        <v>236</v>
      </c>
      <c r="I12" s="97" t="s">
        <v>182</v>
      </c>
      <c r="J12" s="97" t="s">
        <v>187</v>
      </c>
      <c r="K12" s="126" t="s">
        <v>195</v>
      </c>
      <c r="L12" s="126">
        <v>90</v>
      </c>
      <c r="M12" s="108" t="s">
        <v>203</v>
      </c>
      <c r="N12" s="108" t="s">
        <v>87</v>
      </c>
      <c r="O12" s="108" t="s">
        <v>226</v>
      </c>
      <c r="P12" s="124" t="s">
        <v>195</v>
      </c>
      <c r="Q12" s="121">
        <v>90</v>
      </c>
      <c r="R12" s="120" t="s">
        <v>273</v>
      </c>
      <c r="S12" s="125" t="s">
        <v>285</v>
      </c>
      <c r="T12" s="900" t="str">
        <f>GTICS!G11</f>
        <v>1.1. Revisión y actualización de la Arquitectura TI</v>
      </c>
      <c r="U12" s="134" t="str">
        <f>GTICS!H11</f>
        <v>Una (1°) Actualización Documento de Arquitectura de TI.</v>
      </c>
      <c r="V12" s="628" t="str">
        <f>GTICS!I11</f>
        <v>Número Actualizaciones Actualización de  documento de Arquitectura TI.</v>
      </c>
      <c r="W12" s="516">
        <f>GTICS!J11</f>
        <v>0.02</v>
      </c>
      <c r="X12" s="859" t="str">
        <f>GTICS!K11</f>
        <v>Luis Carlos Jaraba Correa
Contratista
Supervisor</v>
      </c>
      <c r="Y12" s="519">
        <f>GTICS!L11</f>
        <v>44228</v>
      </c>
      <c r="Z12" s="519">
        <f>GTICS!M11</f>
        <v>44546</v>
      </c>
      <c r="AA12" s="859" t="str">
        <f>GTICS!N11</f>
        <v>Bogotá D.C.</v>
      </c>
    </row>
    <row r="13" spans="1:27" s="95" customFormat="1" ht="110.25" customHeight="1" x14ac:dyDescent="0.2">
      <c r="A13" s="127" t="s">
        <v>152</v>
      </c>
      <c r="B13" s="101" t="s">
        <v>141</v>
      </c>
      <c r="C13" s="101" t="s">
        <v>169</v>
      </c>
      <c r="D13" s="512"/>
      <c r="E13" s="94" t="s">
        <v>300</v>
      </c>
      <c r="F13" s="94" t="s">
        <v>163</v>
      </c>
      <c r="G13" s="130" t="s">
        <v>236</v>
      </c>
      <c r="H13" s="130" t="s">
        <v>236</v>
      </c>
      <c r="I13" s="94" t="s">
        <v>182</v>
      </c>
      <c r="J13" s="94" t="s">
        <v>187</v>
      </c>
      <c r="K13" s="101" t="s">
        <v>195</v>
      </c>
      <c r="L13" s="101">
        <v>90</v>
      </c>
      <c r="M13" s="155" t="s">
        <v>203</v>
      </c>
      <c r="N13" s="155" t="s">
        <v>87</v>
      </c>
      <c r="O13" s="155" t="s">
        <v>226</v>
      </c>
      <c r="P13" s="38" t="s">
        <v>195</v>
      </c>
      <c r="Q13" s="122">
        <v>90</v>
      </c>
      <c r="R13" s="117" t="s">
        <v>273</v>
      </c>
      <c r="S13" s="145" t="s">
        <v>285</v>
      </c>
      <c r="T13" s="887"/>
      <c r="U13" s="628" t="str">
        <f>GTICS!H12</f>
        <v>1° documentar de la Arquitectura de Solución de un sistemas de información.</v>
      </c>
      <c r="V13" s="628" t="str">
        <f>GTICS!I12</f>
        <v>Número de  documento de Arquitectura de Solución de un sistemas de información.</v>
      </c>
      <c r="W13" s="516">
        <f>GTICS!J12</f>
        <v>0.01</v>
      </c>
      <c r="X13" s="854"/>
      <c r="Y13" s="519">
        <f>GTICS!L12</f>
        <v>44228</v>
      </c>
      <c r="Z13" s="519">
        <f>GTICS!M12</f>
        <v>44546</v>
      </c>
      <c r="AA13" s="854"/>
    </row>
    <row r="14" spans="1:27" s="95" customFormat="1" ht="110.25" customHeight="1" x14ac:dyDescent="0.2">
      <c r="A14" s="127" t="s">
        <v>152</v>
      </c>
      <c r="B14" s="101" t="s">
        <v>141</v>
      </c>
      <c r="C14" s="101" t="s">
        <v>169</v>
      </c>
      <c r="D14" s="512"/>
      <c r="E14" s="94" t="s">
        <v>300</v>
      </c>
      <c r="F14" s="94" t="s">
        <v>163</v>
      </c>
      <c r="G14" s="130" t="s">
        <v>236</v>
      </c>
      <c r="H14" s="130" t="s">
        <v>236</v>
      </c>
      <c r="I14" s="94" t="s">
        <v>182</v>
      </c>
      <c r="J14" s="94" t="s">
        <v>187</v>
      </c>
      <c r="K14" s="101" t="s">
        <v>195</v>
      </c>
      <c r="L14" s="101">
        <v>90</v>
      </c>
      <c r="M14" s="155" t="s">
        <v>203</v>
      </c>
      <c r="N14" s="155" t="s">
        <v>87</v>
      </c>
      <c r="O14" s="155" t="s">
        <v>226</v>
      </c>
      <c r="P14" s="38" t="s">
        <v>195</v>
      </c>
      <c r="Q14" s="122">
        <v>90</v>
      </c>
      <c r="R14" s="117" t="s">
        <v>273</v>
      </c>
      <c r="S14" s="145" t="s">
        <v>285</v>
      </c>
      <c r="T14" s="887" t="str">
        <f>GTICS!G13</f>
        <v>1.2 Implementación, actualización y seguimiento a los planes integrados del Grupo de Tecnologías de la Información. (PETI, Plan de seguridad y privacidad de la información, Plan de tratamiento de riesgos de seguridad digital y Plan de Mantenimiento de servicios tecnológicos)</v>
      </c>
      <c r="U14" s="649" t="str">
        <f>GTICS!H13</f>
        <v>100%  de ejecución de las actividades de PETI 2021</v>
      </c>
      <c r="V14" s="649" t="str">
        <f>GTICS!I13</f>
        <v>Porcentaje de ejecución de las actividades de PETI 2021</v>
      </c>
      <c r="W14" s="109">
        <f>GTICS!J13</f>
        <v>0.03</v>
      </c>
      <c r="X14" s="856" t="str">
        <f>GTICS!K13</f>
        <v>Luis Carlos Jaraba Correa
José Ignacio Herrera T
Contratista</v>
      </c>
      <c r="Y14" s="851">
        <f>GTICS!L13</f>
        <v>44216</v>
      </c>
      <c r="Z14" s="851">
        <f>GTICS!M13</f>
        <v>44561</v>
      </c>
      <c r="AA14" s="857" t="str">
        <f>GTICS!N13</f>
        <v>Bogotá D.C.</v>
      </c>
    </row>
    <row r="15" spans="1:27" s="95" customFormat="1" ht="110.25" customHeight="1" x14ac:dyDescent="0.2">
      <c r="A15" s="127" t="s">
        <v>152</v>
      </c>
      <c r="B15" s="101" t="s">
        <v>141</v>
      </c>
      <c r="C15" s="101" t="s">
        <v>169</v>
      </c>
      <c r="D15" s="512"/>
      <c r="E15" s="94" t="s">
        <v>300</v>
      </c>
      <c r="F15" s="94" t="s">
        <v>163</v>
      </c>
      <c r="G15" s="130" t="s">
        <v>236</v>
      </c>
      <c r="H15" s="130" t="s">
        <v>236</v>
      </c>
      <c r="I15" s="94" t="s">
        <v>182</v>
      </c>
      <c r="J15" s="94" t="s">
        <v>187</v>
      </c>
      <c r="K15" s="101" t="s">
        <v>195</v>
      </c>
      <c r="L15" s="101">
        <v>90</v>
      </c>
      <c r="M15" s="155" t="s">
        <v>203</v>
      </c>
      <c r="N15" s="155" t="s">
        <v>87</v>
      </c>
      <c r="O15" s="155" t="s">
        <v>226</v>
      </c>
      <c r="P15" s="38" t="s">
        <v>195</v>
      </c>
      <c r="Q15" s="122">
        <v>90</v>
      </c>
      <c r="R15" s="117" t="s">
        <v>273</v>
      </c>
      <c r="S15" s="145" t="s">
        <v>285</v>
      </c>
      <c r="T15" s="887"/>
      <c r="U15" s="649" t="str">
        <f>GTICS!H14</f>
        <v>Una (1°) Actualización del Plan Estratégico de Tecnologías 2022</v>
      </c>
      <c r="V15" s="649" t="str">
        <f>GTICS!I14</f>
        <v>Numero Actualizaciones del Plan Estratégico de Tecnologías 2022</v>
      </c>
      <c r="W15" s="109">
        <f>GTICS!J14</f>
        <v>0.01</v>
      </c>
      <c r="X15" s="856"/>
      <c r="Y15" s="852"/>
      <c r="Z15" s="852"/>
      <c r="AA15" s="857"/>
    </row>
    <row r="16" spans="1:27" s="95" customFormat="1" ht="110.25" customHeight="1" x14ac:dyDescent="0.2">
      <c r="A16" s="127" t="s">
        <v>152</v>
      </c>
      <c r="B16" s="101" t="s">
        <v>141</v>
      </c>
      <c r="C16" s="101" t="s">
        <v>169</v>
      </c>
      <c r="D16" s="512"/>
      <c r="E16" s="94" t="s">
        <v>300</v>
      </c>
      <c r="F16" s="94" t="s">
        <v>163</v>
      </c>
      <c r="G16" s="130" t="s">
        <v>236</v>
      </c>
      <c r="H16" s="130" t="s">
        <v>236</v>
      </c>
      <c r="I16" s="94" t="s">
        <v>182</v>
      </c>
      <c r="J16" s="94" t="s">
        <v>187</v>
      </c>
      <c r="K16" s="101" t="s">
        <v>195</v>
      </c>
      <c r="L16" s="101">
        <v>90</v>
      </c>
      <c r="M16" s="155" t="s">
        <v>203</v>
      </c>
      <c r="N16" s="155" t="s">
        <v>87</v>
      </c>
      <c r="O16" s="155" t="s">
        <v>226</v>
      </c>
      <c r="P16" s="38" t="s">
        <v>195</v>
      </c>
      <c r="Q16" s="122">
        <v>90</v>
      </c>
      <c r="R16" s="117" t="s">
        <v>273</v>
      </c>
      <c r="S16" s="145" t="s">
        <v>285</v>
      </c>
      <c r="T16" s="887"/>
      <c r="U16" s="649" t="str">
        <f>GTICS!H15</f>
        <v>100%  de ejecución de las actividades del plan de seguridad y privacidad de la información 2021.</v>
      </c>
      <c r="V16" s="649" t="str">
        <f>GTICS!I15</f>
        <v>Porcentaje de ejecución de las actividades del plan de seguridad y privacidad de la información 2021.</v>
      </c>
      <c r="W16" s="109">
        <f>GTICS!J15</f>
        <v>0.02</v>
      </c>
      <c r="X16" s="856" t="str">
        <f>GTICS!K15</f>
        <v>Luis Carlos Jaraba Correa
Katia Jiménez Gamarra
Juan David Díaz Salgado.
José Ignacio Herrera T
Laura Lizeth Malaver B.</v>
      </c>
      <c r="Y16" s="851">
        <f>GTICS!L15</f>
        <v>44200</v>
      </c>
      <c r="Z16" s="851">
        <f>GTICS!M15</f>
        <v>44561</v>
      </c>
      <c r="AA16" s="857" t="e">
        <f>#REF!</f>
        <v>#REF!</v>
      </c>
    </row>
    <row r="17" spans="1:27" s="95" customFormat="1" ht="110.25" customHeight="1" x14ac:dyDescent="0.2">
      <c r="A17" s="127" t="s">
        <v>152</v>
      </c>
      <c r="B17" s="101" t="s">
        <v>141</v>
      </c>
      <c r="C17" s="101" t="s">
        <v>169</v>
      </c>
      <c r="D17" s="512"/>
      <c r="E17" s="94" t="s">
        <v>300</v>
      </c>
      <c r="F17" s="94" t="s">
        <v>163</v>
      </c>
      <c r="G17" s="130" t="s">
        <v>236</v>
      </c>
      <c r="H17" s="130" t="s">
        <v>236</v>
      </c>
      <c r="I17" s="94" t="s">
        <v>182</v>
      </c>
      <c r="J17" s="94" t="s">
        <v>187</v>
      </c>
      <c r="K17" s="101" t="s">
        <v>195</v>
      </c>
      <c r="L17" s="101">
        <v>90</v>
      </c>
      <c r="M17" s="155" t="s">
        <v>203</v>
      </c>
      <c r="N17" s="155" t="s">
        <v>87</v>
      </c>
      <c r="O17" s="155" t="s">
        <v>226</v>
      </c>
      <c r="P17" s="38" t="s">
        <v>195</v>
      </c>
      <c r="Q17" s="122">
        <v>90</v>
      </c>
      <c r="R17" s="117" t="s">
        <v>273</v>
      </c>
      <c r="S17" s="145" t="s">
        <v>285</v>
      </c>
      <c r="T17" s="887"/>
      <c r="U17" s="649" t="str">
        <f>GTICS!H16</f>
        <v>Una (1°) Actualización Plan de seguridad y privacidad de la información 2022</v>
      </c>
      <c r="V17" s="649" t="str">
        <f>GTICS!I16</f>
        <v>Numero Actualizaciones Plan de seguridad y privacidad de la información 2022</v>
      </c>
      <c r="W17" s="109">
        <f>GTICS!J16</f>
        <v>0.01</v>
      </c>
      <c r="X17" s="856"/>
      <c r="Y17" s="852"/>
      <c r="Z17" s="852"/>
      <c r="AA17" s="857"/>
    </row>
    <row r="18" spans="1:27" s="95" customFormat="1" ht="110.25" customHeight="1" x14ac:dyDescent="0.2">
      <c r="A18" s="127" t="s">
        <v>152</v>
      </c>
      <c r="B18" s="101" t="s">
        <v>141</v>
      </c>
      <c r="C18" s="101" t="s">
        <v>169</v>
      </c>
      <c r="D18" s="512"/>
      <c r="E18" s="94" t="s">
        <v>300</v>
      </c>
      <c r="F18" s="94" t="s">
        <v>163</v>
      </c>
      <c r="G18" s="130" t="s">
        <v>236</v>
      </c>
      <c r="H18" s="130" t="s">
        <v>236</v>
      </c>
      <c r="I18" s="94" t="s">
        <v>182</v>
      </c>
      <c r="J18" s="94" t="s">
        <v>187</v>
      </c>
      <c r="K18" s="101" t="s">
        <v>195</v>
      </c>
      <c r="L18" s="101">
        <v>90</v>
      </c>
      <c r="M18" s="155" t="s">
        <v>203</v>
      </c>
      <c r="N18" s="155" t="s">
        <v>87</v>
      </c>
      <c r="O18" s="155" t="s">
        <v>226</v>
      </c>
      <c r="P18" s="38" t="s">
        <v>195</v>
      </c>
      <c r="Q18" s="122">
        <v>90</v>
      </c>
      <c r="R18" s="117" t="s">
        <v>273</v>
      </c>
      <c r="S18" s="145" t="s">
        <v>285</v>
      </c>
      <c r="T18" s="887"/>
      <c r="U18" s="649" t="str">
        <f>GTICS!H17</f>
        <v>3° Reportes de Seguimiento al plan de tratamiento de Riesgos de seguridad Digital</v>
      </c>
      <c r="V18" s="649" t="str">
        <f>GTICS!I17</f>
        <v>Numero de Reportes de Seguimiento al plan de tratamiento de Riesgos de seguridad Digital</v>
      </c>
      <c r="W18" s="109">
        <f>GTICS!J17</f>
        <v>0.01</v>
      </c>
      <c r="X18" s="855" t="str">
        <f>GTICS!K17</f>
        <v>Luis Carlos Jaraba Correa
Contratista
Laura Lizeth Malaver B.
Juan David Díaz Salgado.</v>
      </c>
      <c r="Y18" s="521">
        <f>GTICS!L17</f>
        <v>44230</v>
      </c>
      <c r="Z18" s="521">
        <f>GTICS!M17</f>
        <v>44546</v>
      </c>
      <c r="AA18" s="857" t="str">
        <f>GTICS!N17</f>
        <v>Bogotá D.C.</v>
      </c>
    </row>
    <row r="19" spans="1:27" s="95" customFormat="1" ht="110.25" customHeight="1" x14ac:dyDescent="0.2">
      <c r="A19" s="127" t="s">
        <v>152</v>
      </c>
      <c r="B19" s="101" t="s">
        <v>141</v>
      </c>
      <c r="C19" s="101" t="s">
        <v>169</v>
      </c>
      <c r="D19" s="512"/>
      <c r="E19" s="94" t="s">
        <v>300</v>
      </c>
      <c r="F19" s="94" t="s">
        <v>163</v>
      </c>
      <c r="G19" s="130" t="s">
        <v>236</v>
      </c>
      <c r="H19" s="130" t="s">
        <v>236</v>
      </c>
      <c r="I19" s="94" t="s">
        <v>182</v>
      </c>
      <c r="J19" s="94" t="s">
        <v>187</v>
      </c>
      <c r="K19" s="101" t="s">
        <v>195</v>
      </c>
      <c r="L19" s="101">
        <v>90</v>
      </c>
      <c r="M19" s="155" t="s">
        <v>203</v>
      </c>
      <c r="N19" s="155" t="s">
        <v>87</v>
      </c>
      <c r="O19" s="155" t="s">
        <v>226</v>
      </c>
      <c r="P19" s="38" t="s">
        <v>195</v>
      </c>
      <c r="Q19" s="122">
        <v>90</v>
      </c>
      <c r="R19" s="117" t="s">
        <v>273</v>
      </c>
      <c r="S19" s="145" t="s">
        <v>285</v>
      </c>
      <c r="T19" s="887"/>
      <c r="U19" s="649" t="str">
        <f>GTICS!H18</f>
        <v>1° informe final de Seguimiento del plan de tratamiento de Riesgos de seguridad Digital</v>
      </c>
      <c r="V19" s="649" t="str">
        <f>GTICS!I18</f>
        <v>Numero de informe final de Seguimiento del plan de tratamiento de Riesgos de seguridad Digital</v>
      </c>
      <c r="W19" s="109">
        <f>GTICS!J18</f>
        <v>0.02</v>
      </c>
      <c r="X19" s="856"/>
      <c r="Y19" s="521">
        <f>GTICS!L18</f>
        <v>0</v>
      </c>
      <c r="Z19" s="521">
        <f>GTICS!M18</f>
        <v>0</v>
      </c>
      <c r="AA19" s="857"/>
    </row>
    <row r="20" spans="1:27" s="95" customFormat="1" ht="110.25" customHeight="1" x14ac:dyDescent="0.2">
      <c r="A20" s="127" t="s">
        <v>152</v>
      </c>
      <c r="B20" s="101" t="s">
        <v>141</v>
      </c>
      <c r="C20" s="101" t="s">
        <v>169</v>
      </c>
      <c r="D20" s="512"/>
      <c r="E20" s="94" t="s">
        <v>300</v>
      </c>
      <c r="F20" s="94" t="s">
        <v>163</v>
      </c>
      <c r="G20" s="130" t="s">
        <v>236</v>
      </c>
      <c r="H20" s="130" t="s">
        <v>236</v>
      </c>
      <c r="I20" s="94" t="s">
        <v>182</v>
      </c>
      <c r="J20" s="94" t="s">
        <v>187</v>
      </c>
      <c r="K20" s="101" t="s">
        <v>195</v>
      </c>
      <c r="L20" s="101">
        <v>90</v>
      </c>
      <c r="M20" s="155" t="s">
        <v>203</v>
      </c>
      <c r="N20" s="155" t="s">
        <v>87</v>
      </c>
      <c r="O20" s="155" t="s">
        <v>226</v>
      </c>
      <c r="P20" s="38" t="s">
        <v>195</v>
      </c>
      <c r="Q20" s="122">
        <v>90</v>
      </c>
      <c r="R20" s="117" t="s">
        <v>273</v>
      </c>
      <c r="S20" s="145" t="s">
        <v>285</v>
      </c>
      <c r="T20" s="887"/>
      <c r="U20" s="649" t="str">
        <f>GTICS!H19</f>
        <v>1° Actualización plan de tratamiento de Riesgos de seguridad Digital 2022</v>
      </c>
      <c r="V20" s="649" t="str">
        <f>GTICS!I19</f>
        <v>Numero de Actualización plan de tratamiento de Riesgos de seguridad Digital 2022</v>
      </c>
      <c r="W20" s="109">
        <f>GTICS!J19</f>
        <v>0.01</v>
      </c>
      <c r="X20" s="856"/>
      <c r="Y20" s="521">
        <f>GTICS!L19</f>
        <v>0</v>
      </c>
      <c r="Z20" s="521">
        <f>GTICS!M19</f>
        <v>0</v>
      </c>
      <c r="AA20" s="857"/>
    </row>
    <row r="21" spans="1:27" s="95" customFormat="1" ht="110.25" customHeight="1" x14ac:dyDescent="0.2">
      <c r="A21" s="127" t="s">
        <v>152</v>
      </c>
      <c r="B21" s="101" t="s">
        <v>141</v>
      </c>
      <c r="C21" s="101" t="s">
        <v>169</v>
      </c>
      <c r="D21" s="512"/>
      <c r="E21" s="94" t="s">
        <v>300</v>
      </c>
      <c r="F21" s="94" t="s">
        <v>163</v>
      </c>
      <c r="G21" s="130" t="s">
        <v>236</v>
      </c>
      <c r="H21" s="130" t="s">
        <v>236</v>
      </c>
      <c r="I21" s="94" t="s">
        <v>182</v>
      </c>
      <c r="J21" s="94" t="s">
        <v>187</v>
      </c>
      <c r="K21" s="101" t="s">
        <v>195</v>
      </c>
      <c r="L21" s="101">
        <v>90</v>
      </c>
      <c r="M21" s="155" t="s">
        <v>203</v>
      </c>
      <c r="N21" s="155" t="s">
        <v>87</v>
      </c>
      <c r="O21" s="155" t="s">
        <v>226</v>
      </c>
      <c r="P21" s="38" t="s">
        <v>195</v>
      </c>
      <c r="Q21" s="122">
        <v>90</v>
      </c>
      <c r="R21" s="117" t="s">
        <v>273</v>
      </c>
      <c r="S21" s="145" t="s">
        <v>285</v>
      </c>
      <c r="T21" s="887"/>
      <c r="U21" s="649" t="str">
        <f>GTICS!H20</f>
        <v>100 % de ejecución de las actividades del plan de mantenimiento  de servicios tecnológicos 2021</v>
      </c>
      <c r="V21" s="649" t="str">
        <f>GTICS!I20</f>
        <v>% de ejecución de las actividades del plan de mantenimiento  de servicios tecnológicos 2021</v>
      </c>
      <c r="W21" s="109">
        <f>GTICS!J20</f>
        <v>0.02</v>
      </c>
      <c r="X21" s="855" t="str">
        <f>GTICS!K20</f>
        <v>Luis Carlos Jaraba Correa
Katia Jiménez Gamarra
Juan David Díaz Salgado.
José Ignacio Herrera T
Laura Lizeth Malaver B.</v>
      </c>
      <c r="Y21" s="521">
        <f>GTICS!L20</f>
        <v>44216</v>
      </c>
      <c r="Z21" s="521">
        <f>GTICS!M20</f>
        <v>44561</v>
      </c>
      <c r="AA21" s="857" t="str">
        <f>GTICS!N20</f>
        <v>Bogotá D.C.</v>
      </c>
    </row>
    <row r="22" spans="1:27" s="95" customFormat="1" ht="110.25" customHeight="1" x14ac:dyDescent="0.2">
      <c r="A22" s="127" t="s">
        <v>152</v>
      </c>
      <c r="B22" s="101" t="s">
        <v>141</v>
      </c>
      <c r="C22" s="101" t="s">
        <v>169</v>
      </c>
      <c r="D22" s="512"/>
      <c r="E22" s="94" t="s">
        <v>300</v>
      </c>
      <c r="F22" s="94" t="s">
        <v>163</v>
      </c>
      <c r="G22" s="130" t="s">
        <v>236</v>
      </c>
      <c r="H22" s="130" t="s">
        <v>236</v>
      </c>
      <c r="I22" s="94" t="s">
        <v>182</v>
      </c>
      <c r="J22" s="94" t="s">
        <v>187</v>
      </c>
      <c r="K22" s="101" t="s">
        <v>195</v>
      </c>
      <c r="L22" s="101">
        <v>90</v>
      </c>
      <c r="M22" s="155" t="s">
        <v>203</v>
      </c>
      <c r="N22" s="155" t="s">
        <v>87</v>
      </c>
      <c r="O22" s="155" t="s">
        <v>226</v>
      </c>
      <c r="P22" s="38" t="s">
        <v>195</v>
      </c>
      <c r="Q22" s="122">
        <v>90</v>
      </c>
      <c r="R22" s="117" t="s">
        <v>273</v>
      </c>
      <c r="S22" s="145" t="s">
        <v>285</v>
      </c>
      <c r="T22" s="887"/>
      <c r="U22" s="649" t="str">
        <f>GTICS!H21</f>
        <v>1° Actualización Plan de mantenimiento  de servicios tecnológicos 2022</v>
      </c>
      <c r="V22" s="649" t="str">
        <f>GTICS!I21</f>
        <v>Numero de Actualizaciones Plan de mantenimiento  de servicios tecnológicos 2022</v>
      </c>
      <c r="W22" s="109">
        <f>GTICS!J21</f>
        <v>0.01</v>
      </c>
      <c r="X22" s="856"/>
      <c r="Y22" s="521">
        <f>GTICS!L21</f>
        <v>0</v>
      </c>
      <c r="Z22" s="521">
        <f>GTICS!M21</f>
        <v>0</v>
      </c>
      <c r="AA22" s="857"/>
    </row>
    <row r="23" spans="1:27" s="95" customFormat="1" ht="118.5" customHeight="1" x14ac:dyDescent="0.2">
      <c r="A23" s="127" t="s">
        <v>152</v>
      </c>
      <c r="B23" s="101" t="s">
        <v>141</v>
      </c>
      <c r="C23" s="101" t="s">
        <v>169</v>
      </c>
      <c r="D23" s="512"/>
      <c r="E23" s="94" t="s">
        <v>300</v>
      </c>
      <c r="F23" s="94" t="s">
        <v>163</v>
      </c>
      <c r="G23" s="130" t="s">
        <v>236</v>
      </c>
      <c r="H23" s="130" t="s">
        <v>236</v>
      </c>
      <c r="I23" s="94" t="s">
        <v>182</v>
      </c>
      <c r="J23" s="94" t="s">
        <v>187</v>
      </c>
      <c r="K23" s="101" t="s">
        <v>195</v>
      </c>
      <c r="L23" s="101">
        <v>90</v>
      </c>
      <c r="M23" s="155" t="s">
        <v>203</v>
      </c>
      <c r="N23" s="155" t="s">
        <v>87</v>
      </c>
      <c r="O23" s="155" t="s">
        <v>226</v>
      </c>
      <c r="P23" s="38" t="s">
        <v>195</v>
      </c>
      <c r="Q23" s="122">
        <v>90</v>
      </c>
      <c r="R23" s="117" t="s">
        <v>273</v>
      </c>
      <c r="S23" s="145" t="s">
        <v>285</v>
      </c>
      <c r="T23" s="887"/>
      <c r="U23" s="649" t="str">
        <f>GTICS!H22</f>
        <v>100 % de ejecución de las actividades del plan de Transformación Digital</v>
      </c>
      <c r="V23" s="649" t="str">
        <f>GTICS!I22</f>
        <v>Porcentaje de ejecución de las actividades del plan del plan de Transformación Digital</v>
      </c>
      <c r="W23" s="109">
        <f>GTICS!J22</f>
        <v>0.02</v>
      </c>
      <c r="X23" s="855" t="str">
        <f>GTICS!K22</f>
        <v>Luis Carlos Jaraba Correa
Contratista
Laura Lizeth Malaver B.</v>
      </c>
      <c r="Y23" s="851">
        <f>GTICS!L22</f>
        <v>44256</v>
      </c>
      <c r="Z23" s="851">
        <f>GTICS!M22</f>
        <v>44546</v>
      </c>
      <c r="AA23" s="857" t="str">
        <f>GTICS!N22</f>
        <v>Bogotá D.C.</v>
      </c>
    </row>
    <row r="24" spans="1:27" s="95" customFormat="1" ht="80.25" customHeight="1" x14ac:dyDescent="0.2">
      <c r="A24" s="127" t="s">
        <v>152</v>
      </c>
      <c r="B24" s="101" t="s">
        <v>141</v>
      </c>
      <c r="C24" s="101" t="s">
        <v>169</v>
      </c>
      <c r="D24" s="512"/>
      <c r="E24" s="94" t="s">
        <v>300</v>
      </c>
      <c r="F24" s="94" t="s">
        <v>163</v>
      </c>
      <c r="G24" s="130" t="s">
        <v>236</v>
      </c>
      <c r="H24" s="130" t="s">
        <v>236</v>
      </c>
      <c r="I24" s="94" t="s">
        <v>182</v>
      </c>
      <c r="J24" s="94" t="s">
        <v>187</v>
      </c>
      <c r="K24" s="101" t="s">
        <v>195</v>
      </c>
      <c r="L24" s="101">
        <v>90</v>
      </c>
      <c r="M24" s="155" t="s">
        <v>203</v>
      </c>
      <c r="N24" s="155" t="s">
        <v>87</v>
      </c>
      <c r="O24" s="155" t="s">
        <v>226</v>
      </c>
      <c r="P24" s="38" t="s">
        <v>195</v>
      </c>
      <c r="Q24" s="122">
        <v>90</v>
      </c>
      <c r="R24" s="117" t="s">
        <v>273</v>
      </c>
      <c r="S24" s="145" t="s">
        <v>285</v>
      </c>
      <c r="T24" s="887"/>
      <c r="U24" s="649" t="str">
        <f>GTICS!H23</f>
        <v>1° informe final de Seguimiento del  plan de Transformación Digital</v>
      </c>
      <c r="V24" s="649" t="str">
        <f>GTICS!I23</f>
        <v>Numero de informe final de Seguimiento del plan de tratamiento de Riesgos de seguridad Digital</v>
      </c>
      <c r="W24" s="109">
        <f>GTICS!J23</f>
        <v>0.01</v>
      </c>
      <c r="X24" s="856"/>
      <c r="Y24" s="858"/>
      <c r="Z24" s="858"/>
      <c r="AA24" s="857"/>
    </row>
    <row r="25" spans="1:27" s="95" customFormat="1" ht="80.25" customHeight="1" x14ac:dyDescent="0.2">
      <c r="A25" s="127" t="s">
        <v>152</v>
      </c>
      <c r="B25" s="101" t="s">
        <v>141</v>
      </c>
      <c r="C25" s="101" t="s">
        <v>169</v>
      </c>
      <c r="D25" s="512"/>
      <c r="E25" s="94" t="s">
        <v>300</v>
      </c>
      <c r="F25" s="94" t="s">
        <v>163</v>
      </c>
      <c r="G25" s="130" t="s">
        <v>236</v>
      </c>
      <c r="H25" s="130" t="s">
        <v>236</v>
      </c>
      <c r="I25" s="94" t="s">
        <v>182</v>
      </c>
      <c r="J25" s="94" t="s">
        <v>187</v>
      </c>
      <c r="K25" s="101" t="s">
        <v>195</v>
      </c>
      <c r="L25" s="101">
        <v>90</v>
      </c>
      <c r="M25" s="155" t="s">
        <v>203</v>
      </c>
      <c r="N25" s="155" t="s">
        <v>87</v>
      </c>
      <c r="O25" s="155" t="s">
        <v>226</v>
      </c>
      <c r="P25" s="38" t="s">
        <v>195</v>
      </c>
      <c r="Q25" s="122">
        <v>90</v>
      </c>
      <c r="R25" s="117" t="s">
        <v>273</v>
      </c>
      <c r="S25" s="145" t="s">
        <v>285</v>
      </c>
      <c r="T25" s="887"/>
      <c r="U25" s="649" t="str">
        <f>GTICS!H24</f>
        <v>1° Actualización plan de Transformación Digital 2022</v>
      </c>
      <c r="V25" s="649" t="str">
        <f>GTICS!I24</f>
        <v>Numero de Actualización  plan de Transformación Digital 2022</v>
      </c>
      <c r="W25" s="109">
        <f>GTICS!J24</f>
        <v>0.01</v>
      </c>
      <c r="X25" s="856"/>
      <c r="Y25" s="852"/>
      <c r="Z25" s="852"/>
      <c r="AA25" s="857"/>
    </row>
    <row r="26" spans="1:27" s="95" customFormat="1" ht="80.25" customHeight="1" x14ac:dyDescent="0.2">
      <c r="A26" s="127" t="s">
        <v>152</v>
      </c>
      <c r="B26" s="101" t="s">
        <v>141</v>
      </c>
      <c r="C26" s="101" t="s">
        <v>169</v>
      </c>
      <c r="D26" s="512"/>
      <c r="E26" s="94" t="s">
        <v>300</v>
      </c>
      <c r="F26" s="94" t="s">
        <v>163</v>
      </c>
      <c r="G26" s="130" t="s">
        <v>236</v>
      </c>
      <c r="H26" s="130" t="s">
        <v>236</v>
      </c>
      <c r="I26" s="94" t="s">
        <v>182</v>
      </c>
      <c r="J26" s="94" t="s">
        <v>187</v>
      </c>
      <c r="K26" s="101" t="s">
        <v>195</v>
      </c>
      <c r="L26" s="101">
        <v>90</v>
      </c>
      <c r="M26" s="155" t="s">
        <v>203</v>
      </c>
      <c r="N26" s="155" t="s">
        <v>87</v>
      </c>
      <c r="O26" s="155" t="s">
        <v>226</v>
      </c>
      <c r="P26" s="38" t="s">
        <v>195</v>
      </c>
      <c r="Q26" s="122">
        <v>90</v>
      </c>
      <c r="R26" s="117" t="s">
        <v>273</v>
      </c>
      <c r="S26" s="145" t="s">
        <v>285</v>
      </c>
      <c r="T26" s="887" t="str">
        <f>GTICS!G25</f>
        <v>1.3 Actualizar e implementar el plan de comunicación y sensibilización de la política de gobierno digital y seguridad de la información.</v>
      </c>
      <c r="U26" s="512" t="str">
        <f>GTICS!H25</f>
        <v>100% de ejecución de las actividades del Plan de Comunicación y Sensibilización de la política de gobierno digital y seguridad de la información 2021.</v>
      </c>
      <c r="V26" s="627" t="str">
        <f>GTICS!I25</f>
        <v>Porcentaje de ejecución de las actividades del Plan de Comunicación y Sensibilización 2021</v>
      </c>
      <c r="W26" s="109">
        <f>GTICS!J25</f>
        <v>0.02</v>
      </c>
      <c r="X26" s="855" t="str">
        <f>GTICS!K25</f>
        <v>Luis Carlos Jaraba Correa
Laura Lizeth Malaver B</v>
      </c>
      <c r="Y26" s="851">
        <f>GTICS!L25</f>
        <v>44200</v>
      </c>
      <c r="Z26" s="851">
        <f>GTICS!M25</f>
        <v>44561</v>
      </c>
      <c r="AA26" s="857" t="str">
        <f>GTICS!N25</f>
        <v>Bogotá D.C.</v>
      </c>
    </row>
    <row r="27" spans="1:27" s="95" customFormat="1" ht="80.25" customHeight="1" x14ac:dyDescent="0.2">
      <c r="A27" s="127" t="s">
        <v>152</v>
      </c>
      <c r="B27" s="101" t="s">
        <v>141</v>
      </c>
      <c r="C27" s="101" t="s">
        <v>169</v>
      </c>
      <c r="D27" s="512"/>
      <c r="E27" s="94" t="s">
        <v>300</v>
      </c>
      <c r="F27" s="94" t="s">
        <v>163</v>
      </c>
      <c r="G27" s="130" t="s">
        <v>236</v>
      </c>
      <c r="H27" s="130" t="s">
        <v>236</v>
      </c>
      <c r="I27" s="94" t="s">
        <v>182</v>
      </c>
      <c r="J27" s="94" t="s">
        <v>187</v>
      </c>
      <c r="K27" s="101" t="s">
        <v>195</v>
      </c>
      <c r="L27" s="101">
        <v>90</v>
      </c>
      <c r="M27" s="155" t="s">
        <v>203</v>
      </c>
      <c r="N27" s="155" t="s">
        <v>87</v>
      </c>
      <c r="O27" s="155" t="s">
        <v>226</v>
      </c>
      <c r="P27" s="38" t="s">
        <v>195</v>
      </c>
      <c r="Q27" s="122">
        <v>90</v>
      </c>
      <c r="R27" s="117" t="s">
        <v>273</v>
      </c>
      <c r="S27" s="145" t="s">
        <v>285</v>
      </c>
      <c r="T27" s="887"/>
      <c r="U27" s="627" t="str">
        <f>GTICS!H26</f>
        <v>1° Actualización Plan de Comunicación y Sensibilización 2022</v>
      </c>
      <c r="V27" s="627" t="str">
        <f>GTICS!I26</f>
        <v>Numero de Actualizaciones Plan de Comunicación y Sensibilización 2022</v>
      </c>
      <c r="W27" s="109">
        <f>GTICS!J26</f>
        <v>0.01</v>
      </c>
      <c r="X27" s="856"/>
      <c r="Y27" s="858"/>
      <c r="Z27" s="858"/>
      <c r="AA27" s="857"/>
    </row>
    <row r="28" spans="1:27" s="95" customFormat="1" ht="80.25" customHeight="1" x14ac:dyDescent="0.2">
      <c r="A28" s="127" t="s">
        <v>152</v>
      </c>
      <c r="B28" s="101" t="s">
        <v>141</v>
      </c>
      <c r="C28" s="101" t="s">
        <v>169</v>
      </c>
      <c r="D28" s="512"/>
      <c r="E28" s="94" t="s">
        <v>300</v>
      </c>
      <c r="F28" s="94" t="s">
        <v>163</v>
      </c>
      <c r="G28" s="130" t="s">
        <v>236</v>
      </c>
      <c r="H28" s="130" t="s">
        <v>236</v>
      </c>
      <c r="I28" s="94" t="s">
        <v>182</v>
      </c>
      <c r="J28" s="94" t="s">
        <v>187</v>
      </c>
      <c r="K28" s="101" t="s">
        <v>195</v>
      </c>
      <c r="L28" s="101">
        <v>90</v>
      </c>
      <c r="M28" s="155" t="s">
        <v>203</v>
      </c>
      <c r="N28" s="155" t="s">
        <v>87</v>
      </c>
      <c r="O28" s="155" t="s">
        <v>226</v>
      </c>
      <c r="P28" s="38" t="s">
        <v>195</v>
      </c>
      <c r="Q28" s="122">
        <v>90</v>
      </c>
      <c r="R28" s="117" t="s">
        <v>273</v>
      </c>
      <c r="S28" s="145" t="s">
        <v>285</v>
      </c>
      <c r="T28" s="887"/>
      <c r="U28" s="627" t="str">
        <f>GTICS!H27</f>
        <v>2° Informe general del resultado de la implementación del plan de comunicación y sensibilización.</v>
      </c>
      <c r="V28" s="627" t="str">
        <f>GTICS!I27</f>
        <v>Numero de  Informes general del resultado de la implementación del plan de comunicación y sensibilización.</v>
      </c>
      <c r="W28" s="109">
        <f>GTICS!J27</f>
        <v>0.01</v>
      </c>
      <c r="X28" s="856"/>
      <c r="Y28" s="852"/>
      <c r="Z28" s="852"/>
      <c r="AA28" s="857"/>
    </row>
    <row r="29" spans="1:27" s="95" customFormat="1" ht="80.25" customHeight="1" x14ac:dyDescent="0.2">
      <c r="A29" s="127" t="s">
        <v>152</v>
      </c>
      <c r="B29" s="101" t="s">
        <v>141</v>
      </c>
      <c r="C29" s="101" t="s">
        <v>169</v>
      </c>
      <c r="D29" s="512"/>
      <c r="E29" s="94" t="s">
        <v>300</v>
      </c>
      <c r="F29" s="94" t="s">
        <v>163</v>
      </c>
      <c r="G29" s="130" t="s">
        <v>236</v>
      </c>
      <c r="H29" s="130" t="s">
        <v>236</v>
      </c>
      <c r="I29" s="94" t="s">
        <v>182</v>
      </c>
      <c r="J29" s="94" t="s">
        <v>187</v>
      </c>
      <c r="K29" s="101" t="s">
        <v>195</v>
      </c>
      <c r="L29" s="101">
        <v>90</v>
      </c>
      <c r="M29" s="155" t="s">
        <v>203</v>
      </c>
      <c r="N29" s="155" t="s">
        <v>87</v>
      </c>
      <c r="O29" s="155" t="s">
        <v>226</v>
      </c>
      <c r="P29" s="38" t="s">
        <v>195</v>
      </c>
      <c r="Q29" s="122">
        <v>90</v>
      </c>
      <c r="R29" s="117" t="s">
        <v>273</v>
      </c>
      <c r="S29" s="145" t="s">
        <v>285</v>
      </c>
      <c r="T29" s="512" t="str">
        <f>GTICS!G28</f>
        <v>2.1 Mantenimiento y actualización del botón de Transparencia y Acceso a la información pública de la página web</v>
      </c>
      <c r="U29" s="627" t="str">
        <f>GTICS!H28</f>
        <v>2° Informes semestral de la gestión adelantada del botón de transparencia.</v>
      </c>
      <c r="V29" s="627" t="str">
        <f>GTICS!I28</f>
        <v>Numero de Informes de la gestión del botón de transparencia y acceso a la información pública</v>
      </c>
      <c r="W29" s="109">
        <f>GTICS!J28</f>
        <v>0.03</v>
      </c>
      <c r="X29" s="627" t="str">
        <f>GTICS!K28</f>
        <v>Luis Carlos Jaraba Correa
Contratista
Juan David Díaz Salgado.</v>
      </c>
      <c r="Y29" s="851">
        <f>GTICS!L28</f>
        <v>44216</v>
      </c>
      <c r="Z29" s="851">
        <f>GTICS!M28</f>
        <v>44546</v>
      </c>
      <c r="AA29" s="627" t="str">
        <f>GTICS!N28</f>
        <v>Bogotá D.C.</v>
      </c>
    </row>
    <row r="30" spans="1:27" s="95" customFormat="1" ht="89.25" customHeight="1" x14ac:dyDescent="0.2">
      <c r="A30" s="127" t="s">
        <v>154</v>
      </c>
      <c r="B30" s="101" t="s">
        <v>141</v>
      </c>
      <c r="C30" s="101" t="s">
        <v>169</v>
      </c>
      <c r="D30" s="512"/>
      <c r="E30" s="94" t="s">
        <v>300</v>
      </c>
      <c r="F30" s="94" t="s">
        <v>163</v>
      </c>
      <c r="G30" s="130" t="s">
        <v>236</v>
      </c>
      <c r="H30" s="130" t="s">
        <v>236</v>
      </c>
      <c r="I30" s="94" t="s">
        <v>182</v>
      </c>
      <c r="J30" s="94" t="s">
        <v>187</v>
      </c>
      <c r="K30" s="101" t="s">
        <v>195</v>
      </c>
      <c r="L30" s="101">
        <v>90</v>
      </c>
      <c r="M30" s="155" t="s">
        <v>203</v>
      </c>
      <c r="N30" s="155" t="s">
        <v>87</v>
      </c>
      <c r="O30" s="155" t="s">
        <v>226</v>
      </c>
      <c r="P30" s="38" t="s">
        <v>195</v>
      </c>
      <c r="Q30" s="122">
        <v>90</v>
      </c>
      <c r="R30" s="117" t="s">
        <v>273</v>
      </c>
      <c r="S30" s="145" t="s">
        <v>285</v>
      </c>
      <c r="T30" s="627" t="str">
        <f>GTICS!G29</f>
        <v xml:space="preserve">2.2 .Estructurar el botón de transparencia de acuerdo a l proyecto de resolución de transparencia y acceso a la información publica. </v>
      </c>
      <c r="U30" s="627" t="str">
        <f>GTICS!H29</f>
        <v xml:space="preserve">3°  informes trimestral  de la Estructura del botón de transparencia </v>
      </c>
      <c r="V30" s="627" t="str">
        <f>GTICS!I29</f>
        <v xml:space="preserve">Numero de Informes de la Estructura del botón de transparencia </v>
      </c>
      <c r="W30" s="109">
        <f>GTICS!J29</f>
        <v>0.03</v>
      </c>
      <c r="X30" s="627" t="str">
        <f>GTICS!K29</f>
        <v>Luis Carlos Jaraba Correa
Contratista
Juan David Díaz Salgado.</v>
      </c>
      <c r="Y30" s="852"/>
      <c r="Z30" s="852"/>
      <c r="AA30" s="627" t="str">
        <f>GTICS!N29</f>
        <v>Bogotá D.C.</v>
      </c>
    </row>
    <row r="31" spans="1:27" s="95" customFormat="1" ht="89.25" customHeight="1" x14ac:dyDescent="0.2">
      <c r="A31" s="127" t="s">
        <v>153</v>
      </c>
      <c r="B31" s="101" t="s">
        <v>141</v>
      </c>
      <c r="C31" s="101" t="s">
        <v>169</v>
      </c>
      <c r="D31" s="512"/>
      <c r="E31" s="94" t="s">
        <v>300</v>
      </c>
      <c r="F31" s="94" t="s">
        <v>163</v>
      </c>
      <c r="G31" s="130" t="s">
        <v>236</v>
      </c>
      <c r="H31" s="130" t="s">
        <v>236</v>
      </c>
      <c r="I31" s="94" t="s">
        <v>182</v>
      </c>
      <c r="J31" s="94" t="s">
        <v>187</v>
      </c>
      <c r="K31" s="101" t="s">
        <v>195</v>
      </c>
      <c r="L31" s="101">
        <v>90</v>
      </c>
      <c r="M31" s="155" t="s">
        <v>203</v>
      </c>
      <c r="N31" s="155" t="s">
        <v>87</v>
      </c>
      <c r="O31" s="155" t="s">
        <v>226</v>
      </c>
      <c r="P31" s="38" t="s">
        <v>195</v>
      </c>
      <c r="Q31" s="122">
        <v>90</v>
      </c>
      <c r="R31" s="117" t="s">
        <v>273</v>
      </c>
      <c r="S31" s="145" t="s">
        <v>285</v>
      </c>
      <c r="T31" s="627" t="str">
        <f>GTICS!G30</f>
        <v>3.1. Renovar  y actualizar las licencias de software de seguridad  de la UAEOS.</v>
      </c>
      <c r="U31" s="627" t="str">
        <f>GTICS!H30</f>
        <v>157 licencias de software de seguridad instaladas.</v>
      </c>
      <c r="V31" s="627" t="str">
        <f>GTICS!I30</f>
        <v>Número de licencias de software actualizadas / Número de licencias de software adquiridas</v>
      </c>
      <c r="W31" s="109">
        <f>GTICS!J30</f>
        <v>7.0000000000000007E-2</v>
      </c>
      <c r="X31" s="627" t="str">
        <f>GTICS!K30</f>
        <v>Luis Carlos Jaraba Correa
José Ignacio Herrera</v>
      </c>
      <c r="Y31" s="521">
        <f>GTICS!L30</f>
        <v>44470</v>
      </c>
      <c r="Z31" s="521">
        <f>GTICS!M30</f>
        <v>44561</v>
      </c>
      <c r="AA31" s="627" t="str">
        <f>GTICS!N30</f>
        <v>Bogotá D.C.</v>
      </c>
    </row>
    <row r="32" spans="1:27" s="95" customFormat="1" ht="102" x14ac:dyDescent="0.2">
      <c r="A32" s="127" t="s">
        <v>152</v>
      </c>
      <c r="B32" s="101" t="s">
        <v>141</v>
      </c>
      <c r="C32" s="101" t="s">
        <v>169</v>
      </c>
      <c r="D32" s="512"/>
      <c r="E32" s="94" t="s">
        <v>300</v>
      </c>
      <c r="F32" s="94" t="s">
        <v>163</v>
      </c>
      <c r="G32" s="130" t="s">
        <v>236</v>
      </c>
      <c r="H32" s="130" t="s">
        <v>236</v>
      </c>
      <c r="I32" s="94" t="s">
        <v>182</v>
      </c>
      <c r="J32" s="94" t="s">
        <v>187</v>
      </c>
      <c r="K32" s="101" t="s">
        <v>195</v>
      </c>
      <c r="L32" s="101">
        <v>90</v>
      </c>
      <c r="M32" s="155" t="s">
        <v>203</v>
      </c>
      <c r="N32" s="155" t="s">
        <v>87</v>
      </c>
      <c r="O32" s="155" t="s">
        <v>226</v>
      </c>
      <c r="P32" s="38" t="s">
        <v>195</v>
      </c>
      <c r="Q32" s="122">
        <v>90</v>
      </c>
      <c r="R32" s="117" t="s">
        <v>273</v>
      </c>
      <c r="S32" s="145" t="s">
        <v>285</v>
      </c>
      <c r="T32" s="512" t="str">
        <f>GTICS!G31</f>
        <v xml:space="preserve">3.2 Renovar y actualizar las licencias de office 365 para los funcionarios de la entidad </v>
      </c>
      <c r="U32" s="627" t="str">
        <f>GTICS!H31</f>
        <v>148 licencias de office 365 instaladas</v>
      </c>
      <c r="V32" s="627" t="str">
        <f>GTICS!I31</f>
        <v>Número de licencias de software actualizadas / Número de licencias de software adquiridas</v>
      </c>
      <c r="W32" s="109">
        <f>GTICS!J31</f>
        <v>0.06</v>
      </c>
      <c r="X32" s="627" t="str">
        <f>GTICS!K31</f>
        <v>Luis Carlos Jaraba Correa
José Ignacio Herrera</v>
      </c>
      <c r="Y32" s="521">
        <f>GTICS!L31</f>
        <v>44470</v>
      </c>
      <c r="Z32" s="521">
        <f>GTICS!M31</f>
        <v>44561</v>
      </c>
      <c r="AA32" s="627" t="str">
        <f>GTICS!N31</f>
        <v>Bogotá D.C.</v>
      </c>
    </row>
    <row r="33" spans="1:27" s="95" customFormat="1" ht="71.25" customHeight="1" x14ac:dyDescent="0.2">
      <c r="A33" s="127" t="s">
        <v>154</v>
      </c>
      <c r="B33" s="101" t="s">
        <v>141</v>
      </c>
      <c r="C33" s="101" t="s">
        <v>169</v>
      </c>
      <c r="D33" s="512"/>
      <c r="E33" s="94" t="s">
        <v>300</v>
      </c>
      <c r="F33" s="94" t="s">
        <v>163</v>
      </c>
      <c r="G33" s="130" t="s">
        <v>236</v>
      </c>
      <c r="H33" s="130" t="s">
        <v>236</v>
      </c>
      <c r="I33" s="94" t="s">
        <v>182</v>
      </c>
      <c r="J33" s="94" t="s">
        <v>187</v>
      </c>
      <c r="K33" s="101" t="s">
        <v>195</v>
      </c>
      <c r="L33" s="101">
        <v>90</v>
      </c>
      <c r="M33" s="155" t="s">
        <v>203</v>
      </c>
      <c r="N33" s="155" t="s">
        <v>87</v>
      </c>
      <c r="O33" s="155" t="s">
        <v>226</v>
      </c>
      <c r="P33" s="38" t="s">
        <v>195</v>
      </c>
      <c r="Q33" s="122">
        <v>90</v>
      </c>
      <c r="R33" s="117" t="s">
        <v>273</v>
      </c>
      <c r="S33" s="145" t="s">
        <v>285</v>
      </c>
      <c r="T33" s="887" t="str">
        <f>GTICS!G32</f>
        <v>3.3 Garantizar la disponibilidad y funcionamiento de las copias de seguridad de la información de la UAEOS</v>
      </c>
      <c r="U33" s="512" t="str">
        <f>GTICS!H32</f>
        <v>12° informes de copias de seguridad realizadas.</v>
      </c>
      <c r="V33" s="627" t="str">
        <f>GTICS!I32</f>
        <v>Numero de  informes de copias de seguridad realizadas.</v>
      </c>
      <c r="W33" s="109">
        <f>GTICS!J32</f>
        <v>0.09</v>
      </c>
      <c r="X33" s="627" t="str">
        <f>GTICS!K32</f>
        <v>Luis Carlos Jaraba Correa
Katia Jiménez Gamarra</v>
      </c>
      <c r="Y33" s="521">
        <f>GTICS!L32</f>
        <v>44200</v>
      </c>
      <c r="Z33" s="521">
        <f>GTICS!M32</f>
        <v>44196</v>
      </c>
      <c r="AA33" s="627" t="str">
        <f>GTICS!N32</f>
        <v>Bogotá D.C.</v>
      </c>
    </row>
    <row r="34" spans="1:27" s="95" customFormat="1" ht="102" x14ac:dyDescent="0.2">
      <c r="A34" s="127" t="s">
        <v>154</v>
      </c>
      <c r="B34" s="101" t="s">
        <v>141</v>
      </c>
      <c r="C34" s="101" t="s">
        <v>169</v>
      </c>
      <c r="D34" s="512"/>
      <c r="E34" s="94" t="s">
        <v>300</v>
      </c>
      <c r="F34" s="94" t="s">
        <v>163</v>
      </c>
      <c r="G34" s="130" t="s">
        <v>236</v>
      </c>
      <c r="H34" s="130" t="s">
        <v>236</v>
      </c>
      <c r="I34" s="94" t="s">
        <v>182</v>
      </c>
      <c r="J34" s="94" t="s">
        <v>187</v>
      </c>
      <c r="K34" s="101" t="s">
        <v>195</v>
      </c>
      <c r="L34" s="101">
        <v>90</v>
      </c>
      <c r="M34" s="155" t="s">
        <v>203</v>
      </c>
      <c r="N34" s="155" t="s">
        <v>87</v>
      </c>
      <c r="O34" s="155" t="s">
        <v>226</v>
      </c>
      <c r="P34" s="38" t="s">
        <v>195</v>
      </c>
      <c r="Q34" s="122">
        <v>90</v>
      </c>
      <c r="R34" s="117" t="s">
        <v>273</v>
      </c>
      <c r="S34" s="145" t="s">
        <v>285</v>
      </c>
      <c r="T34" s="887"/>
      <c r="U34" s="627" t="str">
        <f>GTICS!H33</f>
        <v>2° informes de  pruebas de recuperación de acuerdo a las políticas de backups.</v>
      </c>
      <c r="V34" s="627" t="str">
        <f>GTICS!I33</f>
        <v>Numero de  informes de  pruebas de recuperación de acuerdo a las políticas de backups.</v>
      </c>
      <c r="W34" s="109">
        <f>GTICS!J33</f>
        <v>0.05</v>
      </c>
      <c r="X34" s="627" t="str">
        <f>GTICS!K33</f>
        <v>Luis Carlos Jaraba Correa
Katia Jiménez Gamarra
Juan David Díaz Salgado.</v>
      </c>
      <c r="Y34" s="521">
        <f>GTICS!L33</f>
        <v>44230</v>
      </c>
      <c r="Z34" s="521">
        <f>GTICS!M33</f>
        <v>44196</v>
      </c>
      <c r="AA34" s="627" t="str">
        <f>GTICS!N33</f>
        <v>Bogotá D.C.</v>
      </c>
    </row>
    <row r="35" spans="1:27" s="95" customFormat="1" ht="51" customHeight="1" x14ac:dyDescent="0.2">
      <c r="A35" s="127" t="s">
        <v>154</v>
      </c>
      <c r="B35" s="101" t="s">
        <v>141</v>
      </c>
      <c r="C35" s="101" t="s">
        <v>177</v>
      </c>
      <c r="D35" s="512"/>
      <c r="E35" s="94" t="s">
        <v>300</v>
      </c>
      <c r="F35" s="94" t="s">
        <v>163</v>
      </c>
      <c r="G35" s="130" t="s">
        <v>236</v>
      </c>
      <c r="H35" s="130" t="s">
        <v>236</v>
      </c>
      <c r="I35" s="94" t="s">
        <v>182</v>
      </c>
      <c r="J35" s="94" t="s">
        <v>187</v>
      </c>
      <c r="K35" s="101" t="s">
        <v>195</v>
      </c>
      <c r="L35" s="101">
        <v>90</v>
      </c>
      <c r="M35" s="155" t="s">
        <v>203</v>
      </c>
      <c r="N35" s="155" t="s">
        <v>87</v>
      </c>
      <c r="O35" s="155" t="s">
        <v>226</v>
      </c>
      <c r="P35" s="38" t="s">
        <v>195</v>
      </c>
      <c r="Q35" s="122">
        <v>90</v>
      </c>
      <c r="R35" s="117" t="s">
        <v>273</v>
      </c>
      <c r="S35" s="145" t="s">
        <v>285</v>
      </c>
      <c r="T35" s="512" t="str">
        <f>GTICS!G34</f>
        <v>3.4. Realizar las actualizaciones de software ( Parches de seguridad, firmware, Sistemas operativos, Servicios, Módulos) de la  infraestructura tecnológica.</v>
      </c>
      <c r="U35" s="627" t="str">
        <f>GTICS!H34</f>
        <v xml:space="preserve">4° reportes de actualizaciones de software </v>
      </c>
      <c r="V35" s="627" t="str">
        <f>GTICS!I34</f>
        <v>Número reportes realizados / números de reportes planeados</v>
      </c>
      <c r="W35" s="109">
        <f>GTICS!J34</f>
        <v>7.0000000000000007E-2</v>
      </c>
      <c r="X35" s="627" t="str">
        <f>GTICS!K34</f>
        <v>Luis Carlos Jaraba Correa
José Ignacio Herrera</v>
      </c>
      <c r="Y35" s="521">
        <f>GTICS!L34</f>
        <v>44200</v>
      </c>
      <c r="Z35" s="521">
        <f>GTICS!M34</f>
        <v>44196</v>
      </c>
      <c r="AA35" s="627" t="str">
        <f>GTICS!N34</f>
        <v>Bogotá D.C.</v>
      </c>
    </row>
    <row r="36" spans="1:27" s="95" customFormat="1" ht="51" customHeight="1" x14ac:dyDescent="0.2">
      <c r="A36" s="127" t="s">
        <v>152</v>
      </c>
      <c r="B36" s="101" t="s">
        <v>141</v>
      </c>
      <c r="C36" s="101" t="s">
        <v>177</v>
      </c>
      <c r="D36" s="512"/>
      <c r="E36" s="94" t="s">
        <v>300</v>
      </c>
      <c r="F36" s="94" t="s">
        <v>163</v>
      </c>
      <c r="G36" s="130" t="s">
        <v>236</v>
      </c>
      <c r="H36" s="130" t="s">
        <v>236</v>
      </c>
      <c r="I36" s="94" t="s">
        <v>182</v>
      </c>
      <c r="J36" s="94" t="s">
        <v>187</v>
      </c>
      <c r="K36" s="101" t="s">
        <v>195</v>
      </c>
      <c r="L36" s="101">
        <v>90</v>
      </c>
      <c r="M36" s="155" t="s">
        <v>203</v>
      </c>
      <c r="N36" s="155" t="s">
        <v>87</v>
      </c>
      <c r="O36" s="155" t="s">
        <v>226</v>
      </c>
      <c r="P36" s="38" t="s">
        <v>195</v>
      </c>
      <c r="Q36" s="122">
        <v>90</v>
      </c>
      <c r="R36" s="117" t="s">
        <v>273</v>
      </c>
      <c r="S36" s="145" t="s">
        <v>285</v>
      </c>
      <c r="T36" s="627" t="str">
        <f>GTICS!G35</f>
        <v>3.5 Realizar reporte sobre la gestión del inventario de hardware Grupo de Tecnologías de Información.</v>
      </c>
      <c r="U36" s="627" t="str">
        <f>GTICS!H35</f>
        <v xml:space="preserve">2° reportes de gestión de inventario de hardware a cargo del grupo de Tecnologías </v>
      </c>
      <c r="V36" s="627" t="str">
        <f>GTICS!I35</f>
        <v>Número reportes realizados / números de reportes planeados</v>
      </c>
      <c r="W36" s="109">
        <f>GTICS!J35</f>
        <v>0.03</v>
      </c>
      <c r="X36" s="627" t="str">
        <f>GTICS!K35</f>
        <v>Luis Carlos Jaraba Correa
José Ignacio Herrera
Katia Jiménez Gamarra</v>
      </c>
      <c r="Y36" s="521">
        <f>GTICS!L35</f>
        <v>44216</v>
      </c>
      <c r="Z36" s="521">
        <f>GTICS!M35</f>
        <v>44561</v>
      </c>
      <c r="AA36" s="627" t="str">
        <f>GTICS!N35</f>
        <v>Bogotá D.C.</v>
      </c>
    </row>
    <row r="37" spans="1:27" s="95" customFormat="1" ht="102" x14ac:dyDescent="0.2">
      <c r="A37" s="127" t="s">
        <v>152</v>
      </c>
      <c r="B37" s="101" t="s">
        <v>141</v>
      </c>
      <c r="C37" s="101" t="s">
        <v>177</v>
      </c>
      <c r="D37" s="512"/>
      <c r="E37" s="94" t="s">
        <v>300</v>
      </c>
      <c r="F37" s="94" t="s">
        <v>163</v>
      </c>
      <c r="G37" s="130" t="s">
        <v>236</v>
      </c>
      <c r="H37" s="130" t="s">
        <v>236</v>
      </c>
      <c r="I37" s="94" t="s">
        <v>182</v>
      </c>
      <c r="J37" s="94" t="s">
        <v>187</v>
      </c>
      <c r="K37" s="101" t="s">
        <v>195</v>
      </c>
      <c r="L37" s="101">
        <v>90</v>
      </c>
      <c r="M37" s="155" t="s">
        <v>203</v>
      </c>
      <c r="N37" s="155" t="s">
        <v>87</v>
      </c>
      <c r="O37" s="155" t="s">
        <v>226</v>
      </c>
      <c r="P37" s="38" t="s">
        <v>195</v>
      </c>
      <c r="Q37" s="122">
        <v>90</v>
      </c>
      <c r="R37" s="117" t="s">
        <v>273</v>
      </c>
      <c r="S37" s="145" t="s">
        <v>285</v>
      </c>
      <c r="T37" s="627" t="str">
        <f>GTICS!G36</f>
        <v>3.6 Realizar revisión y reporte de deterioro de los  quipos tecnológicos</v>
      </c>
      <c r="U37" s="627" t="str">
        <f>GTICS!H36</f>
        <v>2° reportes de deterioro de los  quipos tecnológicos</v>
      </c>
      <c r="V37" s="627" t="str">
        <f>GTICS!I36</f>
        <v>Número reportes realizados / números de reportes planeados</v>
      </c>
      <c r="W37" s="109">
        <f>GTICS!J36</f>
        <v>0.01</v>
      </c>
      <c r="X37" s="627" t="str">
        <f>GTICS!K36</f>
        <v>Luis Carlos Jaraba Correa
José Ignacio Herrera
Katia Jiménez Gamarra</v>
      </c>
      <c r="Y37" s="521">
        <f>GTICS!L36</f>
        <v>44348</v>
      </c>
      <c r="Z37" s="521">
        <f>GTICS!M36</f>
        <v>44196</v>
      </c>
      <c r="AA37" s="627" t="str">
        <f>GTICS!N36</f>
        <v>Bogotá D.C.</v>
      </c>
    </row>
    <row r="38" spans="1:27" s="95" customFormat="1" ht="38.25" customHeight="1" x14ac:dyDescent="0.2">
      <c r="A38" s="127" t="s">
        <v>152</v>
      </c>
      <c r="B38" s="101" t="s">
        <v>141</v>
      </c>
      <c r="C38" s="101" t="s">
        <v>170</v>
      </c>
      <c r="D38" s="512"/>
      <c r="E38" s="94" t="s">
        <v>300</v>
      </c>
      <c r="F38" s="94" t="s">
        <v>163</v>
      </c>
      <c r="G38" s="130" t="s">
        <v>236</v>
      </c>
      <c r="H38" s="130" t="s">
        <v>236</v>
      </c>
      <c r="I38" s="94" t="s">
        <v>182</v>
      </c>
      <c r="J38" s="94" t="s">
        <v>187</v>
      </c>
      <c r="K38" s="101" t="s">
        <v>195</v>
      </c>
      <c r="L38" s="101">
        <v>90</v>
      </c>
      <c r="M38" s="155" t="s">
        <v>203</v>
      </c>
      <c r="N38" s="155" t="s">
        <v>87</v>
      </c>
      <c r="O38" s="155" t="s">
        <v>226</v>
      </c>
      <c r="P38" s="38" t="s">
        <v>195</v>
      </c>
      <c r="Q38" s="122">
        <v>90</v>
      </c>
      <c r="R38" s="117" t="s">
        <v>273</v>
      </c>
      <c r="S38" s="145" t="s">
        <v>285</v>
      </c>
      <c r="T38" s="627" t="str">
        <f>GTICS!G37</f>
        <v>3.7. Adquirir y configurar el hardware necesario conforme a las necesidades de la Unidad.</v>
      </c>
      <c r="U38" s="627" t="str">
        <f>GTICS!H37</f>
        <v xml:space="preserve">8 componentes de tipo hardware adquiridos y configurados. </v>
      </c>
      <c r="V38" s="627" t="str">
        <f>GTICS!I37</f>
        <v>Componentes de tipo hardware adquiridos y configurados.</v>
      </c>
      <c r="W38" s="109">
        <f>GTICS!J37</f>
        <v>0.02</v>
      </c>
      <c r="X38" s="627" t="str">
        <f>GTICS!K37</f>
        <v>Luis Carlos Jaraba Correa
José Ignacio Herrera
Juan David Díaz Salgado</v>
      </c>
      <c r="Y38" s="521">
        <f>GTICS!L37</f>
        <v>44230</v>
      </c>
      <c r="Z38" s="521">
        <f>GTICS!M37</f>
        <v>44196</v>
      </c>
      <c r="AA38" s="627" t="str">
        <f>GTICS!N37</f>
        <v>Bogotá D.C.</v>
      </c>
    </row>
    <row r="39" spans="1:27" s="95" customFormat="1" ht="93.75" customHeight="1" x14ac:dyDescent="0.2">
      <c r="A39" s="127" t="s">
        <v>152</v>
      </c>
      <c r="B39" s="101" t="s">
        <v>141</v>
      </c>
      <c r="C39" s="101" t="s">
        <v>170</v>
      </c>
      <c r="D39" s="512"/>
      <c r="E39" s="94" t="s">
        <v>300</v>
      </c>
      <c r="F39" s="94" t="s">
        <v>163</v>
      </c>
      <c r="G39" s="130" t="s">
        <v>236</v>
      </c>
      <c r="H39" s="130" t="s">
        <v>236</v>
      </c>
      <c r="I39" s="94" t="s">
        <v>182</v>
      </c>
      <c r="J39" s="94" t="s">
        <v>187</v>
      </c>
      <c r="K39" s="101" t="s">
        <v>195</v>
      </c>
      <c r="L39" s="101">
        <v>90</v>
      </c>
      <c r="M39" s="155" t="s">
        <v>203</v>
      </c>
      <c r="N39" s="155" t="s">
        <v>87</v>
      </c>
      <c r="O39" s="155" t="s">
        <v>226</v>
      </c>
      <c r="P39" s="38" t="s">
        <v>195</v>
      </c>
      <c r="Q39" s="122">
        <v>90</v>
      </c>
      <c r="R39" s="117" t="s">
        <v>273</v>
      </c>
      <c r="S39" s="145" t="s">
        <v>285</v>
      </c>
      <c r="T39" s="627" t="str">
        <f>GTICS!G38</f>
        <v>4.1. Atender las solicitudes de soporte técnico realizadas por los usuarios de la Unidad.</v>
      </c>
      <c r="U39" s="627" t="str">
        <f>GTICS!H38</f>
        <v>100% de las solicitudes de soporte técnico atendidas.</v>
      </c>
      <c r="V39" s="627" t="str">
        <f>GTICS!I38</f>
        <v>Porcentaje solicitudes de soporte: 
Número de solicitudes atendidas / Numero de solitudes allegadas*100</v>
      </c>
      <c r="W39" s="109">
        <f>GTICS!J38</f>
        <v>0.05</v>
      </c>
      <c r="X39" s="627" t="str">
        <f>GTICS!K38</f>
        <v>Luis Carlos Jaraba Correa
Katia Jiménez Gamarra
Juan David Díaz Salgado.
José Ignacio Herrera T
Laura Lizeth Malaver B.</v>
      </c>
      <c r="Y39" s="521">
        <f>GTICS!L38</f>
        <v>44200</v>
      </c>
      <c r="Z39" s="521">
        <f>GTICS!M38</f>
        <v>44196</v>
      </c>
      <c r="AA39" s="627" t="str">
        <f>GTICS!N38</f>
        <v>Bogotá D.C.</v>
      </c>
    </row>
    <row r="40" spans="1:27" s="95" customFormat="1" ht="60" customHeight="1" x14ac:dyDescent="0.2">
      <c r="A40" s="127" t="s">
        <v>154</v>
      </c>
      <c r="B40" s="101" t="s">
        <v>141</v>
      </c>
      <c r="C40" s="101" t="s">
        <v>170</v>
      </c>
      <c r="D40" s="512"/>
      <c r="E40" s="94" t="s">
        <v>300</v>
      </c>
      <c r="F40" s="94" t="s">
        <v>163</v>
      </c>
      <c r="G40" s="130" t="s">
        <v>236</v>
      </c>
      <c r="H40" s="130" t="s">
        <v>236</v>
      </c>
      <c r="I40" s="94" t="s">
        <v>182</v>
      </c>
      <c r="J40" s="94" t="s">
        <v>187</v>
      </c>
      <c r="K40" s="101" t="s">
        <v>195</v>
      </c>
      <c r="L40" s="101">
        <v>90</v>
      </c>
      <c r="M40" s="155" t="s">
        <v>203</v>
      </c>
      <c r="N40" s="155" t="s">
        <v>87</v>
      </c>
      <c r="O40" s="155" t="s">
        <v>226</v>
      </c>
      <c r="P40" s="38" t="s">
        <v>195</v>
      </c>
      <c r="Q40" s="122">
        <v>90</v>
      </c>
      <c r="R40" s="117" t="s">
        <v>273</v>
      </c>
      <c r="S40" s="145" t="s">
        <v>285</v>
      </c>
      <c r="T40" s="887" t="str">
        <f>GTICS!G39</f>
        <v>4.2 Uso, apropiación y seguimiento a los sistemas de información y equipo tecnológico de la entidad.</v>
      </c>
      <c r="U40" s="512" t="str">
        <f>GTICS!H39</f>
        <v>2° Evaluaciones Uso, apropiación y seguimiento a los sistemas de información y equipo tecnológico de la entidad.</v>
      </c>
      <c r="V40" s="627" t="str">
        <f>GTICS!I39</f>
        <v>Número evaluaciones realizados / números de evaluaciones planeados</v>
      </c>
      <c r="W40" s="109">
        <f>GTICS!J39</f>
        <v>0.02</v>
      </c>
      <c r="X40" s="855" t="str">
        <f>GTICS!K39</f>
        <v>Luis Carlos Jaraba                   Laura Malaver                   Contratista</v>
      </c>
      <c r="Y40" s="851">
        <f>GTICS!L39</f>
        <v>44230</v>
      </c>
      <c r="Z40" s="851">
        <f>GTICS!M39</f>
        <v>44196</v>
      </c>
      <c r="AA40" s="857" t="str">
        <f>GTICS!N39</f>
        <v>Bogotá D.C.</v>
      </c>
    </row>
    <row r="41" spans="1:27" s="95" customFormat="1" ht="102" x14ac:dyDescent="0.2">
      <c r="A41" s="127" t="s">
        <v>154</v>
      </c>
      <c r="B41" s="101" t="s">
        <v>141</v>
      </c>
      <c r="C41" s="101" t="s">
        <v>170</v>
      </c>
      <c r="D41" s="512"/>
      <c r="E41" s="94" t="s">
        <v>300</v>
      </c>
      <c r="F41" s="94" t="s">
        <v>163</v>
      </c>
      <c r="G41" s="130" t="s">
        <v>236</v>
      </c>
      <c r="H41" s="130" t="s">
        <v>236</v>
      </c>
      <c r="I41" s="94" t="s">
        <v>182</v>
      </c>
      <c r="J41" s="94" t="s">
        <v>187</v>
      </c>
      <c r="K41" s="101" t="s">
        <v>195</v>
      </c>
      <c r="L41" s="101">
        <v>90</v>
      </c>
      <c r="M41" s="155" t="s">
        <v>203</v>
      </c>
      <c r="N41" s="155" t="s">
        <v>87</v>
      </c>
      <c r="O41" s="155" t="s">
        <v>226</v>
      </c>
      <c r="P41" s="38" t="s">
        <v>195</v>
      </c>
      <c r="Q41" s="122">
        <v>90</v>
      </c>
      <c r="R41" s="117" t="s">
        <v>273</v>
      </c>
      <c r="S41" s="145" t="s">
        <v>285</v>
      </c>
      <c r="T41" s="887"/>
      <c r="U41" s="627" t="str">
        <f>GTICS!H40</f>
        <v>2 informe de seguimiento a las Evaluaciones de Uso, apropiación y seguimiento a los sistemas de información y equipo tecnológico de la entidad.</v>
      </c>
      <c r="V41" s="627" t="str">
        <f>GTICS!I40</f>
        <v>Numero de Informes del seguimiento a las Evaluaciones de Uso, apropiación y seguimiento a los sistemas de información y equipo tecnológico de la entidad.</v>
      </c>
      <c r="W41" s="109">
        <f>GTICS!J40</f>
        <v>0.01</v>
      </c>
      <c r="X41" s="856"/>
      <c r="Y41" s="852"/>
      <c r="Z41" s="852"/>
      <c r="AA41" s="857"/>
    </row>
    <row r="42" spans="1:27" s="95" customFormat="1" ht="102" x14ac:dyDescent="0.2">
      <c r="A42" s="127" t="s">
        <v>152</v>
      </c>
      <c r="B42" s="101" t="s">
        <v>141</v>
      </c>
      <c r="C42" s="101" t="s">
        <v>170</v>
      </c>
      <c r="D42" s="512"/>
      <c r="E42" s="94" t="s">
        <v>300</v>
      </c>
      <c r="F42" s="94" t="s">
        <v>163</v>
      </c>
      <c r="G42" s="130" t="s">
        <v>236</v>
      </c>
      <c r="H42" s="130" t="s">
        <v>236</v>
      </c>
      <c r="I42" s="94" t="s">
        <v>182</v>
      </c>
      <c r="J42" s="94" t="s">
        <v>187</v>
      </c>
      <c r="K42" s="101" t="s">
        <v>195</v>
      </c>
      <c r="L42" s="101">
        <v>90</v>
      </c>
      <c r="M42" s="155" t="s">
        <v>203</v>
      </c>
      <c r="N42" s="155" t="s">
        <v>87</v>
      </c>
      <c r="O42" s="155" t="s">
        <v>226</v>
      </c>
      <c r="P42" s="38" t="s">
        <v>195</v>
      </c>
      <c r="Q42" s="122">
        <v>90</v>
      </c>
      <c r="R42" s="117" t="s">
        <v>273</v>
      </c>
      <c r="S42" s="145" t="s">
        <v>285</v>
      </c>
      <c r="T42" s="512" t="str">
        <f>GTICS!G41</f>
        <v xml:space="preserve">4.3 Consultar los servicios tecnológicos productivos </v>
      </c>
      <c r="U42" s="627" t="str">
        <f>GTICS!H41</f>
        <v xml:space="preserve"> 98.112 Consultas realizadas a los  servicios web de la entidad.</v>
      </c>
      <c r="V42" s="627" t="str">
        <f>GTICS!I41</f>
        <v>Número consultas realizadas a los servicios web.</v>
      </c>
      <c r="W42" s="109">
        <f>GTICS!J41</f>
        <v>0.08</v>
      </c>
      <c r="X42" s="627" t="str">
        <f>GTICS!K41</f>
        <v>Luis Carlos Jaraba Correa
Juan David Díaz Salgado.</v>
      </c>
      <c r="Y42" s="521">
        <f>GTICS!L41</f>
        <v>44200</v>
      </c>
      <c r="Z42" s="521">
        <f>GTICS!M41</f>
        <v>44196</v>
      </c>
      <c r="AA42" s="627" t="str">
        <f>GTICS!N41</f>
        <v>Bogotá D.C.</v>
      </c>
    </row>
    <row r="43" spans="1:27" s="95" customFormat="1" ht="102" x14ac:dyDescent="0.2">
      <c r="A43" s="127" t="s">
        <v>158</v>
      </c>
      <c r="B43" s="101" t="s">
        <v>141</v>
      </c>
      <c r="C43" s="101" t="s">
        <v>170</v>
      </c>
      <c r="D43" s="512"/>
      <c r="E43" s="94" t="s">
        <v>300</v>
      </c>
      <c r="F43" s="94" t="s">
        <v>163</v>
      </c>
      <c r="G43" s="130" t="s">
        <v>236</v>
      </c>
      <c r="H43" s="130" t="s">
        <v>236</v>
      </c>
      <c r="I43" s="94" t="s">
        <v>182</v>
      </c>
      <c r="J43" s="94" t="s">
        <v>187</v>
      </c>
      <c r="K43" s="101" t="s">
        <v>195</v>
      </c>
      <c r="L43" s="101">
        <v>90</v>
      </c>
      <c r="M43" s="155" t="s">
        <v>203</v>
      </c>
      <c r="N43" s="155" t="s">
        <v>87</v>
      </c>
      <c r="O43" s="155" t="s">
        <v>226</v>
      </c>
      <c r="P43" s="38" t="s">
        <v>195</v>
      </c>
      <c r="Q43" s="122">
        <v>90</v>
      </c>
      <c r="R43" s="117" t="s">
        <v>273</v>
      </c>
      <c r="S43" s="145" t="s">
        <v>285</v>
      </c>
      <c r="T43" s="627" t="str">
        <f>GTICS!G42</f>
        <v xml:space="preserve">4.4 Realizar revisión y reporte de deterioro de los sistemas de información </v>
      </c>
      <c r="U43" s="627" t="str">
        <f>GTICS!H42</f>
        <v xml:space="preserve">2 reportes de  deterioro de los sistemas de información  </v>
      </c>
      <c r="V43" s="627" t="str">
        <f>GTICS!I42</f>
        <v>Número reportes realizados / números de reportes planeados</v>
      </c>
      <c r="W43" s="109">
        <f>GTICS!J42</f>
        <v>0.01</v>
      </c>
      <c r="X43" s="627" t="str">
        <f>GTICS!K42</f>
        <v>Luis Carlos Jaraba Correa
Juan David Díaz Salgado.
Laura Lizeth Malaver B.</v>
      </c>
      <c r="Y43" s="521">
        <f>GTICS!L42</f>
        <v>44348</v>
      </c>
      <c r="Z43" s="521">
        <f>GTICS!M42</f>
        <v>44196</v>
      </c>
      <c r="AA43" s="627" t="str">
        <f>GTICS!N42</f>
        <v>Bogotá D.C.</v>
      </c>
    </row>
    <row r="44" spans="1:27" s="95" customFormat="1" ht="128.25" customHeight="1" x14ac:dyDescent="0.2">
      <c r="A44" s="127" t="s">
        <v>158</v>
      </c>
      <c r="B44" s="101" t="s">
        <v>141</v>
      </c>
      <c r="C44" s="101" t="s">
        <v>169</v>
      </c>
      <c r="D44" s="512"/>
      <c r="E44" s="94" t="s">
        <v>300</v>
      </c>
      <c r="F44" s="94" t="s">
        <v>163</v>
      </c>
      <c r="G44" s="130" t="s">
        <v>236</v>
      </c>
      <c r="H44" s="130" t="s">
        <v>236</v>
      </c>
      <c r="I44" s="94" t="s">
        <v>182</v>
      </c>
      <c r="J44" s="94" t="s">
        <v>187</v>
      </c>
      <c r="K44" s="101" t="s">
        <v>195</v>
      </c>
      <c r="L44" s="101">
        <v>90</v>
      </c>
      <c r="M44" s="155" t="s">
        <v>203</v>
      </c>
      <c r="N44" s="155" t="s">
        <v>87</v>
      </c>
      <c r="O44" s="155" t="s">
        <v>226</v>
      </c>
      <c r="P44" s="38" t="s">
        <v>195</v>
      </c>
      <c r="Q44" s="122">
        <v>90</v>
      </c>
      <c r="R44" s="117" t="s">
        <v>273</v>
      </c>
      <c r="S44" s="145" t="s">
        <v>285</v>
      </c>
      <c r="T44" s="887" t="str">
        <f>GTICS!G43</f>
        <v>4.5. Realizar la revisión, actualización e implementación del Plan de Aseguramiento de Calidad durante el ciclo de vida de los sistemas de información que incluya criterios funcionales y no funcionales.</v>
      </c>
      <c r="U44" s="512" t="str">
        <f>GTICS!H43</f>
        <v>1 Actualización de Plan de Aseguramiento de Calidad durante el ciclo de vida de los sistemas de información que incluya criterios funcionales y no funcionales</v>
      </c>
      <c r="V44" s="627" t="str">
        <f>GTICS!I43</f>
        <v>Numero de Actualizaciones Plan de Aseguramiento de Calidad durante el ciclo de vida de los sistemas de información</v>
      </c>
      <c r="W44" s="109">
        <f>GTICS!J43</f>
        <v>0.01</v>
      </c>
      <c r="X44" s="855" t="str">
        <f>GTICS!K43</f>
        <v>Luis Carlos Jaraba
Contratista
Supervisor</v>
      </c>
      <c r="Y44" s="851">
        <f>GTICS!L43</f>
        <v>44256</v>
      </c>
      <c r="Z44" s="851">
        <f>GTICS!M43</f>
        <v>44546</v>
      </c>
      <c r="AA44" s="544" t="str">
        <f>GTICS!N43</f>
        <v>Bogotá D.C.</v>
      </c>
    </row>
    <row r="45" spans="1:27" s="95" customFormat="1" ht="112.5" customHeight="1" x14ac:dyDescent="0.2">
      <c r="A45" s="127" t="s">
        <v>158</v>
      </c>
      <c r="B45" s="101" t="s">
        <v>141</v>
      </c>
      <c r="C45" s="101" t="s">
        <v>169</v>
      </c>
      <c r="D45" s="512"/>
      <c r="E45" s="94" t="s">
        <v>300</v>
      </c>
      <c r="F45" s="94" t="s">
        <v>163</v>
      </c>
      <c r="G45" s="130" t="s">
        <v>236</v>
      </c>
      <c r="H45" s="130" t="s">
        <v>236</v>
      </c>
      <c r="I45" s="94" t="s">
        <v>182</v>
      </c>
      <c r="J45" s="94" t="s">
        <v>187</v>
      </c>
      <c r="K45" s="101" t="s">
        <v>195</v>
      </c>
      <c r="L45" s="101">
        <v>90</v>
      </c>
      <c r="M45" s="155" t="s">
        <v>203</v>
      </c>
      <c r="N45" s="155" t="s">
        <v>87</v>
      </c>
      <c r="O45" s="155" t="s">
        <v>226</v>
      </c>
      <c r="P45" s="38" t="s">
        <v>195</v>
      </c>
      <c r="Q45" s="122">
        <v>90</v>
      </c>
      <c r="R45" s="117" t="s">
        <v>273</v>
      </c>
      <c r="S45" s="145" t="s">
        <v>285</v>
      </c>
      <c r="T45" s="887"/>
      <c r="U45" s="627" t="str">
        <f>GTICS!H44</f>
        <v>100%  de ejecución de las actividades  de Aseguramiento de Calidad durante el ciclo de vida de los sistemas de información que incluya criterios funcionales y no funcionales.</v>
      </c>
      <c r="V45" s="627" t="str">
        <f>GTICS!I44</f>
        <v>Porcentaje  de ejecución de las actividades de Plan de Aseguramiento de Calidad durante el ciclo de vida de los sistemas de información</v>
      </c>
      <c r="W45" s="109">
        <f>GTICS!J44</f>
        <v>0.02</v>
      </c>
      <c r="X45" s="856"/>
      <c r="Y45" s="852"/>
      <c r="Z45" s="852"/>
      <c r="AA45" s="626" t="str">
        <f>GTICS!N44</f>
        <v>Bogotá D.C.</v>
      </c>
    </row>
    <row r="46" spans="1:27" s="95" customFormat="1" ht="102" x14ac:dyDescent="0.2">
      <c r="A46" s="127" t="s">
        <v>152</v>
      </c>
      <c r="B46" s="101" t="s">
        <v>141</v>
      </c>
      <c r="C46" s="101" t="s">
        <v>169</v>
      </c>
      <c r="D46" s="512"/>
      <c r="E46" s="94" t="s">
        <v>300</v>
      </c>
      <c r="F46" s="94" t="s">
        <v>163</v>
      </c>
      <c r="G46" s="130" t="s">
        <v>236</v>
      </c>
      <c r="H46" s="130" t="s">
        <v>236</v>
      </c>
      <c r="I46" s="94" t="s">
        <v>182</v>
      </c>
      <c r="J46" s="94" t="s">
        <v>187</v>
      </c>
      <c r="K46" s="101" t="s">
        <v>195</v>
      </c>
      <c r="L46" s="101">
        <v>90</v>
      </c>
      <c r="M46" s="155" t="s">
        <v>203</v>
      </c>
      <c r="N46" s="155" t="s">
        <v>87</v>
      </c>
      <c r="O46" s="155" t="s">
        <v>226</v>
      </c>
      <c r="P46" s="38" t="s">
        <v>195</v>
      </c>
      <c r="Q46" s="122">
        <v>90</v>
      </c>
      <c r="R46" s="117" t="s">
        <v>273</v>
      </c>
      <c r="S46" s="145" t="s">
        <v>285</v>
      </c>
      <c r="T46" s="512" t="str">
        <f>GTICS!G45</f>
        <v>4.6.  Implementar aplicaciones de software a la medida de las necesidades de la UAEOS.</v>
      </c>
      <c r="U46" s="627" t="str">
        <f>GTICS!H45</f>
        <v>3 informes de  implementación aplicaciones de software a la medida de las necesidades de la UAEOS.</v>
      </c>
      <c r="V46" s="627" t="str">
        <f>GTICS!I45</f>
        <v>Número de Aplicaciones de software implementadas</v>
      </c>
      <c r="W46" s="109">
        <f>GTICS!J45</f>
        <v>0.04</v>
      </c>
      <c r="X46" s="627" t="str">
        <f>GTICS!K45</f>
        <v>Luis Carlos Jaraba Correa
Contratista
Supervisor</v>
      </c>
      <c r="Y46" s="521">
        <f>GTICS!L45</f>
        <v>44230</v>
      </c>
      <c r="Z46" s="521">
        <f>GTICS!M45</f>
        <v>44546</v>
      </c>
      <c r="AA46" s="627" t="str">
        <f>GTICS!N45</f>
        <v>Bogotá D.C.</v>
      </c>
    </row>
    <row r="47" spans="1:27" s="95" customFormat="1" ht="102" x14ac:dyDescent="0.2">
      <c r="A47" s="127" t="s">
        <v>152</v>
      </c>
      <c r="B47" s="101" t="s">
        <v>137</v>
      </c>
      <c r="C47" s="101" t="s">
        <v>164</v>
      </c>
      <c r="D47" s="512"/>
      <c r="E47" s="94" t="s">
        <v>300</v>
      </c>
      <c r="F47" s="94" t="s">
        <v>163</v>
      </c>
      <c r="G47" s="130" t="s">
        <v>236</v>
      </c>
      <c r="H47" s="130" t="s">
        <v>236</v>
      </c>
      <c r="I47" s="94" t="s">
        <v>182</v>
      </c>
      <c r="J47" s="94" t="s">
        <v>187</v>
      </c>
      <c r="K47" s="101" t="s">
        <v>195</v>
      </c>
      <c r="L47" s="101">
        <v>90</v>
      </c>
      <c r="M47" s="155" t="s">
        <v>203</v>
      </c>
      <c r="N47" s="155" t="s">
        <v>87</v>
      </c>
      <c r="O47" s="155" t="s">
        <v>226</v>
      </c>
      <c r="P47" s="38" t="s">
        <v>195</v>
      </c>
      <c r="Q47" s="122">
        <v>90</v>
      </c>
      <c r="R47" s="117" t="s">
        <v>273</v>
      </c>
      <c r="S47" s="145" t="s">
        <v>275</v>
      </c>
      <c r="T47" s="627" t="str">
        <f>GTICS!G46</f>
        <v xml:space="preserve">5.1 Adelantar las actividades para la implementación de las políticas que conforman el MIPG de acuerdo al plan de trabajo dispuesto por la Entidad </v>
      </c>
      <c r="U47" s="627" t="str">
        <f>GTICS!H46</f>
        <v>100% del Cumplimiento de las actividades asignadas   del MIPG</v>
      </c>
      <c r="V47" s="627" t="str">
        <f>GTICS!I46</f>
        <v>Porcentaje  Implementación del MIPG</v>
      </c>
      <c r="W47" s="109">
        <f>GTICS!J46</f>
        <v>0.05</v>
      </c>
      <c r="X47" s="627" t="str">
        <f>GTICS!K46</f>
        <v>Luis Carlos Jaraba Correa
Katia Jiménez Gamarra
Juan David Díaz Salgado.
José Ignacio Herrera T
Laura Lizeth Malaver B.</v>
      </c>
      <c r="Y47" s="521">
        <f>GTICS!L46</f>
        <v>44200</v>
      </c>
      <c r="Z47" s="521">
        <f>GTICS!M46</f>
        <v>44196</v>
      </c>
      <c r="AA47" s="627" t="str">
        <f>GTICS!N46</f>
        <v>Bogotá D.C.</v>
      </c>
    </row>
    <row r="48" spans="1:27" s="96" customFormat="1" ht="102" x14ac:dyDescent="0.2">
      <c r="A48" s="127" t="s">
        <v>151</v>
      </c>
      <c r="B48" s="101" t="s">
        <v>145</v>
      </c>
      <c r="C48" s="101" t="s">
        <v>177</v>
      </c>
      <c r="D48" s="512"/>
      <c r="E48" s="94" t="s">
        <v>300</v>
      </c>
      <c r="F48" s="94" t="s">
        <v>163</v>
      </c>
      <c r="G48" s="130" t="s">
        <v>236</v>
      </c>
      <c r="H48" s="130" t="s">
        <v>236</v>
      </c>
      <c r="I48" s="94" t="s">
        <v>182</v>
      </c>
      <c r="J48" s="94" t="s">
        <v>187</v>
      </c>
      <c r="K48" s="101" t="s">
        <v>195</v>
      </c>
      <c r="L48" s="101">
        <v>90</v>
      </c>
      <c r="M48" s="94" t="s">
        <v>203</v>
      </c>
      <c r="N48" s="162" t="s">
        <v>87</v>
      </c>
      <c r="O48" s="162" t="s">
        <v>227</v>
      </c>
      <c r="P48" s="38" t="s">
        <v>255</v>
      </c>
      <c r="Q48" s="112">
        <v>4</v>
      </c>
      <c r="R48" s="117" t="s">
        <v>270</v>
      </c>
      <c r="S48" s="145" t="s">
        <v>286</v>
      </c>
      <c r="T48" s="162" t="e">
        <f>#REF!</f>
        <v>#REF!</v>
      </c>
      <c r="U48" s="162" t="e">
        <f>#REF!</f>
        <v>#REF!</v>
      </c>
      <c r="V48" s="162" t="e">
        <f>#REF!</f>
        <v>#REF!</v>
      </c>
      <c r="W48" s="109" t="e">
        <f>#REF!</f>
        <v>#REF!</v>
      </c>
      <c r="X48" s="145" t="e">
        <f>#REF!</f>
        <v>#REF!</v>
      </c>
      <c r="Y48" s="521" t="e">
        <f>#REF!</f>
        <v>#REF!</v>
      </c>
      <c r="Z48" s="521" t="e">
        <f>#REF!</f>
        <v>#REF!</v>
      </c>
      <c r="AA48" s="544" t="e">
        <f>#REF!</f>
        <v>#REF!</v>
      </c>
    </row>
    <row r="49" spans="1:27" s="96" customFormat="1" ht="102" x14ac:dyDescent="0.2">
      <c r="A49" s="127" t="s">
        <v>151</v>
      </c>
      <c r="B49" s="101" t="s">
        <v>145</v>
      </c>
      <c r="C49" s="101" t="s">
        <v>177</v>
      </c>
      <c r="D49" s="512"/>
      <c r="E49" s="94" t="s">
        <v>300</v>
      </c>
      <c r="F49" s="94" t="s">
        <v>163</v>
      </c>
      <c r="G49" s="130" t="s">
        <v>236</v>
      </c>
      <c r="H49" s="130" t="s">
        <v>236</v>
      </c>
      <c r="I49" s="94" t="s">
        <v>182</v>
      </c>
      <c r="J49" s="94" t="s">
        <v>187</v>
      </c>
      <c r="K49" s="101" t="s">
        <v>195</v>
      </c>
      <c r="L49" s="101">
        <v>90</v>
      </c>
      <c r="M49" s="94" t="s">
        <v>203</v>
      </c>
      <c r="N49" s="162" t="s">
        <v>87</v>
      </c>
      <c r="O49" s="162" t="s">
        <v>227</v>
      </c>
      <c r="P49" s="38" t="s">
        <v>255</v>
      </c>
      <c r="Q49" s="112">
        <v>4</v>
      </c>
      <c r="R49" s="117" t="s">
        <v>270</v>
      </c>
      <c r="S49" s="145" t="s">
        <v>286</v>
      </c>
      <c r="T49" s="887" t="e">
        <f>#REF!</f>
        <v>#REF!</v>
      </c>
      <c r="U49" s="162" t="e">
        <f>#REF!</f>
        <v>#REF!</v>
      </c>
      <c r="V49" s="162" t="e">
        <f>#REF!</f>
        <v>#REF!</v>
      </c>
      <c r="W49" s="109" t="e">
        <f>#REF!</f>
        <v>#REF!</v>
      </c>
      <c r="X49" s="145" t="e">
        <f>#REF!</f>
        <v>#REF!</v>
      </c>
      <c r="Y49" s="521" t="e">
        <f>#REF!</f>
        <v>#REF!</v>
      </c>
      <c r="Z49" s="521" t="e">
        <f>#REF!</f>
        <v>#REF!</v>
      </c>
      <c r="AA49" s="544" t="e">
        <f>#REF!</f>
        <v>#REF!</v>
      </c>
    </row>
    <row r="50" spans="1:27" s="96" customFormat="1" ht="102" x14ac:dyDescent="0.2">
      <c r="A50" s="127" t="s">
        <v>151</v>
      </c>
      <c r="B50" s="101" t="s">
        <v>145</v>
      </c>
      <c r="C50" s="101" t="s">
        <v>177</v>
      </c>
      <c r="D50" s="512"/>
      <c r="E50" s="94" t="s">
        <v>300</v>
      </c>
      <c r="F50" s="94" t="s">
        <v>163</v>
      </c>
      <c r="G50" s="130" t="s">
        <v>236</v>
      </c>
      <c r="H50" s="130" t="s">
        <v>236</v>
      </c>
      <c r="I50" s="94" t="s">
        <v>182</v>
      </c>
      <c r="J50" s="94" t="s">
        <v>187</v>
      </c>
      <c r="K50" s="101" t="s">
        <v>195</v>
      </c>
      <c r="L50" s="101">
        <v>90</v>
      </c>
      <c r="M50" s="94" t="s">
        <v>201</v>
      </c>
      <c r="N50" s="162" t="s">
        <v>206</v>
      </c>
      <c r="O50" s="162" t="s">
        <v>215</v>
      </c>
      <c r="P50" s="38" t="s">
        <v>241</v>
      </c>
      <c r="Q50" s="145">
        <v>40</v>
      </c>
      <c r="R50" s="117" t="s">
        <v>270</v>
      </c>
      <c r="S50" s="145" t="s">
        <v>286</v>
      </c>
      <c r="T50" s="887"/>
      <c r="U50" s="162" t="e">
        <f>#REF!</f>
        <v>#REF!</v>
      </c>
      <c r="V50" s="162" t="e">
        <f>#REF!</f>
        <v>#REF!</v>
      </c>
      <c r="W50" s="109" t="e">
        <f>#REF!</f>
        <v>#REF!</v>
      </c>
      <c r="X50" s="145" t="e">
        <f>#REF!</f>
        <v>#REF!</v>
      </c>
      <c r="Y50" s="521" t="e">
        <f>#REF!</f>
        <v>#REF!</v>
      </c>
      <c r="Z50" s="521" t="e">
        <f>#REF!</f>
        <v>#REF!</v>
      </c>
      <c r="AA50" s="544" t="e">
        <f>#REF!</f>
        <v>#REF!</v>
      </c>
    </row>
    <row r="51" spans="1:27" s="96" customFormat="1" ht="102" x14ac:dyDescent="0.2">
      <c r="A51" s="127" t="s">
        <v>151</v>
      </c>
      <c r="B51" s="101" t="s">
        <v>145</v>
      </c>
      <c r="C51" s="101" t="s">
        <v>177</v>
      </c>
      <c r="D51" s="512"/>
      <c r="E51" s="94" t="s">
        <v>300</v>
      </c>
      <c r="F51" s="94" t="s">
        <v>163</v>
      </c>
      <c r="G51" s="130" t="s">
        <v>236</v>
      </c>
      <c r="H51" s="130" t="s">
        <v>236</v>
      </c>
      <c r="I51" s="94" t="s">
        <v>182</v>
      </c>
      <c r="J51" s="94" t="s">
        <v>187</v>
      </c>
      <c r="K51" s="101" t="s">
        <v>195</v>
      </c>
      <c r="L51" s="101">
        <v>90</v>
      </c>
      <c r="M51" s="94" t="s">
        <v>203</v>
      </c>
      <c r="N51" s="162" t="s">
        <v>206</v>
      </c>
      <c r="O51" s="162" t="s">
        <v>214</v>
      </c>
      <c r="P51" s="38" t="s">
        <v>240</v>
      </c>
      <c r="Q51" s="145">
        <v>200</v>
      </c>
      <c r="R51" s="117" t="s">
        <v>270</v>
      </c>
      <c r="S51" s="145" t="s">
        <v>286</v>
      </c>
      <c r="T51" s="162" t="e">
        <f>#REF!</f>
        <v>#REF!</v>
      </c>
      <c r="U51" s="162" t="e">
        <f>#REF!</f>
        <v>#REF!</v>
      </c>
      <c r="V51" s="162" t="e">
        <f>#REF!</f>
        <v>#REF!</v>
      </c>
      <c r="W51" s="109" t="e">
        <f>#REF!</f>
        <v>#REF!</v>
      </c>
      <c r="X51" s="145" t="e">
        <f>#REF!</f>
        <v>#REF!</v>
      </c>
      <c r="Y51" s="521" t="e">
        <f>#REF!</f>
        <v>#REF!</v>
      </c>
      <c r="Z51" s="521" t="e">
        <f>#REF!</f>
        <v>#REF!</v>
      </c>
      <c r="AA51" s="544" t="e">
        <f>#REF!</f>
        <v>#REF!</v>
      </c>
    </row>
    <row r="52" spans="1:27" s="96" customFormat="1" ht="102" x14ac:dyDescent="0.2">
      <c r="A52" s="127" t="s">
        <v>151</v>
      </c>
      <c r="B52" s="101" t="s">
        <v>145</v>
      </c>
      <c r="C52" s="101" t="s">
        <v>177</v>
      </c>
      <c r="D52" s="512"/>
      <c r="E52" s="94" t="s">
        <v>300</v>
      </c>
      <c r="F52" s="94" t="s">
        <v>163</v>
      </c>
      <c r="G52" s="130" t="s">
        <v>236</v>
      </c>
      <c r="H52" s="130" t="s">
        <v>236</v>
      </c>
      <c r="I52" s="94" t="s">
        <v>182</v>
      </c>
      <c r="J52" s="94" t="s">
        <v>187</v>
      </c>
      <c r="K52" s="101" t="s">
        <v>195</v>
      </c>
      <c r="L52" s="101">
        <v>90</v>
      </c>
      <c r="M52" s="94" t="s">
        <v>203</v>
      </c>
      <c r="N52" s="162" t="s">
        <v>87</v>
      </c>
      <c r="O52" s="162" t="s">
        <v>227</v>
      </c>
      <c r="P52" s="38" t="s">
        <v>255</v>
      </c>
      <c r="Q52" s="145">
        <v>4</v>
      </c>
      <c r="R52" s="117" t="s">
        <v>270</v>
      </c>
      <c r="S52" s="145" t="s">
        <v>286</v>
      </c>
      <c r="T52" s="887" t="e">
        <f>#REF!</f>
        <v>#REF!</v>
      </c>
      <c r="U52" s="162" t="e">
        <f>#REF!</f>
        <v>#REF!</v>
      </c>
      <c r="V52" s="162" t="e">
        <f>#REF!</f>
        <v>#REF!</v>
      </c>
      <c r="W52" s="109" t="e">
        <f>#REF!</f>
        <v>#REF!</v>
      </c>
      <c r="X52" s="145" t="e">
        <f>#REF!</f>
        <v>#REF!</v>
      </c>
      <c r="Y52" s="521" t="e">
        <f>#REF!</f>
        <v>#REF!</v>
      </c>
      <c r="Z52" s="521" t="e">
        <f>#REF!</f>
        <v>#REF!</v>
      </c>
      <c r="AA52" s="544" t="e">
        <f>#REF!</f>
        <v>#REF!</v>
      </c>
    </row>
    <row r="53" spans="1:27" s="96" customFormat="1" ht="102" x14ac:dyDescent="0.2">
      <c r="A53" s="127" t="s">
        <v>151</v>
      </c>
      <c r="B53" s="101" t="s">
        <v>145</v>
      </c>
      <c r="C53" s="101" t="s">
        <v>177</v>
      </c>
      <c r="D53" s="512"/>
      <c r="E53" s="94" t="s">
        <v>300</v>
      </c>
      <c r="F53" s="94" t="s">
        <v>163</v>
      </c>
      <c r="G53" s="130" t="s">
        <v>236</v>
      </c>
      <c r="H53" s="130" t="s">
        <v>236</v>
      </c>
      <c r="I53" s="94" t="s">
        <v>182</v>
      </c>
      <c r="J53" s="94" t="s">
        <v>187</v>
      </c>
      <c r="K53" s="101" t="s">
        <v>195</v>
      </c>
      <c r="L53" s="101">
        <v>90</v>
      </c>
      <c r="M53" s="94" t="s">
        <v>203</v>
      </c>
      <c r="N53" s="162" t="s">
        <v>206</v>
      </c>
      <c r="O53" s="162" t="s">
        <v>216</v>
      </c>
      <c r="P53" s="38" t="s">
        <v>242</v>
      </c>
      <c r="Q53" s="145">
        <v>84</v>
      </c>
      <c r="R53" s="117" t="s">
        <v>270</v>
      </c>
      <c r="S53" s="145" t="s">
        <v>286</v>
      </c>
      <c r="T53" s="887"/>
      <c r="U53" s="162" t="e">
        <f>#REF!</f>
        <v>#REF!</v>
      </c>
      <c r="V53" s="162" t="e">
        <f>#REF!</f>
        <v>#REF!</v>
      </c>
      <c r="W53" s="109" t="e">
        <f>#REF!</f>
        <v>#REF!</v>
      </c>
      <c r="X53" s="145" t="e">
        <f>#REF!</f>
        <v>#REF!</v>
      </c>
      <c r="Y53" s="521" t="e">
        <f>#REF!</f>
        <v>#REF!</v>
      </c>
      <c r="Z53" s="521" t="e">
        <f>#REF!</f>
        <v>#REF!</v>
      </c>
      <c r="AA53" s="544" t="e">
        <f>#REF!</f>
        <v>#REF!</v>
      </c>
    </row>
    <row r="54" spans="1:27" s="96" customFormat="1" ht="102" x14ac:dyDescent="0.2">
      <c r="A54" s="127" t="s">
        <v>151</v>
      </c>
      <c r="B54" s="101" t="s">
        <v>145</v>
      </c>
      <c r="C54" s="101" t="s">
        <v>177</v>
      </c>
      <c r="D54" s="512"/>
      <c r="E54" s="94" t="s">
        <v>300</v>
      </c>
      <c r="F54" s="94" t="s">
        <v>163</v>
      </c>
      <c r="G54" s="130" t="s">
        <v>236</v>
      </c>
      <c r="H54" s="130" t="s">
        <v>236</v>
      </c>
      <c r="I54" s="94" t="s">
        <v>182</v>
      </c>
      <c r="J54" s="94" t="s">
        <v>187</v>
      </c>
      <c r="K54" s="101" t="s">
        <v>195</v>
      </c>
      <c r="L54" s="101">
        <v>90</v>
      </c>
      <c r="M54" s="94" t="s">
        <v>203</v>
      </c>
      <c r="N54" s="162" t="s">
        <v>87</v>
      </c>
      <c r="O54" s="162" t="s">
        <v>227</v>
      </c>
      <c r="P54" s="38" t="s">
        <v>255</v>
      </c>
      <c r="Q54" s="145">
        <v>4</v>
      </c>
      <c r="R54" s="117" t="s">
        <v>270</v>
      </c>
      <c r="S54" s="145" t="s">
        <v>286</v>
      </c>
      <c r="T54" s="162" t="e">
        <f>#REF!</f>
        <v>#REF!</v>
      </c>
      <c r="U54" s="162" t="e">
        <f>#REF!</f>
        <v>#REF!</v>
      </c>
      <c r="V54" s="162" t="e">
        <f>#REF!</f>
        <v>#REF!</v>
      </c>
      <c r="W54" s="109" t="e">
        <f>#REF!</f>
        <v>#REF!</v>
      </c>
      <c r="X54" s="145" t="e">
        <f>#REF!</f>
        <v>#REF!</v>
      </c>
      <c r="Y54" s="521" t="e">
        <f>#REF!</f>
        <v>#REF!</v>
      </c>
      <c r="Z54" s="521" t="e">
        <f>#REF!</f>
        <v>#REF!</v>
      </c>
      <c r="AA54" s="544" t="e">
        <f>#REF!</f>
        <v>#REF!</v>
      </c>
    </row>
    <row r="55" spans="1:27" s="96" customFormat="1" ht="102" x14ac:dyDescent="0.2">
      <c r="A55" s="127" t="s">
        <v>151</v>
      </c>
      <c r="B55" s="101" t="s">
        <v>145</v>
      </c>
      <c r="C55" s="101" t="s">
        <v>177</v>
      </c>
      <c r="D55" s="512"/>
      <c r="E55" s="94" t="s">
        <v>300</v>
      </c>
      <c r="F55" s="94" t="s">
        <v>163</v>
      </c>
      <c r="G55" s="130" t="s">
        <v>236</v>
      </c>
      <c r="H55" s="130" t="s">
        <v>236</v>
      </c>
      <c r="I55" s="94" t="s">
        <v>182</v>
      </c>
      <c r="J55" s="94" t="s">
        <v>187</v>
      </c>
      <c r="K55" s="101" t="s">
        <v>195</v>
      </c>
      <c r="L55" s="101">
        <v>90</v>
      </c>
      <c r="M55" s="94" t="s">
        <v>203</v>
      </c>
      <c r="N55" s="162" t="s">
        <v>87</v>
      </c>
      <c r="O55" s="162" t="s">
        <v>214</v>
      </c>
      <c r="P55" s="38" t="s">
        <v>240</v>
      </c>
      <c r="Q55" s="145">
        <v>200</v>
      </c>
      <c r="R55" s="117" t="s">
        <v>270</v>
      </c>
      <c r="S55" s="145" t="s">
        <v>286</v>
      </c>
      <c r="T55" s="162" t="e">
        <f>#REF!</f>
        <v>#REF!</v>
      </c>
      <c r="U55" s="162" t="e">
        <f>#REF!</f>
        <v>#REF!</v>
      </c>
      <c r="V55" s="162" t="e">
        <f>#REF!</f>
        <v>#REF!</v>
      </c>
      <c r="W55" s="109" t="e">
        <f>#REF!</f>
        <v>#REF!</v>
      </c>
      <c r="X55" s="145" t="e">
        <f>#REF!</f>
        <v>#REF!</v>
      </c>
      <c r="Y55" s="521" t="e">
        <f>#REF!</f>
        <v>#REF!</v>
      </c>
      <c r="Z55" s="521" t="e">
        <f>#REF!</f>
        <v>#REF!</v>
      </c>
      <c r="AA55" s="544" t="e">
        <f>#REF!</f>
        <v>#REF!</v>
      </c>
    </row>
    <row r="56" spans="1:27" s="96" customFormat="1" ht="102" x14ac:dyDescent="0.2">
      <c r="A56" s="127" t="s">
        <v>151</v>
      </c>
      <c r="B56" s="101" t="s">
        <v>145</v>
      </c>
      <c r="C56" s="101" t="s">
        <v>177</v>
      </c>
      <c r="D56" s="512"/>
      <c r="E56" s="94" t="s">
        <v>300</v>
      </c>
      <c r="F56" s="94" t="s">
        <v>163</v>
      </c>
      <c r="G56" s="130" t="s">
        <v>236</v>
      </c>
      <c r="H56" s="130" t="s">
        <v>236</v>
      </c>
      <c r="I56" s="94" t="s">
        <v>182</v>
      </c>
      <c r="J56" s="94" t="s">
        <v>187</v>
      </c>
      <c r="K56" s="101" t="s">
        <v>195</v>
      </c>
      <c r="L56" s="101">
        <v>90</v>
      </c>
      <c r="M56" s="94" t="s">
        <v>203</v>
      </c>
      <c r="N56" s="162" t="s">
        <v>87</v>
      </c>
      <c r="O56" s="162" t="s">
        <v>227</v>
      </c>
      <c r="P56" s="38" t="s">
        <v>255</v>
      </c>
      <c r="Q56" s="145">
        <v>4</v>
      </c>
      <c r="R56" s="117" t="s">
        <v>270</v>
      </c>
      <c r="S56" s="145" t="s">
        <v>286</v>
      </c>
      <c r="T56" s="162" t="e">
        <f>#REF!</f>
        <v>#REF!</v>
      </c>
      <c r="U56" s="162" t="e">
        <f>#REF!</f>
        <v>#REF!</v>
      </c>
      <c r="V56" s="162" t="e">
        <f>#REF!</f>
        <v>#REF!</v>
      </c>
      <c r="W56" s="109" t="e">
        <f>#REF!</f>
        <v>#REF!</v>
      </c>
      <c r="X56" s="145" t="e">
        <f>#REF!</f>
        <v>#REF!</v>
      </c>
      <c r="Y56" s="521" t="e">
        <f>#REF!</f>
        <v>#REF!</v>
      </c>
      <c r="Z56" s="521" t="e">
        <f>#REF!</f>
        <v>#REF!</v>
      </c>
      <c r="AA56" s="544" t="e">
        <f>#REF!</f>
        <v>#REF!</v>
      </c>
    </row>
    <row r="57" spans="1:27" s="96" customFormat="1" ht="102" x14ac:dyDescent="0.2">
      <c r="A57" s="127" t="s">
        <v>151</v>
      </c>
      <c r="B57" s="101" t="s">
        <v>145</v>
      </c>
      <c r="C57" s="101" t="s">
        <v>177</v>
      </c>
      <c r="D57" s="512"/>
      <c r="E57" s="94" t="s">
        <v>300</v>
      </c>
      <c r="F57" s="94" t="s">
        <v>163</v>
      </c>
      <c r="G57" s="130" t="s">
        <v>236</v>
      </c>
      <c r="H57" s="130" t="s">
        <v>236</v>
      </c>
      <c r="I57" s="94" t="s">
        <v>182</v>
      </c>
      <c r="J57" s="94" t="s">
        <v>187</v>
      </c>
      <c r="K57" s="101" t="s">
        <v>195</v>
      </c>
      <c r="L57" s="101">
        <v>90</v>
      </c>
      <c r="M57" s="94" t="s">
        <v>203</v>
      </c>
      <c r="N57" s="162" t="s">
        <v>87</v>
      </c>
      <c r="O57" s="162" t="s">
        <v>227</v>
      </c>
      <c r="P57" s="38" t="s">
        <v>255</v>
      </c>
      <c r="Q57" s="145">
        <v>4</v>
      </c>
      <c r="R57" s="117" t="s">
        <v>270</v>
      </c>
      <c r="S57" s="145" t="s">
        <v>286</v>
      </c>
      <c r="T57" s="162" t="e">
        <f>#REF!</f>
        <v>#REF!</v>
      </c>
      <c r="U57" s="162" t="e">
        <f>#REF!</f>
        <v>#REF!</v>
      </c>
      <c r="V57" s="162" t="e">
        <f>#REF!</f>
        <v>#REF!</v>
      </c>
      <c r="W57" s="109" t="e">
        <f>#REF!</f>
        <v>#REF!</v>
      </c>
      <c r="X57" s="145" t="e">
        <f>#REF!</f>
        <v>#REF!</v>
      </c>
      <c r="Y57" s="521" t="e">
        <f>#REF!</f>
        <v>#REF!</v>
      </c>
      <c r="Z57" s="521" t="e">
        <f>#REF!</f>
        <v>#REF!</v>
      </c>
      <c r="AA57" s="544" t="e">
        <f>#REF!</f>
        <v>#REF!</v>
      </c>
    </row>
    <row r="58" spans="1:27" s="96" customFormat="1" ht="102" x14ac:dyDescent="0.2">
      <c r="A58" s="127" t="s">
        <v>151</v>
      </c>
      <c r="B58" s="101" t="s">
        <v>145</v>
      </c>
      <c r="C58" s="101" t="s">
        <v>177</v>
      </c>
      <c r="D58" s="512"/>
      <c r="E58" s="94" t="s">
        <v>300</v>
      </c>
      <c r="F58" s="94" t="s">
        <v>163</v>
      </c>
      <c r="G58" s="130" t="s">
        <v>236</v>
      </c>
      <c r="H58" s="130" t="s">
        <v>236</v>
      </c>
      <c r="I58" s="94" t="s">
        <v>182</v>
      </c>
      <c r="J58" s="94" t="s">
        <v>187</v>
      </c>
      <c r="K58" s="101" t="s">
        <v>195</v>
      </c>
      <c r="L58" s="101">
        <v>90</v>
      </c>
      <c r="M58" s="94" t="s">
        <v>203</v>
      </c>
      <c r="N58" s="162" t="s">
        <v>87</v>
      </c>
      <c r="O58" s="162" t="s">
        <v>227</v>
      </c>
      <c r="P58" s="38" t="s">
        <v>255</v>
      </c>
      <c r="Q58" s="145">
        <v>4</v>
      </c>
      <c r="R58" s="117" t="s">
        <v>270</v>
      </c>
      <c r="S58" s="145" t="s">
        <v>286</v>
      </c>
      <c r="T58" s="162" t="e">
        <f>#REF!</f>
        <v>#REF!</v>
      </c>
      <c r="U58" s="162" t="e">
        <f>#REF!</f>
        <v>#REF!</v>
      </c>
      <c r="V58" s="162" t="e">
        <f>#REF!</f>
        <v>#REF!</v>
      </c>
      <c r="W58" s="109" t="e">
        <f>#REF!</f>
        <v>#REF!</v>
      </c>
      <c r="X58" s="145" t="e">
        <f>#REF!</f>
        <v>#REF!</v>
      </c>
      <c r="Y58" s="521" t="e">
        <f>#REF!</f>
        <v>#REF!</v>
      </c>
      <c r="Z58" s="521" t="e">
        <f>#REF!</f>
        <v>#REF!</v>
      </c>
      <c r="AA58" s="544" t="e">
        <f>#REF!</f>
        <v>#REF!</v>
      </c>
    </row>
    <row r="59" spans="1:27" s="96" customFormat="1" ht="102" x14ac:dyDescent="0.2">
      <c r="A59" s="127" t="s">
        <v>151</v>
      </c>
      <c r="B59" s="101" t="s">
        <v>145</v>
      </c>
      <c r="C59" s="101" t="s">
        <v>177</v>
      </c>
      <c r="D59" s="512"/>
      <c r="E59" s="94" t="s">
        <v>300</v>
      </c>
      <c r="F59" s="94" t="s">
        <v>163</v>
      </c>
      <c r="G59" s="130" t="s">
        <v>236</v>
      </c>
      <c r="H59" s="130" t="s">
        <v>236</v>
      </c>
      <c r="I59" s="94" t="s">
        <v>182</v>
      </c>
      <c r="J59" s="94" t="s">
        <v>187</v>
      </c>
      <c r="K59" s="101" t="s">
        <v>195</v>
      </c>
      <c r="L59" s="101">
        <v>90</v>
      </c>
      <c r="M59" s="94" t="s">
        <v>203</v>
      </c>
      <c r="N59" s="162" t="s">
        <v>87</v>
      </c>
      <c r="O59" s="162" t="s">
        <v>227</v>
      </c>
      <c r="P59" s="38" t="s">
        <v>255</v>
      </c>
      <c r="Q59" s="145">
        <v>4</v>
      </c>
      <c r="R59" s="117" t="s">
        <v>270</v>
      </c>
      <c r="S59" s="145" t="s">
        <v>286</v>
      </c>
      <c r="T59" s="162" t="e">
        <f>#REF!</f>
        <v>#REF!</v>
      </c>
      <c r="U59" s="162" t="e">
        <f>#REF!</f>
        <v>#REF!</v>
      </c>
      <c r="V59" s="162" t="e">
        <f>#REF!</f>
        <v>#REF!</v>
      </c>
      <c r="W59" s="109" t="e">
        <f>#REF!</f>
        <v>#REF!</v>
      </c>
      <c r="X59" s="145" t="e">
        <f>#REF!</f>
        <v>#REF!</v>
      </c>
      <c r="Y59" s="521" t="e">
        <f>#REF!</f>
        <v>#REF!</v>
      </c>
      <c r="Z59" s="521" t="e">
        <f>#REF!</f>
        <v>#REF!</v>
      </c>
      <c r="AA59" s="544" t="e">
        <f>#REF!</f>
        <v>#REF!</v>
      </c>
    </row>
    <row r="60" spans="1:27" s="96" customFormat="1" ht="102" x14ac:dyDescent="0.2">
      <c r="A60" s="127" t="s">
        <v>151</v>
      </c>
      <c r="B60" s="101" t="s">
        <v>137</v>
      </c>
      <c r="C60" s="101" t="s">
        <v>164</v>
      </c>
      <c r="D60" s="512"/>
      <c r="E60" s="94" t="s">
        <v>300</v>
      </c>
      <c r="F60" s="94" t="s">
        <v>163</v>
      </c>
      <c r="G60" s="130" t="s">
        <v>236</v>
      </c>
      <c r="H60" s="130" t="s">
        <v>236</v>
      </c>
      <c r="I60" s="94" t="s">
        <v>182</v>
      </c>
      <c r="J60" s="94" t="s">
        <v>187</v>
      </c>
      <c r="K60" s="101" t="s">
        <v>195</v>
      </c>
      <c r="L60" s="101">
        <v>90</v>
      </c>
      <c r="M60" s="94" t="s">
        <v>203</v>
      </c>
      <c r="N60" s="162" t="s">
        <v>87</v>
      </c>
      <c r="O60" s="162" t="s">
        <v>227</v>
      </c>
      <c r="P60" s="38" t="s">
        <v>195</v>
      </c>
      <c r="Q60" s="145">
        <v>90</v>
      </c>
      <c r="R60" s="117" t="s">
        <v>270</v>
      </c>
      <c r="S60" s="145" t="s">
        <v>275</v>
      </c>
      <c r="T60" s="162" t="e">
        <f>#REF!</f>
        <v>#REF!</v>
      </c>
      <c r="U60" s="162" t="e">
        <f>#REF!</f>
        <v>#REF!</v>
      </c>
      <c r="V60" s="162" t="e">
        <f>#REF!</f>
        <v>#REF!</v>
      </c>
      <c r="W60" s="109" t="e">
        <f>#REF!</f>
        <v>#REF!</v>
      </c>
      <c r="X60" s="145" t="e">
        <f>#REF!</f>
        <v>#REF!</v>
      </c>
      <c r="Y60" s="521" t="e">
        <f>#REF!</f>
        <v>#REF!</v>
      </c>
      <c r="Z60" s="521" t="e">
        <f>#REF!</f>
        <v>#REF!</v>
      </c>
      <c r="AA60" s="544" t="e">
        <f>#REF!</f>
        <v>#REF!</v>
      </c>
    </row>
    <row r="61" spans="1:27" s="95" customFormat="1" ht="102" x14ac:dyDescent="0.2">
      <c r="A61" s="127"/>
      <c r="B61" s="101" t="s">
        <v>141</v>
      </c>
      <c r="C61" s="101" t="s">
        <v>172</v>
      </c>
      <c r="D61" s="512"/>
      <c r="E61" s="94" t="s">
        <v>300</v>
      </c>
      <c r="F61" s="94" t="s">
        <v>163</v>
      </c>
      <c r="G61" s="130" t="s">
        <v>236</v>
      </c>
      <c r="H61" s="130" t="s">
        <v>236</v>
      </c>
      <c r="I61" s="94" t="s">
        <v>182</v>
      </c>
      <c r="J61" s="94" t="s">
        <v>187</v>
      </c>
      <c r="K61" s="101" t="s">
        <v>195</v>
      </c>
      <c r="L61" s="101">
        <v>90</v>
      </c>
      <c r="M61" s="145" t="s">
        <v>203</v>
      </c>
      <c r="N61" s="145" t="s">
        <v>87</v>
      </c>
      <c r="O61" s="110" t="s">
        <v>226</v>
      </c>
      <c r="P61" s="38" t="s">
        <v>195</v>
      </c>
      <c r="Q61" s="145">
        <v>90</v>
      </c>
      <c r="R61" s="117" t="s">
        <v>268</v>
      </c>
      <c r="S61" s="145" t="s">
        <v>287</v>
      </c>
      <c r="T61" s="162" t="str">
        <f>OAJ!G12</f>
        <v>1.1 Actualizar, publicar  y socializar a los funcionarios de la Unidad el normograma institucional con la información reportada por los líderes de los procesos del SIGOS. Solicitar información de normatividades cada dos meses.</v>
      </c>
      <c r="U61" s="162" t="str">
        <f>OAJ!H12</f>
        <v>12 actualizaciones publicadas y socializadas</v>
      </c>
      <c r="V61" s="162" t="str">
        <f>OAJ!I12</f>
        <v>Número de Actualizaciones publicadas y socializadas.</v>
      </c>
      <c r="W61" s="109">
        <f>OAJ!J12</f>
        <v>0.15</v>
      </c>
      <c r="X61" s="145" t="str">
        <f>OAJ!K12</f>
        <v xml:space="preserve"> Zairis Mendoza </v>
      </c>
      <c r="Y61" s="521">
        <f>OAJ!L12</f>
        <v>44211</v>
      </c>
      <c r="Z61" s="521" t="str">
        <f>OAJ!M12</f>
        <v>311/12 2021</v>
      </c>
      <c r="AA61" s="544" t="str">
        <f>OAJ!N12</f>
        <v>Bogotá D.C.</v>
      </c>
    </row>
    <row r="62" spans="1:27" s="95" customFormat="1" ht="102" x14ac:dyDescent="0.2">
      <c r="A62" s="127"/>
      <c r="B62" s="101" t="s">
        <v>141</v>
      </c>
      <c r="C62" s="101" t="s">
        <v>173</v>
      </c>
      <c r="D62" s="512"/>
      <c r="E62" s="94" t="s">
        <v>300</v>
      </c>
      <c r="F62" s="94" t="s">
        <v>163</v>
      </c>
      <c r="G62" s="130" t="s">
        <v>236</v>
      </c>
      <c r="H62" s="130" t="s">
        <v>236</v>
      </c>
      <c r="I62" s="94" t="s">
        <v>182</v>
      </c>
      <c r="J62" s="94" t="s">
        <v>187</v>
      </c>
      <c r="K62" s="101" t="s">
        <v>195</v>
      </c>
      <c r="L62" s="101">
        <v>90</v>
      </c>
      <c r="M62" s="145" t="s">
        <v>203</v>
      </c>
      <c r="N62" s="145" t="s">
        <v>87</v>
      </c>
      <c r="O62" s="110" t="s">
        <v>226</v>
      </c>
      <c r="P62" s="38" t="s">
        <v>195</v>
      </c>
      <c r="Q62" s="145">
        <v>90</v>
      </c>
      <c r="R62" s="117" t="s">
        <v>268</v>
      </c>
      <c r="S62" s="145" t="s">
        <v>287</v>
      </c>
      <c r="T62" s="162" t="str">
        <f>OAJ!G13</f>
        <v>2.1 Emitir respuesta a las diferentes PQRDS que se reciban, de manera oportuna de conformidad con la normatividad aplicable, a través de los diferentes canales de atención  con los que cuenta la Unidad Administrativa Especial de Organizaciones Solidarias.</v>
      </c>
      <c r="U62" s="162" t="str">
        <f>OAJ!H13</f>
        <v>100% de consultas resueltas oportunamente</v>
      </c>
      <c r="V62" s="162" t="str">
        <f>OAJ!I13</f>
        <v>Porcentaje de consultas resueltas.</v>
      </c>
      <c r="W62" s="109">
        <f>OAJ!J13</f>
        <v>0.15</v>
      </c>
      <c r="X62" s="145" t="str">
        <f>OAJ!K13</f>
        <v xml:space="preserve"> Zairis Mendoza
Gloria Lache 
Nicolas Alberto Hernandez
Marlon Torres Puello  </v>
      </c>
      <c r="Y62" s="521">
        <f>OAJ!L13</f>
        <v>44212</v>
      </c>
      <c r="Z62" s="521" t="str">
        <f>OAJ!M13</f>
        <v>311/12 2022</v>
      </c>
      <c r="AA62" s="544" t="str">
        <f>OAJ!N13</f>
        <v>Bogotá D.C.</v>
      </c>
    </row>
    <row r="63" spans="1:27" s="95" customFormat="1" ht="102" x14ac:dyDescent="0.2">
      <c r="A63" s="127"/>
      <c r="B63" s="101" t="s">
        <v>141</v>
      </c>
      <c r="C63" s="101" t="s">
        <v>172</v>
      </c>
      <c r="D63" s="512"/>
      <c r="E63" s="94" t="s">
        <v>300</v>
      </c>
      <c r="F63" s="94" t="s">
        <v>163</v>
      </c>
      <c r="G63" s="130" t="s">
        <v>236</v>
      </c>
      <c r="H63" s="130" t="s">
        <v>236</v>
      </c>
      <c r="I63" s="94" t="s">
        <v>182</v>
      </c>
      <c r="J63" s="94" t="s">
        <v>187</v>
      </c>
      <c r="K63" s="101" t="s">
        <v>195</v>
      </c>
      <c r="L63" s="101">
        <v>90</v>
      </c>
      <c r="M63" s="145" t="s">
        <v>203</v>
      </c>
      <c r="N63" s="145" t="s">
        <v>87</v>
      </c>
      <c r="O63" s="110" t="s">
        <v>226</v>
      </c>
      <c r="P63" s="38" t="s">
        <v>195</v>
      </c>
      <c r="Q63" s="145">
        <v>90</v>
      </c>
      <c r="R63" s="117" t="s">
        <v>268</v>
      </c>
      <c r="S63" s="145" t="s">
        <v>287</v>
      </c>
      <c r="T63" s="162" t="str">
        <f>OAJ!G14</f>
        <v>3.1 Revisar en su estructura, referencia normativa sobre facultades y capacidad jurídica, las resoluciones por medio de las cuales la entidad acredita para impartir educación solidaria,  remitidas por el Grupo de Educación e Investigación de la entidad.</v>
      </c>
      <c r="U63" s="162" t="str">
        <f>OAJ!H14</f>
        <v>100% resoluciones de acreditación revisadas</v>
      </c>
      <c r="V63" s="162" t="str">
        <f>OAJ!I14</f>
        <v xml:space="preserve">Porcentaje de Resoluciones de acreditación revisadas. </v>
      </c>
      <c r="W63" s="109">
        <f>OAJ!J14</f>
        <v>0.05</v>
      </c>
      <c r="X63" s="145" t="str">
        <f>OAJ!K14</f>
        <v xml:space="preserve"> Zairis Mendoza 
Marlon Torres Puello  </v>
      </c>
      <c r="Y63" s="521">
        <f>OAJ!L14</f>
        <v>44213</v>
      </c>
      <c r="Z63" s="521" t="str">
        <f>OAJ!M14</f>
        <v>311/12 2023</v>
      </c>
      <c r="AA63" s="544" t="str">
        <f>OAJ!N14</f>
        <v>Bogotá D.C.</v>
      </c>
    </row>
    <row r="64" spans="1:27" s="95" customFormat="1" ht="102" x14ac:dyDescent="0.2">
      <c r="A64" s="127"/>
      <c r="B64" s="101" t="s">
        <v>141</v>
      </c>
      <c r="C64" s="101" t="s">
        <v>172</v>
      </c>
      <c r="D64" s="512"/>
      <c r="E64" s="94" t="s">
        <v>300</v>
      </c>
      <c r="F64" s="94" t="s">
        <v>163</v>
      </c>
      <c r="G64" s="130" t="s">
        <v>236</v>
      </c>
      <c r="H64" s="130" t="s">
        <v>236</v>
      </c>
      <c r="I64" s="94" t="s">
        <v>182</v>
      </c>
      <c r="J64" s="94" t="s">
        <v>187</v>
      </c>
      <c r="K64" s="101" t="s">
        <v>195</v>
      </c>
      <c r="L64" s="101">
        <v>90</v>
      </c>
      <c r="M64" s="145" t="s">
        <v>203</v>
      </c>
      <c r="N64" s="145" t="s">
        <v>87</v>
      </c>
      <c r="O64" s="110" t="s">
        <v>226</v>
      </c>
      <c r="P64" s="38" t="s">
        <v>195</v>
      </c>
      <c r="Q64" s="145">
        <v>90</v>
      </c>
      <c r="R64" s="117" t="s">
        <v>268</v>
      </c>
      <c r="S64" s="145" t="s">
        <v>287</v>
      </c>
      <c r="T64" s="162" t="str">
        <f>OAJ!G15</f>
        <v>3.2 Atender las solicitudes de revisión de actos administrativos internos de los diferentes procesos del SIGOS, de conformidad con la normatividad aplicable a cada uno de ellos.</v>
      </c>
      <c r="U64" s="162" t="str">
        <f>OAJ!H15</f>
        <v>100%  actos administrativos internos revisados.</v>
      </c>
      <c r="V64" s="162" t="str">
        <f>OAJ!I15</f>
        <v>Porcentaje de trámites judiciales  atendidos oportunamente.</v>
      </c>
      <c r="W64" s="109">
        <f>OAJ!J15</f>
        <v>0.05</v>
      </c>
      <c r="X64" s="145" t="str">
        <f>OAJ!K15</f>
        <v xml:space="preserve"> Zairis Mendoza
Gloria Lache 
Nicolas Alberto Hernandez
Marlon Torres Puello  </v>
      </c>
      <c r="Y64" s="521">
        <f>OAJ!L15</f>
        <v>44214</v>
      </c>
      <c r="Z64" s="521" t="str">
        <f>OAJ!M15</f>
        <v>311/12 2024</v>
      </c>
      <c r="AA64" s="544" t="str">
        <f>OAJ!N15</f>
        <v>Bogotá D.C.</v>
      </c>
    </row>
    <row r="65" spans="1:27" s="95" customFormat="1" ht="102" x14ac:dyDescent="0.2">
      <c r="A65" s="127"/>
      <c r="B65" s="101" t="s">
        <v>141</v>
      </c>
      <c r="C65" s="101" t="s">
        <v>171</v>
      </c>
      <c r="D65" s="512"/>
      <c r="E65" s="94" t="s">
        <v>300</v>
      </c>
      <c r="F65" s="94" t="s">
        <v>163</v>
      </c>
      <c r="G65" s="130" t="s">
        <v>236</v>
      </c>
      <c r="H65" s="130" t="s">
        <v>236</v>
      </c>
      <c r="I65" s="94" t="s">
        <v>182</v>
      </c>
      <c r="J65" s="94" t="s">
        <v>187</v>
      </c>
      <c r="K65" s="101" t="s">
        <v>195</v>
      </c>
      <c r="L65" s="101">
        <v>90</v>
      </c>
      <c r="M65" s="145" t="s">
        <v>203</v>
      </c>
      <c r="N65" s="145" t="s">
        <v>87</v>
      </c>
      <c r="O65" s="110" t="s">
        <v>226</v>
      </c>
      <c r="P65" s="38" t="s">
        <v>195</v>
      </c>
      <c r="Q65" s="145">
        <v>90</v>
      </c>
      <c r="R65" s="117" t="s">
        <v>268</v>
      </c>
      <c r="S65" s="145" t="s">
        <v>287</v>
      </c>
      <c r="T65" s="162" t="str">
        <f>OAJ!G16</f>
        <v>4.1 Atender oportunamente los trámites judiciales que requieran acciones de defensa jurídica en los procesos judiciales en los que sea parte la Entidad y mantener actualizada la base de datos.</v>
      </c>
      <c r="U65" s="162" t="str">
        <f>OAJ!H16</f>
        <v>100% Trámites judiciales atendidos oportunamente</v>
      </c>
      <c r="V65" s="162" t="str">
        <f>OAJ!I16</f>
        <v xml:space="preserve">Porcentaje de registros de seguimiento a los procesos judiciales </v>
      </c>
      <c r="W65" s="109">
        <f>OAJ!J16</f>
        <v>0.05</v>
      </c>
      <c r="X65" s="145" t="str">
        <f>OAJ!K16</f>
        <v xml:space="preserve"> Zairis Mendoza
Gloria Lache 
Nicolas Alberto Hernandez
Marlon Torres Puello  </v>
      </c>
      <c r="Y65" s="521">
        <f>OAJ!L16</f>
        <v>44215</v>
      </c>
      <c r="Z65" s="521" t="str">
        <f>OAJ!M16</f>
        <v>311/12 2025</v>
      </c>
      <c r="AA65" s="544" t="str">
        <f>OAJ!N16</f>
        <v>Bogotá D.C.</v>
      </c>
    </row>
    <row r="66" spans="1:27" s="95" customFormat="1" ht="102" x14ac:dyDescent="0.2">
      <c r="A66" s="127"/>
      <c r="B66" s="101" t="s">
        <v>141</v>
      </c>
      <c r="C66" s="101" t="s">
        <v>171</v>
      </c>
      <c r="D66" s="512"/>
      <c r="E66" s="94" t="s">
        <v>300</v>
      </c>
      <c r="F66" s="94" t="s">
        <v>163</v>
      </c>
      <c r="G66" s="130" t="s">
        <v>236</v>
      </c>
      <c r="H66" s="130" t="s">
        <v>236</v>
      </c>
      <c r="I66" s="94" t="s">
        <v>182</v>
      </c>
      <c r="J66" s="94" t="s">
        <v>187</v>
      </c>
      <c r="K66" s="101" t="s">
        <v>195</v>
      </c>
      <c r="L66" s="101">
        <v>90</v>
      </c>
      <c r="M66" s="145" t="s">
        <v>203</v>
      </c>
      <c r="N66" s="145" t="s">
        <v>87</v>
      </c>
      <c r="O66" s="110" t="s">
        <v>226</v>
      </c>
      <c r="P66" s="38" t="s">
        <v>195</v>
      </c>
      <c r="Q66" s="145">
        <v>90</v>
      </c>
      <c r="R66" s="117" t="s">
        <v>268</v>
      </c>
      <c r="S66" s="145" t="s">
        <v>287</v>
      </c>
      <c r="T66" s="887" t="str">
        <f>OAJ!G17</f>
        <v>4.2 Realizar actividades de seguimiento procesal a los expedientes judiciales en los que la entidad sea parte.</v>
      </c>
      <c r="U66" s="162" t="str">
        <f>OAJ!H17</f>
        <v xml:space="preserve">100% Registros de seguimiento a los procesos judiciales </v>
      </c>
      <c r="V66" s="162" t="str">
        <f>OAJ!I17</f>
        <v>Porcentaje de  visitas a despachos judiciales realizadas (realizar por lo menos una visitar al mes de cada proceso en la entidad es parte)</v>
      </c>
      <c r="W66" s="109">
        <f>OAJ!J17</f>
        <v>0.05</v>
      </c>
      <c r="X66" s="145" t="str">
        <f>OAJ!K17</f>
        <v xml:space="preserve"> Zairis Mendoza
Gloria Lache 
Nicolas Alberto Hernandez
Marlon Torres Puello  </v>
      </c>
      <c r="Y66" s="521">
        <f>OAJ!L17</f>
        <v>44216</v>
      </c>
      <c r="Z66" s="521" t="str">
        <f>OAJ!M17</f>
        <v>311/12 2026</v>
      </c>
      <c r="AA66" s="544" t="str">
        <f>OAJ!N17</f>
        <v>Bogotá D.C.</v>
      </c>
    </row>
    <row r="67" spans="1:27" s="95" customFormat="1" ht="102" x14ac:dyDescent="0.2">
      <c r="A67" s="127"/>
      <c r="B67" s="101" t="s">
        <v>141</v>
      </c>
      <c r="C67" s="101" t="s">
        <v>171</v>
      </c>
      <c r="D67" s="512"/>
      <c r="E67" s="94" t="s">
        <v>300</v>
      </c>
      <c r="F67" s="94" t="s">
        <v>163</v>
      </c>
      <c r="G67" s="130" t="s">
        <v>236</v>
      </c>
      <c r="H67" s="130" t="s">
        <v>236</v>
      </c>
      <c r="I67" s="94" t="s">
        <v>182</v>
      </c>
      <c r="J67" s="94" t="s">
        <v>187</v>
      </c>
      <c r="K67" s="101" t="s">
        <v>195</v>
      </c>
      <c r="L67" s="101">
        <v>90</v>
      </c>
      <c r="M67" s="145" t="s">
        <v>203</v>
      </c>
      <c r="N67" s="145" t="s">
        <v>87</v>
      </c>
      <c r="O67" s="110" t="s">
        <v>226</v>
      </c>
      <c r="P67" s="38" t="s">
        <v>195</v>
      </c>
      <c r="Q67" s="145">
        <v>90</v>
      </c>
      <c r="R67" s="117" t="s">
        <v>268</v>
      </c>
      <c r="S67" s="145" t="s">
        <v>287</v>
      </c>
      <c r="T67" s="887"/>
      <c r="U67" s="162" t="str">
        <f>OAJ!H18</f>
        <v xml:space="preserve">100% visitas a despachos judiciales </v>
      </c>
      <c r="V67" s="162" t="str">
        <f>OAJ!I18</f>
        <v xml:space="preserve">Porcentaje de visitas a despachos judiciales </v>
      </c>
      <c r="W67" s="109">
        <f>OAJ!J18</f>
        <v>0.05</v>
      </c>
      <c r="X67" s="145" t="str">
        <f>OAJ!K18</f>
        <v xml:space="preserve"> Zairis Mendoza
Gloria Lache 
Nicolas Alberto Hernandez
Marlon Torres Puello  </v>
      </c>
      <c r="Y67" s="521">
        <f>OAJ!L18</f>
        <v>44217</v>
      </c>
      <c r="Z67" s="521" t="str">
        <f>OAJ!M18</f>
        <v>311/12 2027</v>
      </c>
      <c r="AA67" s="544" t="str">
        <f>OAJ!N18</f>
        <v>Bogotá D.C.</v>
      </c>
    </row>
    <row r="68" spans="1:27" s="95" customFormat="1" ht="102" x14ac:dyDescent="0.2">
      <c r="A68" s="127"/>
      <c r="B68" s="101" t="s">
        <v>141</v>
      </c>
      <c r="C68" s="101" t="s">
        <v>171</v>
      </c>
      <c r="D68" s="512"/>
      <c r="E68" s="94" t="s">
        <v>300</v>
      </c>
      <c r="F68" s="94" t="s">
        <v>163</v>
      </c>
      <c r="G68" s="130" t="s">
        <v>236</v>
      </c>
      <c r="H68" s="130" t="s">
        <v>236</v>
      </c>
      <c r="I68" s="94" t="s">
        <v>182</v>
      </c>
      <c r="J68" s="94" t="s">
        <v>187</v>
      </c>
      <c r="K68" s="101" t="s">
        <v>195</v>
      </c>
      <c r="L68" s="101">
        <v>90</v>
      </c>
      <c r="M68" s="145" t="s">
        <v>203</v>
      </c>
      <c r="N68" s="145" t="s">
        <v>87</v>
      </c>
      <c r="O68" s="110" t="s">
        <v>226</v>
      </c>
      <c r="P68" s="38" t="s">
        <v>195</v>
      </c>
      <c r="Q68" s="145">
        <v>90</v>
      </c>
      <c r="R68" s="117" t="s">
        <v>268</v>
      </c>
      <c r="S68" s="145" t="s">
        <v>287</v>
      </c>
      <c r="T68" s="162" t="str">
        <f>OAJ!G19</f>
        <v>4.3. Liderar las sesiones del Comité de Conciliación, de conformidad con la normatividad aplicable, dejando registro de sus actuaciones.</v>
      </c>
      <c r="U68" s="162" t="str">
        <f>OAJ!H19</f>
        <v xml:space="preserve">24 Sesiones del Comité de Conciliación con sus respectivas actas. </v>
      </c>
      <c r="V68" s="162" t="str">
        <f>OAJ!I19</f>
        <v xml:space="preserve">Numero de Sesiones del Comité de Conciliación realizadas. </v>
      </c>
      <c r="W68" s="109">
        <f>OAJ!J19</f>
        <v>0.05</v>
      </c>
      <c r="X68" s="145" t="str">
        <f>OAJ!K19</f>
        <v xml:space="preserve">Marlon Torres Puello  </v>
      </c>
      <c r="Y68" s="521">
        <f>OAJ!L19</f>
        <v>44218</v>
      </c>
      <c r="Z68" s="521" t="str">
        <f>OAJ!M19</f>
        <v>311/12 2028</v>
      </c>
      <c r="AA68" s="544" t="str">
        <f>OAJ!N19</f>
        <v>Bogotá D.C.</v>
      </c>
    </row>
    <row r="69" spans="1:27" s="95" customFormat="1" ht="102" x14ac:dyDescent="0.2">
      <c r="A69" s="127"/>
      <c r="B69" s="101" t="s">
        <v>141</v>
      </c>
      <c r="C69" s="101" t="s">
        <v>171</v>
      </c>
      <c r="D69" s="512"/>
      <c r="E69" s="94" t="s">
        <v>300</v>
      </c>
      <c r="F69" s="94" t="s">
        <v>163</v>
      </c>
      <c r="G69" s="130" t="s">
        <v>236</v>
      </c>
      <c r="H69" s="130" t="s">
        <v>236</v>
      </c>
      <c r="I69" s="94" t="s">
        <v>182</v>
      </c>
      <c r="J69" s="94" t="s">
        <v>187</v>
      </c>
      <c r="K69" s="101" t="s">
        <v>195</v>
      </c>
      <c r="L69" s="101">
        <v>90</v>
      </c>
      <c r="M69" s="145" t="s">
        <v>203</v>
      </c>
      <c r="N69" s="145" t="s">
        <v>87</v>
      </c>
      <c r="O69" s="110" t="s">
        <v>226</v>
      </c>
      <c r="P69" s="38" t="s">
        <v>195</v>
      </c>
      <c r="Q69" s="145">
        <v>90</v>
      </c>
      <c r="R69" s="117" t="s">
        <v>268</v>
      </c>
      <c r="S69" s="145" t="s">
        <v>280</v>
      </c>
      <c r="T69" s="162" t="str">
        <f>OAJ!G20</f>
        <v>5.1 Acompañar jurídicamente a los grupos de trabajo de la entidad, en el desarrollo de las actividades de los procesos que adelanten en cumplimiento del plan de compras.</v>
      </c>
      <c r="U69" s="162" t="str">
        <f>OAJ!H20</f>
        <v>100% de procesos atendidos que soliciten acompañamiento jurídico</v>
      </c>
      <c r="V69" s="162" t="str">
        <f>OAJ!I20</f>
        <v>Porcentaje de procesos atendidos.</v>
      </c>
      <c r="W69" s="109">
        <f>OAJ!J20</f>
        <v>0.08</v>
      </c>
      <c r="X69" s="145" t="str">
        <f>OAJ!K20</f>
        <v xml:space="preserve"> Zairis Mendoza
Gloria Lache 
Nicolas Alberto Hernandez
Marlon Torres Puello  </v>
      </c>
      <c r="Y69" s="521">
        <f>OAJ!L20</f>
        <v>44219</v>
      </c>
      <c r="Z69" s="521" t="str">
        <f>OAJ!M20</f>
        <v>311/12 2029</v>
      </c>
      <c r="AA69" s="544" t="str">
        <f>OAJ!N20</f>
        <v>Bogotá D.C.</v>
      </c>
    </row>
    <row r="70" spans="1:27" s="95" customFormat="1" ht="102" x14ac:dyDescent="0.2">
      <c r="A70" s="127"/>
      <c r="B70" s="101" t="s">
        <v>141</v>
      </c>
      <c r="C70" s="101" t="s">
        <v>171</v>
      </c>
      <c r="D70" s="512"/>
      <c r="E70" s="94" t="s">
        <v>300</v>
      </c>
      <c r="F70" s="94" t="s">
        <v>163</v>
      </c>
      <c r="G70" s="130" t="s">
        <v>236</v>
      </c>
      <c r="H70" s="130" t="s">
        <v>236</v>
      </c>
      <c r="I70" s="94" t="s">
        <v>182</v>
      </c>
      <c r="J70" s="94" t="s">
        <v>187</v>
      </c>
      <c r="K70" s="101" t="s">
        <v>195</v>
      </c>
      <c r="L70" s="101">
        <v>90</v>
      </c>
      <c r="M70" s="145" t="s">
        <v>203</v>
      </c>
      <c r="N70" s="145" t="s">
        <v>87</v>
      </c>
      <c r="O70" s="110" t="s">
        <v>226</v>
      </c>
      <c r="P70" s="38" t="s">
        <v>195</v>
      </c>
      <c r="Q70" s="145">
        <v>90</v>
      </c>
      <c r="R70" s="117" t="s">
        <v>268</v>
      </c>
      <c r="S70" s="145" t="s">
        <v>280</v>
      </c>
      <c r="T70" s="162" t="str">
        <f>OAJ!G21</f>
        <v xml:space="preserve">5.2 Continuar con la Implementación de la versión del  SECOP II, el cual permite pasar de una simple publicidad a una plataforma transaccional que permite a compradores y proveedores realizar el proceso de contratación en línea. </v>
      </c>
      <c r="U70" s="162" t="str">
        <f>OAJ!H21</f>
        <v xml:space="preserve">100% del Cumplimiento en la implementación del SECOP II. </v>
      </c>
      <c r="V70" s="162" t="str">
        <f>OAJ!I21</f>
        <v>Porcentaje de implementación del SECOP II</v>
      </c>
      <c r="W70" s="109">
        <f>OAJ!J21</f>
        <v>0.08</v>
      </c>
      <c r="X70" s="145" t="str">
        <f>OAJ!K21</f>
        <v xml:space="preserve"> Zairis Mendoza
Gloria Lache 
Nicolas Alberto Hernandez
Marlon Torres Puello  </v>
      </c>
      <c r="Y70" s="521">
        <f>OAJ!L21</f>
        <v>44220</v>
      </c>
      <c r="Z70" s="521" t="str">
        <f>OAJ!M21</f>
        <v>311/12 2030</v>
      </c>
      <c r="AA70" s="544" t="str">
        <f>OAJ!N21</f>
        <v>Bogotá D.C.</v>
      </c>
    </row>
    <row r="71" spans="1:27" s="95" customFormat="1" ht="102" x14ac:dyDescent="0.2">
      <c r="A71" s="127"/>
      <c r="B71" s="101" t="s">
        <v>141</v>
      </c>
      <c r="C71" s="101" t="s">
        <v>171</v>
      </c>
      <c r="D71" s="512"/>
      <c r="E71" s="94" t="s">
        <v>300</v>
      </c>
      <c r="F71" s="94" t="s">
        <v>163</v>
      </c>
      <c r="G71" s="130" t="s">
        <v>236</v>
      </c>
      <c r="H71" s="130" t="s">
        <v>236</v>
      </c>
      <c r="I71" s="94" t="s">
        <v>182</v>
      </c>
      <c r="J71" s="94" t="s">
        <v>187</v>
      </c>
      <c r="K71" s="101" t="s">
        <v>195</v>
      </c>
      <c r="L71" s="101">
        <v>90</v>
      </c>
      <c r="M71" s="145" t="s">
        <v>203</v>
      </c>
      <c r="N71" s="145" t="s">
        <v>87</v>
      </c>
      <c r="O71" s="110" t="s">
        <v>226</v>
      </c>
      <c r="P71" s="38" t="s">
        <v>195</v>
      </c>
      <c r="Q71" s="145">
        <v>90</v>
      </c>
      <c r="R71" s="117" t="s">
        <v>268</v>
      </c>
      <c r="S71" s="145" t="s">
        <v>280</v>
      </c>
      <c r="T71" s="162" t="str">
        <f>OAJ!G22</f>
        <v>5.3 Revisar, y mantener actualizado el procesos de gestión contractual, de la Entidad.</v>
      </c>
      <c r="U71" s="162" t="str">
        <f>OAJ!H22</f>
        <v>2 Actualizaciones al  proceso de gestión contractual.</v>
      </c>
      <c r="V71" s="162" t="str">
        <f>OAJ!I22</f>
        <v>Numero de Actualizaciones al proceso de gestión contractual</v>
      </c>
      <c r="W71" s="109">
        <f>OAJ!J22</f>
        <v>0.09</v>
      </c>
      <c r="X71" s="145" t="str">
        <f>OAJ!K22</f>
        <v xml:space="preserve"> Zairis Mendoza
Gloria Lache 
Nicolas Alberto Hernandez
Marlon Torres Puello  </v>
      </c>
      <c r="Y71" s="521">
        <f>OAJ!L22</f>
        <v>44221</v>
      </c>
      <c r="Z71" s="521" t="str">
        <f>OAJ!M22</f>
        <v>311/12 2031</v>
      </c>
      <c r="AA71" s="544" t="str">
        <f>OAJ!N22</f>
        <v>Bogotá D.C.</v>
      </c>
    </row>
    <row r="72" spans="1:27" s="95" customFormat="1" ht="165.75" x14ac:dyDescent="0.2">
      <c r="A72" s="127"/>
      <c r="B72" s="101" t="s">
        <v>141</v>
      </c>
      <c r="C72" s="101" t="s">
        <v>172</v>
      </c>
      <c r="D72" s="512"/>
      <c r="E72" s="94" t="s">
        <v>300</v>
      </c>
      <c r="F72" s="94" t="s">
        <v>163</v>
      </c>
      <c r="G72" s="130" t="s">
        <v>236</v>
      </c>
      <c r="H72" s="130" t="s">
        <v>236</v>
      </c>
      <c r="I72" s="94" t="s">
        <v>182</v>
      </c>
      <c r="J72" s="94" t="s">
        <v>187</v>
      </c>
      <c r="K72" s="101" t="s">
        <v>195</v>
      </c>
      <c r="L72" s="101">
        <v>90</v>
      </c>
      <c r="M72" s="145" t="s">
        <v>203</v>
      </c>
      <c r="N72" s="145" t="s">
        <v>87</v>
      </c>
      <c r="O72" s="110" t="s">
        <v>230</v>
      </c>
      <c r="P72" s="38" t="s">
        <v>124</v>
      </c>
      <c r="Q72" s="145">
        <v>1</v>
      </c>
      <c r="R72" s="117" t="s">
        <v>268</v>
      </c>
      <c r="S72" s="145" t="s">
        <v>275</v>
      </c>
      <c r="T72" s="162" t="str">
        <f>OAJ!G23</f>
        <v xml:space="preserve">6.1. Liderar la mesa institucional  de análisis normativo para el fomento, desarrollo y protección del sector solidario, </v>
      </c>
      <c r="U72" s="162" t="str">
        <f>OAJ!H23</f>
        <v>1 Documento de análisis y propuestas gestionadas.</v>
      </c>
      <c r="V72" s="162" t="str">
        <f>OAJ!I23</f>
        <v>Numero de Documento de análisis y propuestas gestionadas.</v>
      </c>
      <c r="W72" s="109">
        <f>OAJ!J23</f>
        <v>0.1</v>
      </c>
      <c r="X72" s="145" t="str">
        <f>OAJ!K23</f>
        <v xml:space="preserve"> Zairis Mendoza
Gloria Lache 
Nicolas Alberto Hernandez
Marlon Torres Puello  </v>
      </c>
      <c r="Y72" s="521">
        <f>OAJ!L23</f>
        <v>44222</v>
      </c>
      <c r="Z72" s="521" t="str">
        <f>OAJ!M23</f>
        <v>311/12 2032</v>
      </c>
      <c r="AA72" s="544" t="str">
        <f>OAJ!N23</f>
        <v>Bogotá D.C.</v>
      </c>
    </row>
    <row r="73" spans="1:27" s="95" customFormat="1" ht="102" x14ac:dyDescent="0.2">
      <c r="A73" s="127"/>
      <c r="B73" s="101" t="s">
        <v>137</v>
      </c>
      <c r="C73" s="101" t="s">
        <v>164</v>
      </c>
      <c r="D73" s="512"/>
      <c r="E73" s="94" t="s">
        <v>300</v>
      </c>
      <c r="F73" s="94" t="s">
        <v>163</v>
      </c>
      <c r="G73" s="130" t="s">
        <v>236</v>
      </c>
      <c r="H73" s="130" t="s">
        <v>236</v>
      </c>
      <c r="I73" s="94" t="s">
        <v>182</v>
      </c>
      <c r="J73" s="94" t="s">
        <v>187</v>
      </c>
      <c r="K73" s="101" t="s">
        <v>195</v>
      </c>
      <c r="L73" s="101">
        <v>90</v>
      </c>
      <c r="M73" s="145" t="s">
        <v>203</v>
      </c>
      <c r="N73" s="145" t="s">
        <v>87</v>
      </c>
      <c r="O73" s="110" t="s">
        <v>226</v>
      </c>
      <c r="P73" s="38" t="s">
        <v>195</v>
      </c>
      <c r="Q73" s="145">
        <v>90</v>
      </c>
      <c r="R73" s="117" t="s">
        <v>268</v>
      </c>
      <c r="S73" s="145" t="s">
        <v>275</v>
      </c>
      <c r="T73" s="162" t="str">
        <f>OAJ!G24</f>
        <v>7,1. Adelantar las actividades para la implementación de las políticas que conforman el MIPG de acuerdo al plan de trabajo dispuesto por la Entidad  </v>
      </c>
      <c r="U73" s="162" t="str">
        <f>OAJ!H24</f>
        <v>100% del Cumplimiento de las actividades asignadas   del MIPG</v>
      </c>
      <c r="V73" s="162" t="str">
        <f>OAJ!I24</f>
        <v>Porcentaje de Implementación del MIPG</v>
      </c>
      <c r="W73" s="109">
        <f>OAJ!J24</f>
        <v>0.05</v>
      </c>
      <c r="X73" s="145" t="str">
        <f>OAJ!K24</f>
        <v xml:space="preserve"> Zairis Mendoza
Gloria Lache 
Nicolas Alberto Hernandez
Marlon Torres Puello  </v>
      </c>
      <c r="Y73" s="521">
        <f>OAJ!L24</f>
        <v>44223</v>
      </c>
      <c r="Z73" s="521" t="str">
        <f>OAJ!M24</f>
        <v>311/12 2033</v>
      </c>
      <c r="AA73" s="544" t="str">
        <f>OAJ!N24</f>
        <v>Bogotá D.C.</v>
      </c>
    </row>
    <row r="74" spans="1:27" s="95" customFormat="1" ht="87.75" customHeight="1" x14ac:dyDescent="0.2">
      <c r="A74" s="127"/>
      <c r="B74" s="101" t="s">
        <v>149</v>
      </c>
      <c r="C74" s="101" t="s">
        <v>149</v>
      </c>
      <c r="D74" s="512"/>
      <c r="E74" s="94" t="s">
        <v>300</v>
      </c>
      <c r="F74" s="94" t="s">
        <v>294</v>
      </c>
      <c r="G74" s="130" t="s">
        <v>236</v>
      </c>
      <c r="H74" s="130" t="s">
        <v>236</v>
      </c>
      <c r="I74" s="100" t="s">
        <v>182</v>
      </c>
      <c r="J74" s="100" t="s">
        <v>187</v>
      </c>
      <c r="K74" s="101" t="s">
        <v>195</v>
      </c>
      <c r="L74" s="101">
        <v>90</v>
      </c>
      <c r="M74" s="145" t="s">
        <v>203</v>
      </c>
      <c r="N74" s="145" t="s">
        <v>87</v>
      </c>
      <c r="O74" s="145" t="s">
        <v>226</v>
      </c>
      <c r="P74" s="145" t="s">
        <v>195</v>
      </c>
      <c r="Q74" s="109">
        <v>0.9</v>
      </c>
      <c r="R74" s="117" t="s">
        <v>159</v>
      </c>
      <c r="S74" s="145" t="s">
        <v>288</v>
      </c>
      <c r="T74" s="157" t="str">
        <f>OCI!G11</f>
        <v>1.1 Implementar auditorías de evaluación independiente a procesos para la vigencia 2021</v>
      </c>
      <c r="U74" s="157" t="str">
        <f>OCI!H11</f>
        <v>Implementar el 100% de las auditorías establecidas en el programa de auditorías 2021</v>
      </c>
      <c r="V74" s="157" t="str">
        <f>OCI!I11</f>
        <v>Porcentaje de auditados realizadas durante la vigencia 2021</v>
      </c>
      <c r="W74" s="594">
        <f>OCI!J11</f>
        <v>0.2</v>
      </c>
      <c r="X74" s="157" t="str">
        <f>OCI!K11</f>
        <v>Holger Mendoza
Nelson Piñeros</v>
      </c>
      <c r="Y74" s="520">
        <f>OCI!L11</f>
        <v>44197</v>
      </c>
      <c r="Z74" s="520">
        <f>OCI!M11</f>
        <v>44561</v>
      </c>
      <c r="AA74" s="585" t="str">
        <f>OCI!N11</f>
        <v>Bogotá D.C.</v>
      </c>
    </row>
    <row r="75" spans="1:27" s="95" customFormat="1" ht="126.75" customHeight="1" x14ac:dyDescent="0.2">
      <c r="A75" s="127"/>
      <c r="B75" s="101" t="s">
        <v>149</v>
      </c>
      <c r="C75" s="101" t="s">
        <v>149</v>
      </c>
      <c r="D75" s="512"/>
      <c r="E75" s="94" t="s">
        <v>300</v>
      </c>
      <c r="F75" s="94" t="s">
        <v>294</v>
      </c>
      <c r="G75" s="130" t="s">
        <v>236</v>
      </c>
      <c r="H75" s="130" t="s">
        <v>236</v>
      </c>
      <c r="I75" s="100" t="s">
        <v>182</v>
      </c>
      <c r="J75" s="100" t="s">
        <v>187</v>
      </c>
      <c r="K75" s="101" t="s">
        <v>195</v>
      </c>
      <c r="L75" s="101">
        <v>90</v>
      </c>
      <c r="M75" s="145" t="s">
        <v>203</v>
      </c>
      <c r="N75" s="145" t="s">
        <v>87</v>
      </c>
      <c r="O75" s="145" t="s">
        <v>226</v>
      </c>
      <c r="P75" s="145" t="s">
        <v>195</v>
      </c>
      <c r="Q75" s="109">
        <v>0.9</v>
      </c>
      <c r="R75" s="117" t="s">
        <v>159</v>
      </c>
      <c r="S75" s="145" t="s">
        <v>288</v>
      </c>
      <c r="T75" s="157" t="str">
        <f>OCI!G12</f>
        <v>1.2 Implementar auditorías de evaluación independiente a los contratos / convenios del presupuesto de inversión, que apruebe auditar el Comité institucional de control interno</v>
      </c>
      <c r="U75" s="157" t="str">
        <f>OCI!H12</f>
        <v>Avance de auditoría mínimo del 80% a los contratos y/o convenios del presupuesto de inversión aprobados por parte del Comité institucional de control interno</v>
      </c>
      <c r="V75" s="157" t="str">
        <f>OCI!I12</f>
        <v xml:space="preserve">Porcentaje de contratos y/o convenios del presupuesto de inversión auditados </v>
      </c>
      <c r="W75" s="594">
        <f>OCI!J12</f>
        <v>0.2</v>
      </c>
      <c r="X75" s="157" t="str">
        <f>OCI!K12</f>
        <v xml:space="preserve">Holger Mendoza
Nelson Piñeros
</v>
      </c>
      <c r="Y75" s="520">
        <f>OCI!L12</f>
        <v>44198</v>
      </c>
      <c r="Z75" s="520">
        <f>OCI!M12</f>
        <v>44562</v>
      </c>
      <c r="AA75" s="585" t="str">
        <f>OCI!N12</f>
        <v>Bogotá D.C.</v>
      </c>
    </row>
    <row r="76" spans="1:27" s="95" customFormat="1" ht="147" customHeight="1" x14ac:dyDescent="0.2">
      <c r="A76" s="127"/>
      <c r="B76" s="101" t="s">
        <v>149</v>
      </c>
      <c r="C76" s="101" t="s">
        <v>149</v>
      </c>
      <c r="D76" s="512"/>
      <c r="E76" s="94" t="s">
        <v>300</v>
      </c>
      <c r="F76" s="94" t="s">
        <v>294</v>
      </c>
      <c r="G76" s="130" t="s">
        <v>236</v>
      </c>
      <c r="H76" s="130" t="s">
        <v>236</v>
      </c>
      <c r="I76" s="100" t="s">
        <v>182</v>
      </c>
      <c r="J76" s="100" t="s">
        <v>187</v>
      </c>
      <c r="K76" s="101" t="s">
        <v>195</v>
      </c>
      <c r="L76" s="101">
        <v>90</v>
      </c>
      <c r="M76" s="145" t="s">
        <v>203</v>
      </c>
      <c r="N76" s="145" t="s">
        <v>87</v>
      </c>
      <c r="O76" s="145" t="s">
        <v>226</v>
      </c>
      <c r="P76" s="145" t="s">
        <v>195</v>
      </c>
      <c r="Q76" s="109">
        <v>0.9</v>
      </c>
      <c r="R76" s="117" t="s">
        <v>159</v>
      </c>
      <c r="S76" s="145" t="s">
        <v>288</v>
      </c>
      <c r="T76" s="157" t="str">
        <f>OCI!G13</f>
        <v>1.3 Implementar el cronograma de informes y seguimientos en cumplimiento del Artículo 2.2.21.4.9 del decreto 648 de 2017</v>
      </c>
      <c r="U76" s="157" t="str">
        <f>OCI!H13</f>
        <v>Emitir los 25  Informes y seguimientos programados en el cronograma de informes y seguimientos (diferentes a informes a entes de control)</v>
      </c>
      <c r="V76" s="157" t="str">
        <f>OCI!I13</f>
        <v>Número de informes y seguimientos  emitidos</v>
      </c>
      <c r="W76" s="594">
        <f>OCI!J13</f>
        <v>0.2</v>
      </c>
      <c r="X76" s="157" t="str">
        <f>OCI!K13</f>
        <v xml:space="preserve">Holger Mendoza
Nelson Piñeros
</v>
      </c>
      <c r="Y76" s="520">
        <f>OCI!L13</f>
        <v>44199</v>
      </c>
      <c r="Z76" s="520">
        <f>OCI!M13</f>
        <v>44563</v>
      </c>
      <c r="AA76" s="585" t="str">
        <f>OCI!N13</f>
        <v>Bogotá D.C.</v>
      </c>
    </row>
    <row r="77" spans="1:27" s="95" customFormat="1" ht="89.25" customHeight="1" x14ac:dyDescent="0.2">
      <c r="A77" s="127"/>
      <c r="B77" s="101" t="s">
        <v>149</v>
      </c>
      <c r="C77" s="101" t="s">
        <v>149</v>
      </c>
      <c r="D77" s="512"/>
      <c r="E77" s="94" t="s">
        <v>300</v>
      </c>
      <c r="F77" s="94" t="s">
        <v>294</v>
      </c>
      <c r="G77" s="130" t="s">
        <v>236</v>
      </c>
      <c r="H77" s="130" t="s">
        <v>236</v>
      </c>
      <c r="I77" s="100" t="s">
        <v>182</v>
      </c>
      <c r="J77" s="100" t="s">
        <v>187</v>
      </c>
      <c r="K77" s="101" t="s">
        <v>195</v>
      </c>
      <c r="L77" s="101">
        <v>90</v>
      </c>
      <c r="M77" s="145" t="s">
        <v>203</v>
      </c>
      <c r="N77" s="145" t="s">
        <v>87</v>
      </c>
      <c r="O77" s="145" t="s">
        <v>226</v>
      </c>
      <c r="P77" s="145" t="s">
        <v>195</v>
      </c>
      <c r="Q77" s="109">
        <v>0.9</v>
      </c>
      <c r="R77" s="117" t="s">
        <v>159</v>
      </c>
      <c r="S77" s="145" t="s">
        <v>288</v>
      </c>
      <c r="T77" s="157" t="str">
        <f>OCI!G14</f>
        <v>2.1 Liderar acciones de fomento de la cultura del control</v>
      </c>
      <c r="U77" s="157" t="str">
        <f>OCI!H14</f>
        <v>8 actividades de fomento de la cultura de control implementadas</v>
      </c>
      <c r="V77" s="157" t="str">
        <f>OCI!I14</f>
        <v xml:space="preserve">Número de actividades de fomento de la cultura de control implementadas </v>
      </c>
      <c r="W77" s="594">
        <f>OCI!J14</f>
        <v>0.05</v>
      </c>
      <c r="X77" s="157" t="str">
        <f>OCI!K14</f>
        <v xml:space="preserve">Holger Mendoza
Nelson Piñeros
</v>
      </c>
      <c r="Y77" s="520">
        <f>OCI!L14</f>
        <v>44200</v>
      </c>
      <c r="Z77" s="520">
        <f>OCI!M14</f>
        <v>44564</v>
      </c>
      <c r="AA77" s="585" t="str">
        <f>OCI!N14</f>
        <v>Bogotá D.C.</v>
      </c>
    </row>
    <row r="78" spans="1:27" s="95" customFormat="1" ht="89.25" customHeight="1" x14ac:dyDescent="0.2">
      <c r="A78" s="127"/>
      <c r="B78" s="101" t="s">
        <v>149</v>
      </c>
      <c r="C78" s="101" t="s">
        <v>149</v>
      </c>
      <c r="D78" s="512"/>
      <c r="E78" s="94" t="s">
        <v>300</v>
      </c>
      <c r="F78" s="94" t="s">
        <v>163</v>
      </c>
      <c r="G78" s="130" t="s">
        <v>236</v>
      </c>
      <c r="H78" s="130" t="s">
        <v>236</v>
      </c>
      <c r="I78" s="100" t="s">
        <v>182</v>
      </c>
      <c r="J78" s="100" t="s">
        <v>187</v>
      </c>
      <c r="K78" s="101" t="s">
        <v>195</v>
      </c>
      <c r="L78" s="101">
        <v>90</v>
      </c>
      <c r="M78" s="145" t="s">
        <v>203</v>
      </c>
      <c r="N78" s="145" t="s">
        <v>87</v>
      </c>
      <c r="O78" s="145" t="s">
        <v>226</v>
      </c>
      <c r="P78" s="145" t="s">
        <v>195</v>
      </c>
      <c r="Q78" s="109">
        <v>0.9</v>
      </c>
      <c r="R78" s="117" t="s">
        <v>159</v>
      </c>
      <c r="S78" s="145" t="s">
        <v>288</v>
      </c>
      <c r="T78" s="157" t="str">
        <f>OCI!G15</f>
        <v>3.1 Realizar Reporte o seguimiento a reporte de información a entes de control</v>
      </c>
      <c r="U78" s="157" t="str">
        <f>OCI!H15</f>
        <v xml:space="preserve">32 Reportes a CGR así:
1 Control Interno Contable
1 informe anual Consolidado
12 reportes de información contractual
12 Reportes de Obras inconclusas
2 seguimiento a plan de mejoramiento
2 reportes de procesos penales por delitos contra la administración pública
2 Recursos destinados a posconcflicto
</v>
      </c>
      <c r="V78" s="157" t="str">
        <f>OCI!I15</f>
        <v>Número de reportes enviados a Entes de Control</v>
      </c>
      <c r="W78" s="594">
        <f>OCI!J15</f>
        <v>0.15</v>
      </c>
      <c r="X78" s="157" t="str">
        <f>OCI!K15</f>
        <v xml:space="preserve">Holger Mendoza
Nelson Piñeros
</v>
      </c>
      <c r="Y78" s="520">
        <f>OCI!L15</f>
        <v>44201</v>
      </c>
      <c r="Z78" s="520">
        <f>OCI!M15</f>
        <v>44565</v>
      </c>
      <c r="AA78" s="585" t="str">
        <f>OCI!N15</f>
        <v>Bogotá D.C.</v>
      </c>
    </row>
    <row r="79" spans="1:27" s="95" customFormat="1" ht="89.25" customHeight="1" x14ac:dyDescent="0.2">
      <c r="A79" s="127" t="s">
        <v>151</v>
      </c>
      <c r="B79" s="101" t="s">
        <v>149</v>
      </c>
      <c r="C79" s="101" t="s">
        <v>149</v>
      </c>
      <c r="D79" s="512"/>
      <c r="E79" s="94" t="s">
        <v>300</v>
      </c>
      <c r="F79" s="94" t="s">
        <v>163</v>
      </c>
      <c r="G79" s="130" t="s">
        <v>236</v>
      </c>
      <c r="H79" s="130" t="s">
        <v>236</v>
      </c>
      <c r="I79" s="100" t="s">
        <v>182</v>
      </c>
      <c r="J79" s="100" t="s">
        <v>187</v>
      </c>
      <c r="K79" s="101" t="s">
        <v>195</v>
      </c>
      <c r="L79" s="101">
        <v>90</v>
      </c>
      <c r="M79" s="145" t="s">
        <v>203</v>
      </c>
      <c r="N79" s="145" t="s">
        <v>87</v>
      </c>
      <c r="O79" s="145" t="s">
        <v>226</v>
      </c>
      <c r="P79" s="145" t="s">
        <v>195</v>
      </c>
      <c r="Q79" s="109">
        <v>0.9</v>
      </c>
      <c r="R79" s="117" t="s">
        <v>159</v>
      </c>
      <c r="S79" s="145" t="s">
        <v>288</v>
      </c>
      <c r="T79" s="157" t="str">
        <f>OCI!G16</f>
        <v>4.1 Realizar seguimiento a los  mapas de riesgos de procesos y de corrupción en el marco de las auditorías de evaluación independiente</v>
      </c>
      <c r="U79" s="157" t="str">
        <f>OCI!H16</f>
        <v>100% de los mapas de riesgos con seguimiento de OCI</v>
      </c>
      <c r="V79" s="157" t="str">
        <f>OCI!I16</f>
        <v>Porcentaje de mapas de riesgos con seguimiento OCI</v>
      </c>
      <c r="W79" s="594">
        <f>OCI!J16</f>
        <v>0.05</v>
      </c>
      <c r="X79" s="157" t="str">
        <f>OCI!K16</f>
        <v xml:space="preserve">Holger Mendoza
Nelson Piñeros
</v>
      </c>
      <c r="Y79" s="520">
        <f>OCI!L16</f>
        <v>44202</v>
      </c>
      <c r="Z79" s="520">
        <f>OCI!M16</f>
        <v>44566</v>
      </c>
      <c r="AA79" s="585" t="str">
        <f>OCI!N16</f>
        <v>Bogotá D.C.</v>
      </c>
    </row>
    <row r="80" spans="1:27" s="95" customFormat="1" ht="89.25" customHeight="1" x14ac:dyDescent="0.2">
      <c r="A80" s="127"/>
      <c r="B80" s="101" t="s">
        <v>149</v>
      </c>
      <c r="C80" s="101" t="s">
        <v>149</v>
      </c>
      <c r="D80" s="512"/>
      <c r="E80" s="94" t="s">
        <v>300</v>
      </c>
      <c r="F80" s="94" t="s">
        <v>163</v>
      </c>
      <c r="G80" s="130" t="s">
        <v>236</v>
      </c>
      <c r="H80" s="130" t="s">
        <v>236</v>
      </c>
      <c r="I80" s="100" t="s">
        <v>182</v>
      </c>
      <c r="J80" s="100" t="s">
        <v>187</v>
      </c>
      <c r="K80" s="101" t="s">
        <v>195</v>
      </c>
      <c r="L80" s="101">
        <v>90</v>
      </c>
      <c r="M80" s="145" t="s">
        <v>203</v>
      </c>
      <c r="N80" s="145" t="s">
        <v>87</v>
      </c>
      <c r="O80" s="145" t="s">
        <v>226</v>
      </c>
      <c r="P80" s="145" t="s">
        <v>195</v>
      </c>
      <c r="Q80" s="109">
        <v>0.9</v>
      </c>
      <c r="R80" s="117" t="s">
        <v>159</v>
      </c>
      <c r="S80" s="145" t="s">
        <v>288</v>
      </c>
      <c r="T80" s="157" t="str">
        <f>OCI!G17</f>
        <v>5.1 Liderar el desarrollo del Comité Institucional de Coordinación de Control Interno, de conformidad con las funciones establecidas en el artículo 4 del decreto 648 de 2017</v>
      </c>
      <c r="U80" s="157" t="str">
        <f>OCI!H17</f>
        <v>2 comités institucionales de Coordinación de control interno liderados por la Oficina de Control Interno</v>
      </c>
      <c r="V80" s="157" t="str">
        <f>OCI!I17</f>
        <v xml:space="preserve">Número de comités institucionales de Control Interno programados </v>
      </c>
      <c r="W80" s="594">
        <f>OCI!J17</f>
        <v>0.05</v>
      </c>
      <c r="X80" s="157" t="str">
        <f>OCI!K17</f>
        <v xml:space="preserve">Holger Mendoza
Nelson Piñeros
</v>
      </c>
      <c r="Y80" s="520">
        <f>OCI!L17</f>
        <v>44203</v>
      </c>
      <c r="Z80" s="520">
        <f>OCI!M17</f>
        <v>44567</v>
      </c>
      <c r="AA80" s="585" t="str">
        <f>OCI!N17</f>
        <v>Bogotá D.C.</v>
      </c>
    </row>
    <row r="81" spans="1:27" s="95" customFormat="1" ht="89.25" customHeight="1" x14ac:dyDescent="0.2">
      <c r="A81" s="127"/>
      <c r="B81" s="101" t="s">
        <v>149</v>
      </c>
      <c r="C81" s="101" t="s">
        <v>149</v>
      </c>
      <c r="D81" s="512"/>
      <c r="E81" s="94" t="s">
        <v>300</v>
      </c>
      <c r="F81" s="94" t="s">
        <v>163</v>
      </c>
      <c r="G81" s="130" t="s">
        <v>236</v>
      </c>
      <c r="H81" s="130" t="s">
        <v>236</v>
      </c>
      <c r="I81" s="100" t="s">
        <v>182</v>
      </c>
      <c r="J81" s="100" t="s">
        <v>187</v>
      </c>
      <c r="K81" s="101" t="s">
        <v>195</v>
      </c>
      <c r="L81" s="101">
        <v>90</v>
      </c>
      <c r="M81" s="145" t="s">
        <v>203</v>
      </c>
      <c r="N81" s="145" t="s">
        <v>87</v>
      </c>
      <c r="O81" s="145" t="s">
        <v>226</v>
      </c>
      <c r="P81" s="145" t="s">
        <v>195</v>
      </c>
      <c r="Q81" s="109">
        <v>0.9</v>
      </c>
      <c r="R81" s="117" t="s">
        <v>159</v>
      </c>
      <c r="S81" s="145" t="s">
        <v>288</v>
      </c>
      <c r="T81" s="157" t="str">
        <f>OCI!G18</f>
        <v>5.2 Acompañamiento y asesoría a la Alta Dirección de Unidad Administrativa Especial de Organizaciones Solidarias en los comités de los cuales hace parte el Jefe de la Oficina de Control Interno.</v>
      </c>
      <c r="U81" s="157" t="str">
        <f>OCI!H18</f>
        <v>100% acompañamiento y asesoría en los comités que requieren la participación el Jefe de Control Interno</v>
      </c>
      <c r="V81" s="157" t="str">
        <f>OCI!I18</f>
        <v>Número de Comités en los cuales hizo parte del jefe de Control Interno</v>
      </c>
      <c r="W81" s="594">
        <f>OCI!J18</f>
        <v>0.05</v>
      </c>
      <c r="X81" s="157" t="str">
        <f>OCI!K18</f>
        <v xml:space="preserve">Holger Mendoza
Nelson Piñeros
</v>
      </c>
      <c r="Y81" s="520">
        <f>OCI!L18</f>
        <v>44204</v>
      </c>
      <c r="Z81" s="520">
        <f>OCI!M18</f>
        <v>44568</v>
      </c>
      <c r="AA81" s="585" t="str">
        <f>OCI!N18</f>
        <v>Bogotá D.C.</v>
      </c>
    </row>
    <row r="82" spans="1:27" s="95" customFormat="1" ht="90" customHeight="1" x14ac:dyDescent="0.2">
      <c r="A82" s="127"/>
      <c r="B82" s="101" t="s">
        <v>137</v>
      </c>
      <c r="C82" s="101" t="s">
        <v>164</v>
      </c>
      <c r="D82" s="512"/>
      <c r="E82" s="94" t="s">
        <v>300</v>
      </c>
      <c r="F82" s="94" t="s">
        <v>163</v>
      </c>
      <c r="G82" s="130" t="s">
        <v>236</v>
      </c>
      <c r="H82" s="130" t="s">
        <v>236</v>
      </c>
      <c r="I82" s="100" t="s">
        <v>182</v>
      </c>
      <c r="J82" s="100" t="s">
        <v>187</v>
      </c>
      <c r="K82" s="101" t="s">
        <v>195</v>
      </c>
      <c r="L82" s="101">
        <v>90</v>
      </c>
      <c r="M82" s="145" t="s">
        <v>203</v>
      </c>
      <c r="N82" s="145" t="s">
        <v>87</v>
      </c>
      <c r="O82" s="145" t="s">
        <v>226</v>
      </c>
      <c r="P82" s="145" t="s">
        <v>195</v>
      </c>
      <c r="Q82" s="109">
        <v>0.9</v>
      </c>
      <c r="R82" s="117" t="s">
        <v>159</v>
      </c>
      <c r="S82" s="145" t="s">
        <v>275</v>
      </c>
      <c r="T82" s="157" t="str">
        <f>OCI!G19</f>
        <v>6.1 Adelantar las actividades para la implementación de las políticas que conforman el MIPG de acuerdo al plan de trabajo dispuesto por la Entidad  </v>
      </c>
      <c r="U82" s="157" t="str">
        <f>OCI!H19</f>
        <v>100% del Cumplimiento de las actividades asignadas   del MIPG</v>
      </c>
      <c r="V82" s="157" t="str">
        <f>OCI!I19</f>
        <v>Porcentaje de Implementación del MIPG</v>
      </c>
      <c r="W82" s="594">
        <f>OCI!J19</f>
        <v>0.05</v>
      </c>
      <c r="X82" s="157" t="str">
        <f>OCI!K19</f>
        <v xml:space="preserve">Holger Mendoza
Nelson Piñeros
</v>
      </c>
      <c r="Y82" s="520">
        <f>OCI!L19</f>
        <v>44205</v>
      </c>
      <c r="Z82" s="520">
        <f>OCI!M19</f>
        <v>44569</v>
      </c>
      <c r="AA82" s="585" t="str">
        <f>OCI!N19</f>
        <v>Bogotá D.C.</v>
      </c>
    </row>
    <row r="83" spans="1:27" s="95" customFormat="1" ht="89.25" customHeight="1" x14ac:dyDescent="0.2">
      <c r="A83" s="127" t="s">
        <v>144</v>
      </c>
      <c r="B83" s="101" t="s">
        <v>139</v>
      </c>
      <c r="C83" s="101" t="s">
        <v>166</v>
      </c>
      <c r="D83" s="512"/>
      <c r="E83" s="94" t="s">
        <v>300</v>
      </c>
      <c r="F83" s="94" t="s">
        <v>163</v>
      </c>
      <c r="G83" s="130" t="s">
        <v>236</v>
      </c>
      <c r="H83" s="130" t="s">
        <v>236</v>
      </c>
      <c r="I83" s="94" t="s">
        <v>182</v>
      </c>
      <c r="J83" s="94" t="s">
        <v>187</v>
      </c>
      <c r="K83" s="101" t="s">
        <v>195</v>
      </c>
      <c r="L83" s="101">
        <v>90</v>
      </c>
      <c r="M83" s="38" t="s">
        <v>203</v>
      </c>
      <c r="N83" s="145" t="s">
        <v>87</v>
      </c>
      <c r="O83" s="2" t="s">
        <v>226</v>
      </c>
      <c r="P83" s="38" t="s">
        <v>195</v>
      </c>
      <c r="Q83" s="109">
        <v>0.9</v>
      </c>
      <c r="R83" s="117" t="s">
        <v>111</v>
      </c>
      <c r="S83" s="145" t="s">
        <v>281</v>
      </c>
      <c r="T83" s="162" t="str">
        <f>GGH!G12</f>
        <v>1.1 Gestionar, verificar y aprobar  la información en el SIGEP (Servidores Públicos)</v>
      </c>
      <c r="U83" s="162" t="str">
        <f>GGH!H12</f>
        <v>100% Hojas de Vida gestionadas, verificadas y aprobadas</v>
      </c>
      <c r="V83" s="162" t="str">
        <f>GGH!I12</f>
        <v>Porcentaje de hojas de vida  vinculadas al SIGEP</v>
      </c>
      <c r="W83" s="162">
        <f>GGH!J12</f>
        <v>0.03</v>
      </c>
      <c r="X83" s="162" t="str">
        <f>GGH!K12</f>
        <v>Coordinadora</v>
      </c>
      <c r="Y83" s="162">
        <f>GGH!L12</f>
        <v>44197</v>
      </c>
      <c r="Z83" s="162">
        <f>GGH!M12</f>
        <v>44561</v>
      </c>
      <c r="AA83" s="162" t="str">
        <f>GGH!N12</f>
        <v>Bogotá, D.C.</v>
      </c>
    </row>
    <row r="84" spans="1:27" s="95" customFormat="1" ht="89.25" customHeight="1" x14ac:dyDescent="0.2">
      <c r="A84" s="127" t="s">
        <v>144</v>
      </c>
      <c r="B84" s="101" t="s">
        <v>139</v>
      </c>
      <c r="C84" s="101" t="s">
        <v>166</v>
      </c>
      <c r="D84" s="512"/>
      <c r="E84" s="94" t="s">
        <v>300</v>
      </c>
      <c r="F84" s="94" t="s">
        <v>163</v>
      </c>
      <c r="G84" s="130" t="s">
        <v>236</v>
      </c>
      <c r="H84" s="130" t="s">
        <v>236</v>
      </c>
      <c r="I84" s="94" t="s">
        <v>182</v>
      </c>
      <c r="J84" s="94" t="s">
        <v>187</v>
      </c>
      <c r="K84" s="101" t="s">
        <v>195</v>
      </c>
      <c r="L84" s="101">
        <v>90</v>
      </c>
      <c r="M84" s="38" t="s">
        <v>203</v>
      </c>
      <c r="N84" s="145" t="s">
        <v>87</v>
      </c>
      <c r="O84" s="2" t="s">
        <v>226</v>
      </c>
      <c r="P84" s="38" t="s">
        <v>195</v>
      </c>
      <c r="Q84" s="109">
        <v>0.9</v>
      </c>
      <c r="R84" s="117" t="s">
        <v>111</v>
      </c>
      <c r="S84" s="145" t="s">
        <v>281</v>
      </c>
      <c r="T84" s="162" t="str">
        <f>GGH!G13</f>
        <v>1.2 Coordinar lo pertinente para que los servidores públicos de la entidad presenten la Declaración de Bienes y Rentas entre el 1° de abril y el 31 de mayo de cada vigencia</v>
      </c>
      <c r="U84" s="162" t="str">
        <f>GGH!H13</f>
        <v xml:space="preserve">100% de declaración juramentada de Bienes y Rentas en el plazo estipulado realizadas </v>
      </c>
      <c r="V84" s="162" t="str">
        <f>GGH!I13</f>
        <v xml:space="preserve">Porcentaje de declaraciones juramentadas realizadas </v>
      </c>
      <c r="W84" s="162">
        <f>GGH!J13</f>
        <v>0.02</v>
      </c>
      <c r="X84" s="162" t="str">
        <f>GGH!K13</f>
        <v>Coordinadora</v>
      </c>
      <c r="Y84" s="162">
        <f>GGH!L13</f>
        <v>44197</v>
      </c>
      <c r="Z84" s="162">
        <f>GGH!M13</f>
        <v>44561</v>
      </c>
      <c r="AA84" s="162" t="str">
        <f>GGH!N13</f>
        <v>Bogotá, D.C.</v>
      </c>
    </row>
    <row r="85" spans="1:27" s="95" customFormat="1" ht="149.25" customHeight="1" x14ac:dyDescent="0.2">
      <c r="A85" s="127" t="s">
        <v>144</v>
      </c>
      <c r="B85" s="101" t="s">
        <v>139</v>
      </c>
      <c r="C85" s="101" t="s">
        <v>166</v>
      </c>
      <c r="D85" s="512"/>
      <c r="E85" s="94" t="s">
        <v>300</v>
      </c>
      <c r="F85" s="94" t="s">
        <v>163</v>
      </c>
      <c r="G85" s="130" t="s">
        <v>236</v>
      </c>
      <c r="H85" s="130" t="s">
        <v>236</v>
      </c>
      <c r="I85" s="94" t="s">
        <v>182</v>
      </c>
      <c r="J85" s="94" t="s">
        <v>187</v>
      </c>
      <c r="K85" s="101" t="s">
        <v>195</v>
      </c>
      <c r="L85" s="101">
        <v>90</v>
      </c>
      <c r="M85" s="38" t="s">
        <v>203</v>
      </c>
      <c r="N85" s="145" t="s">
        <v>87</v>
      </c>
      <c r="O85" s="2" t="s">
        <v>226</v>
      </c>
      <c r="P85" s="38" t="s">
        <v>195</v>
      </c>
      <c r="Q85" s="109">
        <v>0.9</v>
      </c>
      <c r="R85" s="117" t="s">
        <v>111</v>
      </c>
      <c r="S85" s="145" t="s">
        <v>281</v>
      </c>
      <c r="T85" s="162" t="str">
        <f>GGH!G14</f>
        <v>1.3 Contar con la trazabilidad electrónica y física de la historia laboral de cada servidor para expedir la certificación de tiempos laborados o cotizados y salarios con destino al reconocimiento de prestaciones pensionales a través del CETIL (Ministerio de Hacienda)</v>
      </c>
      <c r="U85" s="162" t="str">
        <f>GGH!H14</f>
        <v>100% de certificaciones tramitadas a través del CETIL</v>
      </c>
      <c r="V85" s="162" t="str">
        <f>GGH!I14</f>
        <v>Porcentaje de certificaciones expedidas a través del CETIL</v>
      </c>
      <c r="W85" s="162">
        <f>GGH!J14</f>
        <v>0.05</v>
      </c>
      <c r="X85" s="162" t="str">
        <f>GGH!K14</f>
        <v>Coordinadora</v>
      </c>
      <c r="Y85" s="162">
        <f>GGH!L14</f>
        <v>44197</v>
      </c>
      <c r="Z85" s="162">
        <f>GGH!M14</f>
        <v>44561</v>
      </c>
      <c r="AA85" s="162" t="str">
        <f>GGH!N14</f>
        <v>Bogotá, D.C.</v>
      </c>
    </row>
    <row r="86" spans="1:27" s="95" customFormat="1" ht="149.25" customHeight="1" x14ac:dyDescent="0.2">
      <c r="A86" s="127" t="s">
        <v>146</v>
      </c>
      <c r="B86" s="101" t="s">
        <v>139</v>
      </c>
      <c r="C86" s="101" t="s">
        <v>166</v>
      </c>
      <c r="D86" s="512"/>
      <c r="E86" s="94" t="s">
        <v>300</v>
      </c>
      <c r="F86" s="94" t="s">
        <v>163</v>
      </c>
      <c r="G86" s="130" t="s">
        <v>236</v>
      </c>
      <c r="H86" s="130" t="s">
        <v>236</v>
      </c>
      <c r="I86" s="94" t="s">
        <v>182</v>
      </c>
      <c r="J86" s="94" t="s">
        <v>187</v>
      </c>
      <c r="K86" s="101" t="s">
        <v>195</v>
      </c>
      <c r="L86" s="101">
        <v>90</v>
      </c>
      <c r="M86" s="38" t="s">
        <v>203</v>
      </c>
      <c r="N86" s="145" t="s">
        <v>87</v>
      </c>
      <c r="O86" s="2" t="s">
        <v>226</v>
      </c>
      <c r="P86" s="38" t="s">
        <v>195</v>
      </c>
      <c r="Q86" s="109">
        <v>0.9</v>
      </c>
      <c r="R86" s="117" t="s">
        <v>111</v>
      </c>
      <c r="S86" s="145" t="s">
        <v>281</v>
      </c>
      <c r="T86" s="162" t="str">
        <f>GGH!G15</f>
        <v>2.1 Realizar inducción a todo servidor público que se vincule a la entidad</v>
      </c>
      <c r="U86" s="162" t="str">
        <f>GGH!H15</f>
        <v>100% de inducción a servidores públicos (Planta y Contratitas) de la UAEOS</v>
      </c>
      <c r="V86" s="162" t="str">
        <f>GGH!I15</f>
        <v>Porcentaje de   Inducción a servidores públicos realizadas</v>
      </c>
      <c r="W86" s="162">
        <f>GGH!J15</f>
        <v>0.05</v>
      </c>
      <c r="X86" s="162" t="str">
        <f>GGH!K15</f>
        <v>Coordinadora</v>
      </c>
      <c r="Y86" s="162">
        <f>GGH!L15</f>
        <v>44197</v>
      </c>
      <c r="Z86" s="162">
        <f>GGH!M15</f>
        <v>44561</v>
      </c>
      <c r="AA86" s="162" t="str">
        <f>GGH!N15</f>
        <v>Bogotá, D.C.</v>
      </c>
    </row>
    <row r="87" spans="1:27" s="95" customFormat="1" ht="149.25" customHeight="1" x14ac:dyDescent="0.2">
      <c r="A87" s="127" t="s">
        <v>146</v>
      </c>
      <c r="B87" s="101" t="s">
        <v>139</v>
      </c>
      <c r="C87" s="101" t="s">
        <v>166</v>
      </c>
      <c r="D87" s="512"/>
      <c r="E87" s="94" t="s">
        <v>300</v>
      </c>
      <c r="F87" s="94" t="s">
        <v>163</v>
      </c>
      <c r="G87" s="130" t="s">
        <v>236</v>
      </c>
      <c r="H87" s="130" t="s">
        <v>236</v>
      </c>
      <c r="I87" s="94" t="s">
        <v>182</v>
      </c>
      <c r="J87" s="94" t="s">
        <v>187</v>
      </c>
      <c r="K87" s="101" t="s">
        <v>195</v>
      </c>
      <c r="L87" s="101">
        <v>90</v>
      </c>
      <c r="M87" s="38" t="s">
        <v>203</v>
      </c>
      <c r="N87" s="145" t="s">
        <v>87</v>
      </c>
      <c r="O87" s="2" t="s">
        <v>226</v>
      </c>
      <c r="P87" s="38" t="s">
        <v>195</v>
      </c>
      <c r="Q87" s="109">
        <v>0.9</v>
      </c>
      <c r="R87" s="117" t="s">
        <v>111</v>
      </c>
      <c r="S87" s="145" t="s">
        <v>281</v>
      </c>
      <c r="T87" s="162" t="str">
        <f>GGH!G16</f>
        <v>2.2 Realizar reinducción a todos los servidores máximo cada dos años</v>
      </c>
      <c r="U87" s="162" t="str">
        <f>GGH!H16</f>
        <v>1 Reinducción Anual</v>
      </c>
      <c r="V87" s="162" t="str">
        <f>GGH!I16</f>
        <v xml:space="preserve">Número de  reinducciones  realizadas </v>
      </c>
      <c r="W87" s="162">
        <f>GGH!J16</f>
        <v>0.05</v>
      </c>
      <c r="X87" s="162" t="str">
        <f>GGH!K16</f>
        <v>Coordinadora</v>
      </c>
      <c r="Y87" s="162">
        <f>GGH!L16</f>
        <v>44197</v>
      </c>
      <c r="Z87" s="162">
        <f>GGH!M16</f>
        <v>44561</v>
      </c>
      <c r="AA87" s="162" t="str">
        <f>GGH!N16</f>
        <v>Bogotá, D.C.</v>
      </c>
    </row>
    <row r="88" spans="1:27" s="95" customFormat="1" ht="149.25" customHeight="1" x14ac:dyDescent="0.2">
      <c r="A88" s="127" t="s">
        <v>140</v>
      </c>
      <c r="B88" s="101" t="s">
        <v>139</v>
      </c>
      <c r="C88" s="101" t="s">
        <v>166</v>
      </c>
      <c r="D88" s="512"/>
      <c r="E88" s="94" t="s">
        <v>300</v>
      </c>
      <c r="F88" s="94" t="s">
        <v>163</v>
      </c>
      <c r="G88" s="130" t="s">
        <v>236</v>
      </c>
      <c r="H88" s="130" t="s">
        <v>236</v>
      </c>
      <c r="I88" s="94" t="s">
        <v>182</v>
      </c>
      <c r="J88" s="94" t="s">
        <v>187</v>
      </c>
      <c r="K88" s="101" t="s">
        <v>195</v>
      </c>
      <c r="L88" s="101">
        <v>90</v>
      </c>
      <c r="M88" s="38" t="s">
        <v>203</v>
      </c>
      <c r="N88" s="145" t="s">
        <v>87</v>
      </c>
      <c r="O88" s="2" t="s">
        <v>226</v>
      </c>
      <c r="P88" s="38" t="s">
        <v>195</v>
      </c>
      <c r="Q88" s="109">
        <v>0.9</v>
      </c>
      <c r="R88" s="117" t="s">
        <v>111</v>
      </c>
      <c r="S88" s="145" t="s">
        <v>281</v>
      </c>
      <c r="T88" s="162" t="str">
        <f>GGH!G17</f>
        <v>3.1  Formular y publicar el Plan Anual de Vacantes</v>
      </c>
      <c r="U88" s="162" t="str">
        <f>GGH!H17</f>
        <v>1 Plan Anual de Vacantes formulado y publicado</v>
      </c>
      <c r="V88" s="162" t="str">
        <f>GGH!I17</f>
        <v>Número de  Planes actualizados y publicados</v>
      </c>
      <c r="W88" s="162">
        <f>GGH!J17</f>
        <v>2.5000000000000001E-2</v>
      </c>
      <c r="X88" s="162" t="str">
        <f>GGH!K17</f>
        <v>Coordinadora</v>
      </c>
      <c r="Y88" s="162">
        <f>GGH!L17</f>
        <v>44197</v>
      </c>
      <c r="Z88" s="162">
        <f>GGH!M17</f>
        <v>44561</v>
      </c>
      <c r="AA88" s="162" t="str">
        <f>GGH!N17</f>
        <v>Bogotá, D.C.</v>
      </c>
    </row>
    <row r="89" spans="1:27" s="95" customFormat="1" ht="149.25" customHeight="1" x14ac:dyDescent="0.2">
      <c r="A89" s="127" t="s">
        <v>142</v>
      </c>
      <c r="B89" s="101" t="s">
        <v>139</v>
      </c>
      <c r="C89" s="101" t="s">
        <v>166</v>
      </c>
      <c r="D89" s="512"/>
      <c r="E89" s="94" t="s">
        <v>300</v>
      </c>
      <c r="F89" s="94" t="s">
        <v>163</v>
      </c>
      <c r="G89" s="130" t="s">
        <v>236</v>
      </c>
      <c r="H89" s="130" t="s">
        <v>236</v>
      </c>
      <c r="I89" s="94" t="s">
        <v>182</v>
      </c>
      <c r="J89" s="94" t="s">
        <v>187</v>
      </c>
      <c r="K89" s="101" t="s">
        <v>195</v>
      </c>
      <c r="L89" s="101">
        <v>90</v>
      </c>
      <c r="M89" s="38" t="s">
        <v>203</v>
      </c>
      <c r="N89" s="145" t="s">
        <v>87</v>
      </c>
      <c r="O89" s="2" t="s">
        <v>226</v>
      </c>
      <c r="P89" s="38" t="s">
        <v>195</v>
      </c>
      <c r="Q89" s="109">
        <v>0.9</v>
      </c>
      <c r="R89" s="117" t="s">
        <v>111</v>
      </c>
      <c r="S89" s="145" t="s">
        <v>281</v>
      </c>
      <c r="T89" s="162" t="str">
        <f>GGH!G18</f>
        <v>3.2  Formular y publicar el Plan  de Previsión de Recursos Humanos</v>
      </c>
      <c r="U89" s="162" t="str">
        <f>GGH!H18</f>
        <v>1 Plan de Previsión formulado y publicado</v>
      </c>
      <c r="V89" s="162" t="str">
        <f>GGH!I18</f>
        <v>Número de  Planes actualizados y publicados</v>
      </c>
      <c r="W89" s="162">
        <f>GGH!J18</f>
        <v>2.5000000000000001E-2</v>
      </c>
      <c r="X89" s="162" t="str">
        <f>GGH!K18</f>
        <v>Coordinadora</v>
      </c>
      <c r="Y89" s="162">
        <f>GGH!L18</f>
        <v>44197</v>
      </c>
      <c r="Z89" s="162">
        <f>GGH!M18</f>
        <v>44561</v>
      </c>
      <c r="AA89" s="162" t="str">
        <f>GGH!N18</f>
        <v>Bogotá, D.C.</v>
      </c>
    </row>
    <row r="90" spans="1:27" s="95" customFormat="1" ht="149.25" customHeight="1" x14ac:dyDescent="0.2">
      <c r="A90" s="127" t="s">
        <v>144</v>
      </c>
      <c r="B90" s="101" t="s">
        <v>139</v>
      </c>
      <c r="C90" s="101" t="s">
        <v>166</v>
      </c>
      <c r="D90" s="512"/>
      <c r="E90" s="94" t="s">
        <v>300</v>
      </c>
      <c r="F90" s="94" t="s">
        <v>163</v>
      </c>
      <c r="G90" s="130" t="s">
        <v>236</v>
      </c>
      <c r="H90" s="130" t="s">
        <v>236</v>
      </c>
      <c r="I90" s="94" t="s">
        <v>182</v>
      </c>
      <c r="J90" s="94" t="s">
        <v>187</v>
      </c>
      <c r="K90" s="101" t="s">
        <v>195</v>
      </c>
      <c r="L90" s="101">
        <v>90</v>
      </c>
      <c r="M90" s="38" t="s">
        <v>203</v>
      </c>
      <c r="N90" s="145" t="s">
        <v>87</v>
      </c>
      <c r="O90" s="2" t="s">
        <v>226</v>
      </c>
      <c r="P90" s="38" t="s">
        <v>195</v>
      </c>
      <c r="Q90" s="109">
        <v>0.9</v>
      </c>
      <c r="R90" s="117" t="s">
        <v>111</v>
      </c>
      <c r="S90" s="145" t="s">
        <v>281</v>
      </c>
      <c r="T90" s="162" t="str">
        <f>GGH!G19</f>
        <v>3.3 Formular  y publicar el Plan  de Estratégico de Talento Humano</v>
      </c>
      <c r="U90" s="162" t="str">
        <f>GGH!H19</f>
        <v>1 Plan Estratégico de Talento humano formulado y publicado</v>
      </c>
      <c r="V90" s="162" t="str">
        <f>GGH!I19</f>
        <v>Número de  Planes actualizados y publicados</v>
      </c>
      <c r="W90" s="162">
        <f>GGH!J19</f>
        <v>2.5000000000000001E-2</v>
      </c>
      <c r="X90" s="162" t="str">
        <f>GGH!K19</f>
        <v>Coordinadora</v>
      </c>
      <c r="Y90" s="162">
        <f>GGH!L19</f>
        <v>44197</v>
      </c>
      <c r="Z90" s="162">
        <f>GGH!M19</f>
        <v>44561</v>
      </c>
      <c r="AA90" s="162" t="str">
        <f>GGH!N19</f>
        <v>Bogotá, D.C.</v>
      </c>
    </row>
    <row r="91" spans="1:27" s="95" customFormat="1" ht="149.25" customHeight="1" x14ac:dyDescent="0.2">
      <c r="A91" s="127" t="s">
        <v>146</v>
      </c>
      <c r="B91" s="101" t="s">
        <v>139</v>
      </c>
      <c r="C91" s="101" t="s">
        <v>166</v>
      </c>
      <c r="D91" s="512"/>
      <c r="E91" s="94" t="s">
        <v>300</v>
      </c>
      <c r="F91" s="94" t="s">
        <v>163</v>
      </c>
      <c r="G91" s="130" t="s">
        <v>236</v>
      </c>
      <c r="H91" s="130" t="s">
        <v>236</v>
      </c>
      <c r="I91" s="94" t="s">
        <v>182</v>
      </c>
      <c r="J91" s="94" t="s">
        <v>187</v>
      </c>
      <c r="K91" s="101" t="s">
        <v>195</v>
      </c>
      <c r="L91" s="101">
        <v>90</v>
      </c>
      <c r="M91" s="38" t="s">
        <v>203</v>
      </c>
      <c r="N91" s="145" t="s">
        <v>87</v>
      </c>
      <c r="O91" s="2" t="s">
        <v>226</v>
      </c>
      <c r="P91" s="38" t="s">
        <v>195</v>
      </c>
      <c r="Q91" s="109">
        <v>0.9</v>
      </c>
      <c r="R91" s="117" t="s">
        <v>111</v>
      </c>
      <c r="S91" s="145" t="s">
        <v>281</v>
      </c>
      <c r="T91" s="162" t="str">
        <f>GGH!G20</f>
        <v>3.4 Formular y publicar el Plan Institucional de Capacitación</v>
      </c>
      <c r="U91" s="162" t="str">
        <f>GGH!H20</f>
        <v>1 Plan Institucional de Capacitación formulado y publicado</v>
      </c>
      <c r="V91" s="162" t="str">
        <f>GGH!I20</f>
        <v>Número de  Planes actualizados y publicados</v>
      </c>
      <c r="W91" s="162">
        <f>GGH!J20</f>
        <v>2.5000000000000001E-2</v>
      </c>
      <c r="X91" s="162" t="str">
        <f>GGH!K20</f>
        <v>Coordinadora</v>
      </c>
      <c r="Y91" s="162">
        <f>GGH!L20</f>
        <v>44197</v>
      </c>
      <c r="Z91" s="162">
        <f>GGH!M20</f>
        <v>44561</v>
      </c>
      <c r="AA91" s="162" t="str">
        <f>GGH!N20</f>
        <v>Bogotá, D.C.</v>
      </c>
    </row>
    <row r="92" spans="1:27" s="95" customFormat="1" ht="149.25" customHeight="1" x14ac:dyDescent="0.2">
      <c r="A92" s="127" t="s">
        <v>148</v>
      </c>
      <c r="B92" s="101" t="s">
        <v>139</v>
      </c>
      <c r="C92" s="101" t="s">
        <v>166</v>
      </c>
      <c r="D92" s="512"/>
      <c r="E92" s="94" t="s">
        <v>300</v>
      </c>
      <c r="F92" s="94" t="s">
        <v>163</v>
      </c>
      <c r="G92" s="130" t="s">
        <v>236</v>
      </c>
      <c r="H92" s="130" t="s">
        <v>236</v>
      </c>
      <c r="I92" s="94" t="s">
        <v>182</v>
      </c>
      <c r="J92" s="94" t="s">
        <v>187</v>
      </c>
      <c r="K92" s="101" t="s">
        <v>195</v>
      </c>
      <c r="L92" s="101">
        <v>90</v>
      </c>
      <c r="M92" s="38" t="s">
        <v>203</v>
      </c>
      <c r="N92" s="145" t="s">
        <v>87</v>
      </c>
      <c r="O92" s="2" t="s">
        <v>226</v>
      </c>
      <c r="P92" s="38" t="s">
        <v>195</v>
      </c>
      <c r="Q92" s="109">
        <v>0.9</v>
      </c>
      <c r="R92" s="117" t="s">
        <v>111</v>
      </c>
      <c r="S92" s="145" t="s">
        <v>281</v>
      </c>
      <c r="T92" s="162" t="str">
        <f>GGH!G21</f>
        <v>3.5 Formular y publicar el Plan de Bienestar 2021-2022: Servidores Saludables</v>
      </c>
      <c r="U92" s="162" t="str">
        <f>GGH!H21</f>
        <v>1 Plan Institucional Bienestar e Incentivos formulado y publicado</v>
      </c>
      <c r="V92" s="162" t="str">
        <f>GGH!I21</f>
        <v>Número de  Planes actualizados y publicados</v>
      </c>
      <c r="W92" s="162">
        <f>GGH!J21</f>
        <v>2.5000000000000001E-2</v>
      </c>
      <c r="X92" s="162" t="str">
        <f>GGH!K21</f>
        <v>Coordinadora</v>
      </c>
      <c r="Y92" s="162">
        <f>GGH!L21</f>
        <v>44197</v>
      </c>
      <c r="Z92" s="162">
        <f>GGH!M21</f>
        <v>44561</v>
      </c>
      <c r="AA92" s="162" t="str">
        <f>GGH!N21</f>
        <v>Bogotá, D.C.</v>
      </c>
    </row>
    <row r="93" spans="1:27" s="95" customFormat="1" ht="149.25" customHeight="1" x14ac:dyDescent="0.2">
      <c r="A93" s="127" t="s">
        <v>150</v>
      </c>
      <c r="B93" s="101" t="s">
        <v>139</v>
      </c>
      <c r="C93" s="101" t="s">
        <v>166</v>
      </c>
      <c r="D93" s="512"/>
      <c r="E93" s="94" t="s">
        <v>300</v>
      </c>
      <c r="F93" s="94" t="s">
        <v>163</v>
      </c>
      <c r="G93" s="130" t="s">
        <v>236</v>
      </c>
      <c r="H93" s="130" t="s">
        <v>236</v>
      </c>
      <c r="I93" s="94" t="s">
        <v>182</v>
      </c>
      <c r="J93" s="94" t="s">
        <v>187</v>
      </c>
      <c r="K93" s="101" t="s">
        <v>195</v>
      </c>
      <c r="L93" s="101">
        <v>90</v>
      </c>
      <c r="M93" s="38" t="s">
        <v>203</v>
      </c>
      <c r="N93" s="145" t="s">
        <v>87</v>
      </c>
      <c r="O93" s="2" t="s">
        <v>226</v>
      </c>
      <c r="P93" s="38" t="s">
        <v>195</v>
      </c>
      <c r="Q93" s="109">
        <v>0.9</v>
      </c>
      <c r="R93" s="117" t="s">
        <v>111</v>
      </c>
      <c r="S93" s="145" t="s">
        <v>281</v>
      </c>
      <c r="T93" s="162" t="str">
        <f>GGH!G22</f>
        <v>3.6 Formular y publicar el Plan de Seguridad y Salud en el Trabajo (Programas de Higiene y Seguridad y Medicina del Trabajo).</v>
      </c>
      <c r="U93" s="162" t="str">
        <f>GGH!H22</f>
        <v>1 Plan de Seguridad y Salud formulado y publicado</v>
      </c>
      <c r="V93" s="162" t="str">
        <f>GGH!I22</f>
        <v>Número de  Planes actualizados y publicados</v>
      </c>
      <c r="W93" s="162">
        <f>GGH!J22</f>
        <v>2.5000000000000001E-2</v>
      </c>
      <c r="X93" s="162" t="str">
        <f>GGH!K22</f>
        <v>Coordinadora</v>
      </c>
      <c r="Y93" s="162">
        <f>GGH!L22</f>
        <v>44197</v>
      </c>
      <c r="Z93" s="162">
        <f>GGH!M22</f>
        <v>44561</v>
      </c>
      <c r="AA93" s="162" t="str">
        <f>GGH!N22</f>
        <v>Bogotá, D.C.</v>
      </c>
    </row>
    <row r="94" spans="1:27" s="95" customFormat="1" ht="149.25" customHeight="1" x14ac:dyDescent="0.2">
      <c r="A94" s="127" t="s">
        <v>144</v>
      </c>
      <c r="B94" s="101" t="s">
        <v>139</v>
      </c>
      <c r="C94" s="101" t="s">
        <v>166</v>
      </c>
      <c r="D94" s="512"/>
      <c r="E94" s="94" t="s">
        <v>300</v>
      </c>
      <c r="F94" s="94" t="s">
        <v>163</v>
      </c>
      <c r="G94" s="130" t="s">
        <v>236</v>
      </c>
      <c r="H94" s="130" t="s">
        <v>236</v>
      </c>
      <c r="I94" s="94" t="s">
        <v>182</v>
      </c>
      <c r="J94" s="94" t="s">
        <v>187</v>
      </c>
      <c r="K94" s="101" t="s">
        <v>195</v>
      </c>
      <c r="L94" s="101">
        <v>90</v>
      </c>
      <c r="M94" s="38" t="s">
        <v>203</v>
      </c>
      <c r="N94" s="145" t="s">
        <v>87</v>
      </c>
      <c r="O94" s="2" t="s">
        <v>226</v>
      </c>
      <c r="P94" s="38" t="s">
        <v>195</v>
      </c>
      <c r="Q94" s="109">
        <v>0.9</v>
      </c>
      <c r="R94" s="117" t="s">
        <v>111</v>
      </c>
      <c r="S94" s="145" t="s">
        <v>281</v>
      </c>
      <c r="T94" s="911" t="str">
        <f>GGH!G23</f>
        <v xml:space="preserve">4.1 Vinculación y Retiro de Servidores Públicos
 Administración de Nómina y Situaciones Administrativas
</v>
      </c>
      <c r="U94" s="162" t="str">
        <f>GGH!H23</f>
        <v xml:space="preserve">14 nóminas anuales tramitadas </v>
      </c>
      <c r="V94" s="162" t="str">
        <f>GGH!I23</f>
        <v xml:space="preserve">Número  de nóminas tramitadas </v>
      </c>
      <c r="W94" s="162">
        <f>GGH!J23</f>
        <v>0.1</v>
      </c>
      <c r="X94" s="162" t="str">
        <f>GGH!K23</f>
        <v>Coordinadora</v>
      </c>
      <c r="Y94" s="162">
        <f>GGH!L23</f>
        <v>44197</v>
      </c>
      <c r="Z94" s="162">
        <f>GGH!M23</f>
        <v>44561</v>
      </c>
      <c r="AA94" s="162" t="str">
        <f>GGH!N23</f>
        <v>Bogotá, D.C.</v>
      </c>
    </row>
    <row r="95" spans="1:27" s="95" customFormat="1" ht="149.25" customHeight="1" x14ac:dyDescent="0.2">
      <c r="A95" s="127" t="s">
        <v>144</v>
      </c>
      <c r="B95" s="101" t="s">
        <v>139</v>
      </c>
      <c r="C95" s="101" t="s">
        <v>166</v>
      </c>
      <c r="D95" s="512"/>
      <c r="E95" s="94" t="s">
        <v>300</v>
      </c>
      <c r="F95" s="94" t="s">
        <v>163</v>
      </c>
      <c r="G95" s="130" t="s">
        <v>236</v>
      </c>
      <c r="H95" s="130" t="s">
        <v>236</v>
      </c>
      <c r="I95" s="94" t="s">
        <v>182</v>
      </c>
      <c r="J95" s="94" t="s">
        <v>187</v>
      </c>
      <c r="K95" s="101" t="s">
        <v>195</v>
      </c>
      <c r="L95" s="101">
        <v>90</v>
      </c>
      <c r="M95" s="38" t="s">
        <v>203</v>
      </c>
      <c r="N95" s="145" t="s">
        <v>87</v>
      </c>
      <c r="O95" s="2" t="s">
        <v>226</v>
      </c>
      <c r="P95" s="38" t="s">
        <v>195</v>
      </c>
      <c r="Q95" s="109">
        <v>0.9</v>
      </c>
      <c r="R95" s="117" t="s">
        <v>111</v>
      </c>
      <c r="S95" s="145" t="s">
        <v>281</v>
      </c>
      <c r="T95" s="911"/>
      <c r="U95" s="162" t="str">
        <f>GGH!H24</f>
        <v>1 Liquidación de  retroactivo tramitado</v>
      </c>
      <c r="V95" s="162" t="str">
        <f>GGH!I24</f>
        <v>Número de retroactivo tramitado</v>
      </c>
      <c r="W95" s="162">
        <f>GGH!J24</f>
        <v>0.02</v>
      </c>
      <c r="X95" s="162" t="str">
        <f>GGH!K24</f>
        <v>Coordinadora</v>
      </c>
      <c r="Y95" s="162">
        <f>GGH!L24</f>
        <v>44197</v>
      </c>
      <c r="Z95" s="162">
        <f>GGH!M24</f>
        <v>44561</v>
      </c>
      <c r="AA95" s="162" t="str">
        <f>GGH!N24</f>
        <v>Bogotá, D.C.</v>
      </c>
    </row>
    <row r="96" spans="1:27" s="95" customFormat="1" ht="149.25" customHeight="1" x14ac:dyDescent="0.2">
      <c r="A96" s="127" t="s">
        <v>144</v>
      </c>
      <c r="B96" s="101" t="s">
        <v>139</v>
      </c>
      <c r="C96" s="101" t="s">
        <v>166</v>
      </c>
      <c r="D96" s="512"/>
      <c r="E96" s="94" t="s">
        <v>300</v>
      </c>
      <c r="F96" s="94" t="s">
        <v>163</v>
      </c>
      <c r="G96" s="130" t="s">
        <v>236</v>
      </c>
      <c r="H96" s="130" t="s">
        <v>236</v>
      </c>
      <c r="I96" s="94" t="s">
        <v>182</v>
      </c>
      <c r="J96" s="94" t="s">
        <v>187</v>
      </c>
      <c r="K96" s="101" t="s">
        <v>195</v>
      </c>
      <c r="L96" s="101">
        <v>90</v>
      </c>
      <c r="M96" s="38" t="s">
        <v>203</v>
      </c>
      <c r="N96" s="145" t="s">
        <v>87</v>
      </c>
      <c r="O96" s="2" t="s">
        <v>226</v>
      </c>
      <c r="P96" s="38" t="s">
        <v>195</v>
      </c>
      <c r="Q96" s="109">
        <v>0.9</v>
      </c>
      <c r="R96" s="117" t="s">
        <v>111</v>
      </c>
      <c r="S96" s="145" t="s">
        <v>281</v>
      </c>
      <c r="T96" s="911"/>
      <c r="U96" s="162" t="str">
        <f>GGH!H25</f>
        <v>100% situaciones administrativas tramitadas</v>
      </c>
      <c r="V96" s="162" t="str">
        <f>GGH!I25</f>
        <v>Porcentaje de situaciones  administrativas tramitadas</v>
      </c>
      <c r="W96" s="162">
        <f>GGH!J25</f>
        <v>0.03</v>
      </c>
      <c r="X96" s="162" t="str">
        <f>GGH!K25</f>
        <v>Coordinadora</v>
      </c>
      <c r="Y96" s="162">
        <f>GGH!L25</f>
        <v>44197</v>
      </c>
      <c r="Z96" s="162">
        <f>GGH!M25</f>
        <v>44561</v>
      </c>
      <c r="AA96" s="162" t="str">
        <f>GGH!N25</f>
        <v>Bogotá, D.C.</v>
      </c>
    </row>
    <row r="97" spans="1:27" s="95" customFormat="1" ht="149.25" customHeight="1" x14ac:dyDescent="0.2">
      <c r="A97" s="127" t="s">
        <v>144</v>
      </c>
      <c r="B97" s="101" t="s">
        <v>139</v>
      </c>
      <c r="C97" s="101" t="s">
        <v>166</v>
      </c>
      <c r="D97" s="512"/>
      <c r="E97" s="94" t="s">
        <v>300</v>
      </c>
      <c r="F97" s="94" t="s">
        <v>163</v>
      </c>
      <c r="G97" s="130" t="s">
        <v>236</v>
      </c>
      <c r="H97" s="130" t="s">
        <v>236</v>
      </c>
      <c r="I97" s="94" t="s">
        <v>182</v>
      </c>
      <c r="J97" s="94" t="s">
        <v>187</v>
      </c>
      <c r="K97" s="101" t="s">
        <v>195</v>
      </c>
      <c r="L97" s="101">
        <v>90</v>
      </c>
      <c r="M97" s="38" t="s">
        <v>203</v>
      </c>
      <c r="N97" s="145" t="s">
        <v>87</v>
      </c>
      <c r="O97" s="2" t="s">
        <v>226</v>
      </c>
      <c r="P97" s="38" t="s">
        <v>195</v>
      </c>
      <c r="Q97" s="109">
        <v>0.9</v>
      </c>
      <c r="R97" s="117" t="s">
        <v>111</v>
      </c>
      <c r="S97" s="145" t="s">
        <v>281</v>
      </c>
      <c r="T97" s="162" t="str">
        <f>GGH!G26</f>
        <v>5.1 Acuerdos de gestión concertados y evaluados de los Gerentes Públicos de la entidad.</v>
      </c>
      <c r="U97" s="162" t="str">
        <f>GGH!H26</f>
        <v>1 Evaluación del Desempeño Laboral</v>
      </c>
      <c r="V97" s="162" t="str">
        <f>GGH!I26</f>
        <v xml:space="preserve">Número de evaluaciones parcial semestral y definitiva realizadas </v>
      </c>
      <c r="W97" s="162">
        <f>GGH!J26</f>
        <v>2.5000000000000001E-2</v>
      </c>
      <c r="X97" s="162" t="str">
        <f>GGH!K26</f>
        <v>Coordinadora</v>
      </c>
      <c r="Y97" s="162">
        <f>GGH!L26</f>
        <v>44197</v>
      </c>
      <c r="Z97" s="162">
        <f>GGH!M26</f>
        <v>44561</v>
      </c>
      <c r="AA97" s="162" t="str">
        <f>GGH!N26</f>
        <v>Bogotá, D.C.</v>
      </c>
    </row>
    <row r="98" spans="1:27" s="95" customFormat="1" ht="149.25" customHeight="1" x14ac:dyDescent="0.2">
      <c r="A98" s="127" t="s">
        <v>144</v>
      </c>
      <c r="B98" s="101" t="s">
        <v>139</v>
      </c>
      <c r="C98" s="101" t="s">
        <v>166</v>
      </c>
      <c r="D98" s="512"/>
      <c r="E98" s="94" t="s">
        <v>300</v>
      </c>
      <c r="F98" s="94" t="s">
        <v>163</v>
      </c>
      <c r="G98" s="130" t="s">
        <v>236</v>
      </c>
      <c r="H98" s="130" t="s">
        <v>236</v>
      </c>
      <c r="I98" s="94" t="s">
        <v>182</v>
      </c>
      <c r="J98" s="94" t="s">
        <v>187</v>
      </c>
      <c r="K98" s="101" t="s">
        <v>195</v>
      </c>
      <c r="L98" s="101">
        <v>90</v>
      </c>
      <c r="M98" s="38" t="s">
        <v>203</v>
      </c>
      <c r="N98" s="145" t="s">
        <v>87</v>
      </c>
      <c r="O98" s="2" t="s">
        <v>226</v>
      </c>
      <c r="P98" s="38" t="s">
        <v>195</v>
      </c>
      <c r="Q98" s="109">
        <v>0.9</v>
      </c>
      <c r="R98" s="117" t="s">
        <v>111</v>
      </c>
      <c r="S98" s="145" t="s">
        <v>281</v>
      </c>
      <c r="T98" s="162" t="str">
        <f>GGH!G27</f>
        <v>5.2 Concertación de Compromisos Laborales para el período correspondiente del 1o. de febrero de 2021 al 31 de enero de 2022.</v>
      </c>
      <c r="U98" s="162" t="str">
        <f>GGH!H27</f>
        <v>100% de compromisos laborales concertados</v>
      </c>
      <c r="V98" s="162" t="str">
        <f>GGH!I27</f>
        <v>Porcentaje  de  compromisos de  evaluación del desempeño concertados</v>
      </c>
      <c r="W98" s="162">
        <f>GGH!J27</f>
        <v>2.5000000000000001E-2</v>
      </c>
      <c r="X98" s="162" t="str">
        <f>GGH!K27</f>
        <v>Coordinadora</v>
      </c>
      <c r="Y98" s="162">
        <f>GGH!L27</f>
        <v>44197</v>
      </c>
      <c r="Z98" s="162">
        <f>GGH!M27</f>
        <v>44561</v>
      </c>
      <c r="AA98" s="162" t="str">
        <f>GGH!N27</f>
        <v>Bogotá, D.C.</v>
      </c>
    </row>
    <row r="99" spans="1:27" s="95" customFormat="1" ht="149.25" customHeight="1" x14ac:dyDescent="0.2">
      <c r="A99" s="127" t="s">
        <v>144</v>
      </c>
      <c r="B99" s="101" t="s">
        <v>139</v>
      </c>
      <c r="C99" s="101" t="s">
        <v>166</v>
      </c>
      <c r="D99" s="512"/>
      <c r="E99" s="94" t="s">
        <v>300</v>
      </c>
      <c r="F99" s="94" t="s">
        <v>163</v>
      </c>
      <c r="G99" s="130" t="s">
        <v>236</v>
      </c>
      <c r="H99" s="130" t="s">
        <v>236</v>
      </c>
      <c r="I99" s="94" t="s">
        <v>182</v>
      </c>
      <c r="J99" s="94" t="s">
        <v>187</v>
      </c>
      <c r="K99" s="101" t="s">
        <v>195</v>
      </c>
      <c r="L99" s="101">
        <v>90</v>
      </c>
      <c r="M99" s="38" t="s">
        <v>203</v>
      </c>
      <c r="N99" s="145" t="s">
        <v>87</v>
      </c>
      <c r="O99" s="2" t="s">
        <v>226</v>
      </c>
      <c r="P99" s="38" t="s">
        <v>195</v>
      </c>
      <c r="Q99" s="109">
        <v>0.9</v>
      </c>
      <c r="R99" s="117" t="s">
        <v>111</v>
      </c>
      <c r="S99" s="145" t="s">
        <v>281</v>
      </c>
      <c r="T99" s="162" t="str">
        <f>GGH!G28</f>
        <v>5.3 Primera Evaluación Parcial Semestral del período del 1o. De febrero de 2021 al 31 de julio de 2022.</v>
      </c>
      <c r="U99" s="162" t="str">
        <f>GGH!H28</f>
        <v>1 Evaluación del Desempeño Laboral</v>
      </c>
      <c r="V99" s="162" t="str">
        <f>GGH!I28</f>
        <v xml:space="preserve">Número de  evaluación parcial eventual realizadas </v>
      </c>
      <c r="W99" s="162">
        <f>GGH!J28</f>
        <v>2.5000000000000001E-2</v>
      </c>
      <c r="X99" s="162" t="str">
        <f>GGH!K28</f>
        <v>Coordinadora</v>
      </c>
      <c r="Y99" s="162">
        <f>GGH!L28</f>
        <v>44197</v>
      </c>
      <c r="Z99" s="162">
        <f>GGH!M28</f>
        <v>44561</v>
      </c>
      <c r="AA99" s="162" t="str">
        <f>GGH!N28</f>
        <v>Bogotá, D.C.</v>
      </c>
    </row>
    <row r="100" spans="1:27" s="95" customFormat="1" ht="149.25" customHeight="1" x14ac:dyDescent="0.2">
      <c r="A100" s="127" t="s">
        <v>146</v>
      </c>
      <c r="B100" s="101" t="s">
        <v>139</v>
      </c>
      <c r="C100" s="101" t="s">
        <v>166</v>
      </c>
      <c r="D100" s="512"/>
      <c r="E100" s="94" t="s">
        <v>300</v>
      </c>
      <c r="F100" s="94" t="s">
        <v>163</v>
      </c>
      <c r="G100" s="130" t="s">
        <v>236</v>
      </c>
      <c r="H100" s="130" t="s">
        <v>236</v>
      </c>
      <c r="I100" s="94" t="s">
        <v>182</v>
      </c>
      <c r="J100" s="94" t="s">
        <v>187</v>
      </c>
      <c r="K100" s="101" t="s">
        <v>195</v>
      </c>
      <c r="L100" s="101">
        <v>90</v>
      </c>
      <c r="M100" s="38" t="s">
        <v>203</v>
      </c>
      <c r="N100" s="145" t="s">
        <v>87</v>
      </c>
      <c r="O100" s="2" t="s">
        <v>226</v>
      </c>
      <c r="P100" s="38" t="s">
        <v>195</v>
      </c>
      <c r="Q100" s="109">
        <v>0.9</v>
      </c>
      <c r="R100" s="117" t="s">
        <v>111</v>
      </c>
      <c r="S100" s="145" t="s">
        <v>281</v>
      </c>
      <c r="T100" s="162" t="str">
        <f>GGH!G29</f>
        <v xml:space="preserve">5.4 Segunda Evaluación Parcial Semestral y Definitiva en Período Anual u Ordinario del período del 1 de febrero de 2021 al 31 de enero de 2022.
</v>
      </c>
      <c r="U100" s="162" t="str">
        <f>GGH!H29</f>
        <v>1 Evaluación del Desempeño Laboral</v>
      </c>
      <c r="V100" s="162" t="str">
        <f>GGH!I29</f>
        <v>Número de evaluaciones parcial semestral y definitiva</v>
      </c>
      <c r="W100" s="162">
        <f>GGH!J29</f>
        <v>2.5000000000000001E-2</v>
      </c>
      <c r="X100" s="162" t="str">
        <f>GGH!K29</f>
        <v>Coordinadora</v>
      </c>
      <c r="Y100" s="162">
        <f>GGH!L29</f>
        <v>44197</v>
      </c>
      <c r="Z100" s="162">
        <f>GGH!M29</f>
        <v>44561</v>
      </c>
      <c r="AA100" s="162" t="str">
        <f>GGH!N29</f>
        <v>Bogotá, D.C.</v>
      </c>
    </row>
    <row r="101" spans="1:27" s="95" customFormat="1" ht="149.25" customHeight="1" x14ac:dyDescent="0.2">
      <c r="A101" s="127" t="s">
        <v>146</v>
      </c>
      <c r="B101" s="101" t="s">
        <v>139</v>
      </c>
      <c r="C101" s="101" t="s">
        <v>167</v>
      </c>
      <c r="D101" s="512"/>
      <c r="E101" s="94" t="s">
        <v>300</v>
      </c>
      <c r="F101" s="94" t="s">
        <v>163</v>
      </c>
      <c r="G101" s="130" t="s">
        <v>236</v>
      </c>
      <c r="H101" s="130" t="s">
        <v>236</v>
      </c>
      <c r="I101" s="94" t="s">
        <v>182</v>
      </c>
      <c r="J101" s="94" t="s">
        <v>187</v>
      </c>
      <c r="K101" s="101" t="s">
        <v>195</v>
      </c>
      <c r="L101" s="101">
        <v>90</v>
      </c>
      <c r="M101" s="38" t="s">
        <v>203</v>
      </c>
      <c r="N101" s="145" t="s">
        <v>87</v>
      </c>
      <c r="O101" s="2" t="s">
        <v>226</v>
      </c>
      <c r="P101" s="38" t="s">
        <v>195</v>
      </c>
      <c r="Q101" s="109">
        <v>0.9</v>
      </c>
      <c r="R101" s="117" t="s">
        <v>111</v>
      </c>
      <c r="S101" s="145" t="s">
        <v>281</v>
      </c>
      <c r="T101" s="162" t="str">
        <f>GGH!G30</f>
        <v>6.1 Implementación, ejecución  y seguimiento del Plan Institucional de Capacitación</v>
      </c>
      <c r="U101" s="162" t="str">
        <f>GGH!H30</f>
        <v>100%  de implementación, ejecución y seguimiento del PIC</v>
      </c>
      <c r="V101" s="162" t="str">
        <f>GGH!I30</f>
        <v>Porcentaje de ejecución del PIC</v>
      </c>
      <c r="W101" s="162">
        <f>GGH!J30</f>
        <v>0.1</v>
      </c>
      <c r="X101" s="162" t="str">
        <f>GGH!K30</f>
        <v>Coordinadora</v>
      </c>
      <c r="Y101" s="162">
        <f>GGH!L30</f>
        <v>44197</v>
      </c>
      <c r="Z101" s="162">
        <f>GGH!M30</f>
        <v>44561</v>
      </c>
      <c r="AA101" s="162" t="str">
        <f>GGH!N30</f>
        <v>Bogotá, D.C.</v>
      </c>
    </row>
    <row r="102" spans="1:27" s="95" customFormat="1" ht="149.25" customHeight="1" x14ac:dyDescent="0.2">
      <c r="A102" s="127" t="s">
        <v>148</v>
      </c>
      <c r="B102" s="101" t="s">
        <v>139</v>
      </c>
      <c r="C102" s="101" t="s">
        <v>166</v>
      </c>
      <c r="D102" s="512"/>
      <c r="E102" s="94" t="s">
        <v>300</v>
      </c>
      <c r="F102" s="94" t="s">
        <v>163</v>
      </c>
      <c r="G102" s="130" t="s">
        <v>236</v>
      </c>
      <c r="H102" s="130" t="s">
        <v>236</v>
      </c>
      <c r="I102" s="94" t="s">
        <v>182</v>
      </c>
      <c r="J102" s="94" t="s">
        <v>187</v>
      </c>
      <c r="K102" s="101" t="s">
        <v>195</v>
      </c>
      <c r="L102" s="101">
        <v>90</v>
      </c>
      <c r="M102" s="38" t="s">
        <v>203</v>
      </c>
      <c r="N102" s="145" t="s">
        <v>87</v>
      </c>
      <c r="O102" s="2" t="s">
        <v>226</v>
      </c>
      <c r="P102" s="38" t="s">
        <v>195</v>
      </c>
      <c r="Q102" s="109">
        <v>0.9</v>
      </c>
      <c r="R102" s="117" t="s">
        <v>111</v>
      </c>
      <c r="S102" s="145" t="s">
        <v>281</v>
      </c>
      <c r="T102" s="162" t="str">
        <f>GGH!G31</f>
        <v>7.1  Implementación. Ejecución y seguimiento al Plan de Bienestar 2021 - 2022: Servidores Saludables</v>
      </c>
      <c r="U102" s="162" t="str">
        <f>GGH!H31</f>
        <v xml:space="preserve">100% Implementación. Ejecución y seguimiento del Plan de Bienestar </v>
      </c>
      <c r="V102" s="162" t="str">
        <f>GGH!I31</f>
        <v>Porcentaje ejecución del Plan de Biennestar</v>
      </c>
      <c r="W102" s="162">
        <f>GGH!J31</f>
        <v>0.1</v>
      </c>
      <c r="X102" s="162" t="str">
        <f>GGH!K31</f>
        <v>Coordinadora</v>
      </c>
      <c r="Y102" s="162">
        <f>GGH!L31</f>
        <v>44197</v>
      </c>
      <c r="Z102" s="162">
        <f>GGH!M31</f>
        <v>44561</v>
      </c>
      <c r="AA102" s="162" t="str">
        <f>GGH!N31</f>
        <v>Bogotá, D.C.</v>
      </c>
    </row>
    <row r="103" spans="1:27" s="95" customFormat="1" ht="149.25" customHeight="1" x14ac:dyDescent="0.2">
      <c r="A103" s="127" t="s">
        <v>150</v>
      </c>
      <c r="B103" s="101" t="s">
        <v>139</v>
      </c>
      <c r="C103" s="101" t="s">
        <v>166</v>
      </c>
      <c r="D103" s="512"/>
      <c r="E103" s="94" t="s">
        <v>300</v>
      </c>
      <c r="F103" s="94" t="s">
        <v>163</v>
      </c>
      <c r="G103" s="130" t="s">
        <v>236</v>
      </c>
      <c r="H103" s="130" t="s">
        <v>236</v>
      </c>
      <c r="I103" s="94" t="s">
        <v>182</v>
      </c>
      <c r="J103" s="94" t="s">
        <v>187</v>
      </c>
      <c r="K103" s="101" t="s">
        <v>195</v>
      </c>
      <c r="L103" s="101">
        <v>90</v>
      </c>
      <c r="M103" s="38" t="s">
        <v>203</v>
      </c>
      <c r="N103" s="145" t="s">
        <v>87</v>
      </c>
      <c r="O103" s="2" t="s">
        <v>226</v>
      </c>
      <c r="P103" s="38" t="s">
        <v>195</v>
      </c>
      <c r="Q103" s="109">
        <v>0.9</v>
      </c>
      <c r="R103" s="117" t="s">
        <v>111</v>
      </c>
      <c r="S103" s="145" t="s">
        <v>281</v>
      </c>
      <c r="T103" s="162" t="str">
        <f>GGH!G32</f>
        <v>8.1 Implementación, ejecución  y seguimiento el Sistema de Gestión de Seguridad y Salud en el Trabajo.</v>
      </c>
      <c r="U103" s="162" t="str">
        <f>GGH!H32</f>
        <v>100% Implementación. Ejecución y seguimiento del  Plan de SG -SST</v>
      </c>
      <c r="V103" s="162" t="str">
        <f>GGH!I32</f>
        <v>Porcentaje ejecución del Plan de SG-SST</v>
      </c>
      <c r="W103" s="162">
        <f>GGH!J32</f>
        <v>0.1</v>
      </c>
      <c r="X103" s="162" t="str">
        <f>GGH!K32</f>
        <v>Coordinadora</v>
      </c>
      <c r="Y103" s="162">
        <f>GGH!L32</f>
        <v>44197</v>
      </c>
      <c r="Z103" s="162">
        <f>GGH!M32</f>
        <v>44561</v>
      </c>
      <c r="AA103" s="162" t="str">
        <f>GGH!N32</f>
        <v>Bogotá, D.C.</v>
      </c>
    </row>
    <row r="104" spans="1:27" s="95" customFormat="1" ht="149.25" customHeight="1" x14ac:dyDescent="0.2">
      <c r="A104" s="127" t="s">
        <v>144</v>
      </c>
      <c r="B104" s="101" t="s">
        <v>139</v>
      </c>
      <c r="C104" s="101" t="s">
        <v>166</v>
      </c>
      <c r="D104" s="512"/>
      <c r="E104" s="94" t="s">
        <v>300</v>
      </c>
      <c r="F104" s="94" t="s">
        <v>163</v>
      </c>
      <c r="G104" s="130" t="s">
        <v>236</v>
      </c>
      <c r="H104" s="130" t="s">
        <v>236</v>
      </c>
      <c r="I104" s="94" t="s">
        <v>182</v>
      </c>
      <c r="J104" s="94" t="s">
        <v>187</v>
      </c>
      <c r="K104" s="101" t="s">
        <v>195</v>
      </c>
      <c r="L104" s="101">
        <v>90</v>
      </c>
      <c r="M104" s="38" t="s">
        <v>203</v>
      </c>
      <c r="N104" s="145" t="s">
        <v>87</v>
      </c>
      <c r="O104" s="2" t="s">
        <v>226</v>
      </c>
      <c r="P104" s="38" t="s">
        <v>195</v>
      </c>
      <c r="Q104" s="109">
        <v>0.9</v>
      </c>
      <c r="R104" s="117" t="s">
        <v>111</v>
      </c>
      <c r="S104" s="145" t="s">
        <v>281</v>
      </c>
      <c r="T104" s="162" t="str">
        <f>GGH!G33</f>
        <v>9.1 Fortalecer el Código de Integridad a través de espacios participativos, interiorización de los servidores y cumplimiento en sus funciones.</v>
      </c>
      <c r="U104" s="162" t="str">
        <f>GGH!H33</f>
        <v xml:space="preserve">100% de cumplimiento de espacios participativos </v>
      </c>
      <c r="V104" s="162" t="str">
        <f>GGH!I33</f>
        <v>Porcentaje espacios participativos del Código de Integridad</v>
      </c>
      <c r="W104" s="162">
        <f>GGH!J33</f>
        <v>0.05</v>
      </c>
      <c r="X104" s="162" t="str">
        <f>GGH!K33</f>
        <v>Coordinadora</v>
      </c>
      <c r="Y104" s="162">
        <f>GGH!L33</f>
        <v>44197</v>
      </c>
      <c r="Z104" s="162">
        <f>GGH!M33</f>
        <v>44561</v>
      </c>
      <c r="AA104" s="162" t="str">
        <f>GGH!N33</f>
        <v>Bogotá, D.C.</v>
      </c>
    </row>
    <row r="105" spans="1:27" s="95" customFormat="1" ht="149.25" customHeight="1" x14ac:dyDescent="0.2">
      <c r="A105" s="127"/>
      <c r="B105" s="101" t="s">
        <v>137</v>
      </c>
      <c r="C105" s="101" t="s">
        <v>164</v>
      </c>
      <c r="D105" s="512"/>
      <c r="E105" s="94" t="s">
        <v>300</v>
      </c>
      <c r="F105" s="94" t="s">
        <v>163</v>
      </c>
      <c r="G105" s="130" t="s">
        <v>236</v>
      </c>
      <c r="H105" s="130" t="s">
        <v>236</v>
      </c>
      <c r="I105" s="94" t="s">
        <v>182</v>
      </c>
      <c r="J105" s="94" t="s">
        <v>187</v>
      </c>
      <c r="K105" s="101" t="s">
        <v>195</v>
      </c>
      <c r="L105" s="101">
        <v>90</v>
      </c>
      <c r="M105" s="38" t="s">
        <v>203</v>
      </c>
      <c r="N105" s="145" t="s">
        <v>87</v>
      </c>
      <c r="O105" s="2" t="s">
        <v>226</v>
      </c>
      <c r="P105" s="38" t="s">
        <v>195</v>
      </c>
      <c r="Q105" s="109">
        <v>0.9</v>
      </c>
      <c r="R105" s="117" t="s">
        <v>111</v>
      </c>
      <c r="S105" s="145" t="s">
        <v>275</v>
      </c>
      <c r="T105" s="162" t="str">
        <f>GGH!G34</f>
        <v>10,1 Adelantar las actividades para la implementación de las políticas que conforman el MIPG de acuerdo al plan de trabajo dispuesto por la Entidad  </v>
      </c>
      <c r="U105" s="162" t="str">
        <f>GGH!H34</f>
        <v>100% del Cumplimiento de las actividades asignadas   del MIPG</v>
      </c>
      <c r="V105" s="162" t="str">
        <f>GGH!I34</f>
        <v>Porcentaje Implementación del MIPG</v>
      </c>
      <c r="W105" s="162">
        <f>GGH!J34</f>
        <v>0.05</v>
      </c>
      <c r="X105" s="162" t="str">
        <f>GGH!K34</f>
        <v>Coordinadora</v>
      </c>
      <c r="Y105" s="162">
        <f>GGH!L34</f>
        <v>44197</v>
      </c>
      <c r="Z105" s="162">
        <f>GGH!M34</f>
        <v>44561</v>
      </c>
      <c r="AA105" s="162" t="str">
        <f>GGH!N34</f>
        <v>Bogotá, D.C.</v>
      </c>
    </row>
    <row r="106" spans="1:27" s="95" customFormat="1" ht="89.25" customHeight="1" x14ac:dyDescent="0.2">
      <c r="A106" s="127" t="s">
        <v>157</v>
      </c>
      <c r="B106" s="101" t="s">
        <v>137</v>
      </c>
      <c r="C106" s="101" t="s">
        <v>165</v>
      </c>
      <c r="D106" s="512"/>
      <c r="E106" s="94" t="s">
        <v>300</v>
      </c>
      <c r="F106" s="94" t="s">
        <v>163</v>
      </c>
      <c r="G106" s="130" t="s">
        <v>236</v>
      </c>
      <c r="H106" s="130" t="s">
        <v>236</v>
      </c>
      <c r="I106" s="94" t="s">
        <v>182</v>
      </c>
      <c r="J106" s="94" t="s">
        <v>187</v>
      </c>
      <c r="K106" s="101" t="s">
        <v>195</v>
      </c>
      <c r="L106" s="101">
        <v>90</v>
      </c>
      <c r="M106" s="38" t="s">
        <v>203</v>
      </c>
      <c r="N106" s="145" t="s">
        <v>87</v>
      </c>
      <c r="O106" s="110" t="s">
        <v>226</v>
      </c>
      <c r="P106" s="38" t="s">
        <v>195</v>
      </c>
      <c r="Q106" s="112">
        <v>90</v>
      </c>
      <c r="R106" s="117" t="s">
        <v>269</v>
      </c>
      <c r="S106" s="145" t="s">
        <v>284</v>
      </c>
      <c r="T106" s="540" t="str">
        <f>GGF!G11</f>
        <v>1.1 Proyectar el anteproyecto  2022 de funcionamiento y inversión en articulación con el comité de programación presupuestal y Los diferentes Grupos de Trabajo.</v>
      </c>
      <c r="U106" s="540" t="str">
        <f>GGF!H11</f>
        <v>1. Definir anteproyecto de presupuesto 2022 para la UAEOS.</v>
      </c>
      <c r="V106" s="540" t="str">
        <f>GGF!I11</f>
        <v>Número  de anteproyecto de presupuesto de la UAEOS 2022 definido</v>
      </c>
      <c r="W106" s="109">
        <f>GGF!J11</f>
        <v>0.06</v>
      </c>
      <c r="X106" s="540" t="str">
        <f>GGF!K11</f>
        <v xml:space="preserve">Francy Yolima Moreno Vasquez </v>
      </c>
      <c r="Y106" s="521">
        <f>GGF!L11</f>
        <v>44228</v>
      </c>
      <c r="Z106" s="521">
        <f>GGF!M11</f>
        <v>44286</v>
      </c>
      <c r="AA106" s="577" t="str">
        <f>GGF!N11</f>
        <v>Bogotá D.C.</v>
      </c>
    </row>
    <row r="107" spans="1:27" s="95" customFormat="1" ht="89.25" customHeight="1" x14ac:dyDescent="0.2">
      <c r="A107" s="127" t="s">
        <v>157</v>
      </c>
      <c r="B107" s="101" t="s">
        <v>137</v>
      </c>
      <c r="C107" s="101" t="s">
        <v>165</v>
      </c>
      <c r="D107" s="512"/>
      <c r="E107" s="94" t="s">
        <v>300</v>
      </c>
      <c r="F107" s="94" t="s">
        <v>163</v>
      </c>
      <c r="G107" s="130" t="s">
        <v>236</v>
      </c>
      <c r="H107" s="130" t="s">
        <v>236</v>
      </c>
      <c r="I107" s="94" t="s">
        <v>182</v>
      </c>
      <c r="J107" s="94" t="s">
        <v>187</v>
      </c>
      <c r="K107" s="101" t="s">
        <v>195</v>
      </c>
      <c r="L107" s="101">
        <v>90</v>
      </c>
      <c r="M107" s="38" t="s">
        <v>203</v>
      </c>
      <c r="N107" s="145" t="s">
        <v>87</v>
      </c>
      <c r="O107" s="110" t="s">
        <v>226</v>
      </c>
      <c r="P107" s="38" t="s">
        <v>195</v>
      </c>
      <c r="Q107" s="112">
        <v>90</v>
      </c>
      <c r="R107" s="117" t="s">
        <v>269</v>
      </c>
      <c r="S107" s="145" t="s">
        <v>284</v>
      </c>
      <c r="T107" s="540" t="str">
        <f>GGF!G12</f>
        <v>1.2 Registrar ante las autoridades competentes el anteproyecto de presupuesto 2022 y enviar justificaciones con formatos estipulados por el MHYCP, definido con el comité de programación presupuestal.</v>
      </c>
      <c r="U107" s="540" t="str">
        <f>GGF!H12</f>
        <v>1 Anteproyecto de presupuesto 2022 registrado en SIIF Nación.</v>
      </c>
      <c r="V107" s="540" t="str">
        <f>GGF!I12</f>
        <v>Número anteproyecto de presupuesto de la UAEOS registrado en SIIF Nación.</v>
      </c>
      <c r="W107" s="109">
        <f>GGF!J12</f>
        <v>0.02</v>
      </c>
      <c r="X107" s="540" t="str">
        <f>GGF!K12</f>
        <v xml:space="preserve">Francy Yolima Moreno Vasquez </v>
      </c>
      <c r="Y107" s="521">
        <f>GGF!L12</f>
        <v>44287</v>
      </c>
      <c r="Z107" s="521">
        <f>GGF!M12</f>
        <v>44301</v>
      </c>
      <c r="AA107" s="577" t="str">
        <f>GGF!N12</f>
        <v>Bogotá D.C.</v>
      </c>
    </row>
    <row r="108" spans="1:27" s="95" customFormat="1" ht="89.25" customHeight="1" x14ac:dyDescent="0.2">
      <c r="A108" s="127" t="s">
        <v>157</v>
      </c>
      <c r="B108" s="101" t="s">
        <v>137</v>
      </c>
      <c r="C108" s="101" t="s">
        <v>165</v>
      </c>
      <c r="D108" s="512"/>
      <c r="E108" s="94" t="s">
        <v>300</v>
      </c>
      <c r="F108" s="94" t="s">
        <v>163</v>
      </c>
      <c r="G108" s="130" t="s">
        <v>236</v>
      </c>
      <c r="H108" s="130" t="s">
        <v>236</v>
      </c>
      <c r="I108" s="94" t="s">
        <v>182</v>
      </c>
      <c r="J108" s="94" t="s">
        <v>187</v>
      </c>
      <c r="K108" s="101" t="s">
        <v>195</v>
      </c>
      <c r="L108" s="101">
        <v>90</v>
      </c>
      <c r="M108" s="38" t="s">
        <v>203</v>
      </c>
      <c r="N108" s="145" t="s">
        <v>87</v>
      </c>
      <c r="O108" s="110" t="s">
        <v>226</v>
      </c>
      <c r="P108" s="38" t="s">
        <v>195</v>
      </c>
      <c r="Q108" s="112">
        <v>90</v>
      </c>
      <c r="R108" s="117" t="s">
        <v>269</v>
      </c>
      <c r="S108" s="145" t="s">
        <v>284</v>
      </c>
      <c r="T108" s="540" t="str">
        <f>GGF!G13</f>
        <v>2.1  Revisar la información cargada en los sistemas de información de los saldos iniciales: (activos , pasivos, patrimonio y cuentas de orden) de acuerdo a los criterios del marco normativo vigente.</v>
      </c>
      <c r="U108" s="540" t="str">
        <f>GGF!H13</f>
        <v>1 Estado de Situación Financiera elaborado</v>
      </c>
      <c r="V108" s="540" t="str">
        <f>GGF!I13</f>
        <v>Número de estados de Situación Financiera elaborado</v>
      </c>
      <c r="W108" s="109">
        <f>GGF!J13</f>
        <v>0.05</v>
      </c>
      <c r="X108" s="540" t="str">
        <f>GGF!K13</f>
        <v>Francy Yolima Moreno Vasquez 
Contratista apoyo contable</v>
      </c>
      <c r="Y108" s="521">
        <f>GGF!L13</f>
        <v>44197</v>
      </c>
      <c r="Z108" s="521">
        <f>GGF!M13</f>
        <v>44301</v>
      </c>
      <c r="AA108" s="577" t="str">
        <f>GGF!N13</f>
        <v>Bogotá D.C.</v>
      </c>
    </row>
    <row r="109" spans="1:27" s="95" customFormat="1" ht="115.5" customHeight="1" x14ac:dyDescent="0.2">
      <c r="A109" s="127" t="s">
        <v>157</v>
      </c>
      <c r="B109" s="101" t="s">
        <v>137</v>
      </c>
      <c r="C109" s="101" t="s">
        <v>165</v>
      </c>
      <c r="D109" s="512"/>
      <c r="E109" s="94" t="s">
        <v>300</v>
      </c>
      <c r="F109" s="94" t="s">
        <v>163</v>
      </c>
      <c r="G109" s="130" t="s">
        <v>236</v>
      </c>
      <c r="H109" s="130" t="s">
        <v>236</v>
      </c>
      <c r="I109" s="94" t="s">
        <v>182</v>
      </c>
      <c r="J109" s="94" t="s">
        <v>187</v>
      </c>
      <c r="K109" s="101" t="s">
        <v>195</v>
      </c>
      <c r="L109" s="101">
        <v>90</v>
      </c>
      <c r="M109" s="38" t="s">
        <v>203</v>
      </c>
      <c r="N109" s="145" t="s">
        <v>87</v>
      </c>
      <c r="O109" s="110" t="s">
        <v>226</v>
      </c>
      <c r="P109" s="38" t="s">
        <v>195</v>
      </c>
      <c r="Q109" s="112">
        <v>90</v>
      </c>
      <c r="R109" s="117" t="s">
        <v>269</v>
      </c>
      <c r="S109" s="145" t="s">
        <v>284</v>
      </c>
      <c r="T109" s="540" t="str">
        <f>GGF!G14</f>
        <v>2.2  Elaborar y presentar el informe Consolidador de Hacienda e Información Pública (CHIP) a la Contaduría General de la Nación en condiciones de razonabilidad y oportunidad.</v>
      </c>
      <c r="U109" s="540" t="str">
        <f>GGF!H14</f>
        <v>4 informes elaborados y presentados</v>
      </c>
      <c r="V109" s="540" t="str">
        <f>GGF!I14</f>
        <v>Número de Informes elaborados y presentados</v>
      </c>
      <c r="W109" s="109">
        <f>GGF!J14</f>
        <v>0.05</v>
      </c>
      <c r="X109" s="540" t="str">
        <f>GGF!K14</f>
        <v>Francy Yolima Moreno Vasquez 
Contratista apoyo contable</v>
      </c>
      <c r="Y109" s="521">
        <f>GGF!L14</f>
        <v>44197</v>
      </c>
      <c r="Z109" s="521">
        <f>GGF!M14</f>
        <v>44500</v>
      </c>
      <c r="AA109" s="577" t="str">
        <f>GGF!N14</f>
        <v>Bogotá D.C.</v>
      </c>
    </row>
    <row r="110" spans="1:27" s="95" customFormat="1" ht="115.5" customHeight="1" x14ac:dyDescent="0.2">
      <c r="A110" s="127" t="s">
        <v>157</v>
      </c>
      <c r="B110" s="101" t="s">
        <v>137</v>
      </c>
      <c r="C110" s="101" t="s">
        <v>165</v>
      </c>
      <c r="D110" s="512"/>
      <c r="E110" s="94" t="s">
        <v>300</v>
      </c>
      <c r="F110" s="94" t="s">
        <v>163</v>
      </c>
      <c r="G110" s="130" t="s">
        <v>236</v>
      </c>
      <c r="H110" s="130" t="s">
        <v>236</v>
      </c>
      <c r="I110" s="94" t="s">
        <v>182</v>
      </c>
      <c r="J110" s="94" t="s">
        <v>187</v>
      </c>
      <c r="K110" s="101" t="s">
        <v>195</v>
      </c>
      <c r="L110" s="101">
        <v>90</v>
      </c>
      <c r="M110" s="38" t="s">
        <v>203</v>
      </c>
      <c r="N110" s="145" t="s">
        <v>87</v>
      </c>
      <c r="O110" s="110" t="s">
        <v>226</v>
      </c>
      <c r="P110" s="38" t="s">
        <v>195</v>
      </c>
      <c r="Q110" s="112">
        <v>90</v>
      </c>
      <c r="R110" s="117" t="s">
        <v>269</v>
      </c>
      <c r="S110" s="145" t="s">
        <v>284</v>
      </c>
      <c r="T110" s="887" t="str">
        <f>GGF!G15</f>
        <v>2.3  Elaborar y presentar los informes y estados financieros en condiciones de razonabilidad, emitiendo las recomendaciones y conceptos que surjan de su análisis.</v>
      </c>
      <c r="U110" s="540" t="str">
        <f>GGF!H15</f>
        <v>36 Estados financieros elaborados y presentados</v>
      </c>
      <c r="V110" s="540" t="str">
        <f>GGF!I15</f>
        <v>Número de estados financieros elaborados y presentados</v>
      </c>
      <c r="W110" s="109">
        <f>GGF!J15</f>
        <v>0.05</v>
      </c>
      <c r="X110" s="540" t="str">
        <f>GGF!K15</f>
        <v>Francy Yolima Moreno Vasquez 
Contratista apoyo contable</v>
      </c>
      <c r="Y110" s="521">
        <f>GGF!L15</f>
        <v>44197</v>
      </c>
      <c r="Z110" s="521">
        <f>GGF!M15</f>
        <v>44561</v>
      </c>
      <c r="AA110" s="577" t="str">
        <f>GGF!N15</f>
        <v>Bogotá D.C.</v>
      </c>
    </row>
    <row r="111" spans="1:27" s="95" customFormat="1" ht="115.5" customHeight="1" x14ac:dyDescent="0.2">
      <c r="A111" s="127" t="s">
        <v>157</v>
      </c>
      <c r="B111" s="101" t="s">
        <v>137</v>
      </c>
      <c r="C111" s="101" t="s">
        <v>165</v>
      </c>
      <c r="D111" s="512"/>
      <c r="E111" s="94" t="s">
        <v>300</v>
      </c>
      <c r="F111" s="94" t="s">
        <v>163</v>
      </c>
      <c r="G111" s="130" t="s">
        <v>236</v>
      </c>
      <c r="H111" s="130" t="s">
        <v>236</v>
      </c>
      <c r="I111" s="94" t="s">
        <v>182</v>
      </c>
      <c r="J111" s="94" t="s">
        <v>187</v>
      </c>
      <c r="K111" s="101" t="s">
        <v>195</v>
      </c>
      <c r="L111" s="101">
        <v>90</v>
      </c>
      <c r="M111" s="38" t="s">
        <v>203</v>
      </c>
      <c r="N111" s="145" t="s">
        <v>87</v>
      </c>
      <c r="O111" s="110" t="s">
        <v>226</v>
      </c>
      <c r="P111" s="38" t="s">
        <v>195</v>
      </c>
      <c r="Q111" s="112">
        <v>90</v>
      </c>
      <c r="R111" s="117" t="s">
        <v>269</v>
      </c>
      <c r="S111" s="145" t="s">
        <v>284</v>
      </c>
      <c r="T111" s="887"/>
      <c r="U111" s="540" t="str">
        <f>GGF!H16</f>
        <v>1 Estado de Cambios en el Patrimonio elaborado</v>
      </c>
      <c r="V111" s="540" t="str">
        <f>GGF!I16</f>
        <v>Número de Estado de Cambios en el Patrimonio elaborado</v>
      </c>
      <c r="W111" s="109">
        <f>GGF!J16</f>
        <v>3.5000000000000003E-2</v>
      </c>
      <c r="X111" s="540" t="str">
        <f>GGF!K16</f>
        <v>Francy Yolima Moreno Vasquez 
Contratista apoyo contable</v>
      </c>
      <c r="Y111" s="521">
        <f>GGF!L16</f>
        <v>44197</v>
      </c>
      <c r="Z111" s="521">
        <f>GGF!M16</f>
        <v>44270</v>
      </c>
      <c r="AA111" s="577" t="str">
        <f>GGF!N16</f>
        <v>Bogotá D.C.</v>
      </c>
    </row>
    <row r="112" spans="1:27" s="95" customFormat="1" ht="115.5" customHeight="1" x14ac:dyDescent="0.2">
      <c r="A112" s="127" t="s">
        <v>157</v>
      </c>
      <c r="B112" s="101" t="s">
        <v>137</v>
      </c>
      <c r="C112" s="101" t="s">
        <v>165</v>
      </c>
      <c r="D112" s="512"/>
      <c r="E112" s="94" t="s">
        <v>300</v>
      </c>
      <c r="F112" s="94" t="s">
        <v>163</v>
      </c>
      <c r="G112" s="130" t="s">
        <v>236</v>
      </c>
      <c r="H112" s="130" t="s">
        <v>236</v>
      </c>
      <c r="I112" s="94" t="s">
        <v>182</v>
      </c>
      <c r="J112" s="94" t="s">
        <v>187</v>
      </c>
      <c r="K112" s="101" t="s">
        <v>195</v>
      </c>
      <c r="L112" s="101">
        <v>90</v>
      </c>
      <c r="M112" s="38" t="s">
        <v>203</v>
      </c>
      <c r="N112" s="145" t="s">
        <v>87</v>
      </c>
      <c r="O112" s="110" t="s">
        <v>226</v>
      </c>
      <c r="P112" s="38" t="s">
        <v>195</v>
      </c>
      <c r="Q112" s="112">
        <v>90</v>
      </c>
      <c r="R112" s="117" t="s">
        <v>269</v>
      </c>
      <c r="S112" s="145" t="s">
        <v>284</v>
      </c>
      <c r="T112" s="887" t="str">
        <f>GGF!G17</f>
        <v>2.4  Elaborar y presentar las declaraciones tributaras e informes requeridos por los organismos competentes en el orden nacional y distrital.</v>
      </c>
      <c r="U112" s="540" t="str">
        <f>GGF!H17</f>
        <v xml:space="preserve">18 declaraciones tributarias  elaboradas y presentadas ante la DIAN y Secretaria de Hacienda Distrital </v>
      </c>
      <c r="V112" s="540" t="str">
        <f>GGF!I17</f>
        <v>Número  de declaraciones presentadas</v>
      </c>
      <c r="W112" s="109">
        <f>GGF!J17</f>
        <v>0.06</v>
      </c>
      <c r="X112" s="540" t="str">
        <f>GGF!K17</f>
        <v>Nubia Amparo Zarate Salazar</v>
      </c>
      <c r="Y112" s="521">
        <f>GGF!L17</f>
        <v>44197</v>
      </c>
      <c r="Z112" s="521">
        <f>GGF!M17</f>
        <v>44561</v>
      </c>
      <c r="AA112" s="577" t="str">
        <f>GGF!N17</f>
        <v>Bogotá D.C.</v>
      </c>
    </row>
    <row r="113" spans="1:27" s="95" customFormat="1" ht="115.5" customHeight="1" x14ac:dyDescent="0.2">
      <c r="A113" s="127" t="s">
        <v>157</v>
      </c>
      <c r="B113" s="101" t="s">
        <v>137</v>
      </c>
      <c r="C113" s="101" t="s">
        <v>165</v>
      </c>
      <c r="D113" s="512"/>
      <c r="E113" s="94" t="s">
        <v>300</v>
      </c>
      <c r="F113" s="94" t="s">
        <v>163</v>
      </c>
      <c r="G113" s="130" t="s">
        <v>236</v>
      </c>
      <c r="H113" s="130" t="s">
        <v>236</v>
      </c>
      <c r="I113" s="94" t="s">
        <v>182</v>
      </c>
      <c r="J113" s="94" t="s">
        <v>187</v>
      </c>
      <c r="K113" s="101" t="s">
        <v>195</v>
      </c>
      <c r="L113" s="101">
        <v>90</v>
      </c>
      <c r="M113" s="38" t="s">
        <v>203</v>
      </c>
      <c r="N113" s="145" t="s">
        <v>87</v>
      </c>
      <c r="O113" s="110" t="s">
        <v>226</v>
      </c>
      <c r="P113" s="38" t="s">
        <v>195</v>
      </c>
      <c r="Q113" s="112">
        <v>90</v>
      </c>
      <c r="R113" s="117" t="s">
        <v>269</v>
      </c>
      <c r="S113" s="145" t="s">
        <v>284</v>
      </c>
      <c r="T113" s="887"/>
      <c r="U113" s="540" t="str">
        <f>GGF!H18</f>
        <v>2 informes elaborados y presentados ante la DIAN y Secretaria de Hacienda Distrital</v>
      </c>
      <c r="V113" s="540" t="str">
        <f>GGF!I18</f>
        <v>Número de informes elaborados</v>
      </c>
      <c r="W113" s="109">
        <f>GGF!J18</f>
        <v>0.04</v>
      </c>
      <c r="X113" s="540" t="str">
        <f>GGF!K18</f>
        <v>Francy Yolima Moreno Vasquez
Nubia Amparo Zarate</v>
      </c>
      <c r="Y113" s="521">
        <f>GGF!L18</f>
        <v>44317</v>
      </c>
      <c r="Z113" s="521">
        <f>GGF!M18</f>
        <v>44500</v>
      </c>
      <c r="AA113" s="577" t="str">
        <f>GGF!N18</f>
        <v>Bogotá D.C.</v>
      </c>
    </row>
    <row r="114" spans="1:27" s="95" customFormat="1" ht="115.5" customHeight="1" x14ac:dyDescent="0.2">
      <c r="A114" s="127" t="s">
        <v>157</v>
      </c>
      <c r="B114" s="101" t="s">
        <v>137</v>
      </c>
      <c r="C114" s="101" t="s">
        <v>165</v>
      </c>
      <c r="D114" s="512"/>
      <c r="E114" s="94" t="s">
        <v>300</v>
      </c>
      <c r="F114" s="94" t="s">
        <v>163</v>
      </c>
      <c r="G114" s="130" t="s">
        <v>236</v>
      </c>
      <c r="H114" s="130" t="s">
        <v>236</v>
      </c>
      <c r="I114" s="94" t="s">
        <v>182</v>
      </c>
      <c r="J114" s="94" t="s">
        <v>187</v>
      </c>
      <c r="K114" s="101" t="s">
        <v>195</v>
      </c>
      <c r="L114" s="101">
        <v>90</v>
      </c>
      <c r="M114" s="38" t="s">
        <v>203</v>
      </c>
      <c r="N114" s="145" t="s">
        <v>87</v>
      </c>
      <c r="O114" s="110" t="s">
        <v>226</v>
      </c>
      <c r="P114" s="38" t="s">
        <v>195</v>
      </c>
      <c r="Q114" s="112">
        <v>90</v>
      </c>
      <c r="R114" s="117" t="s">
        <v>269</v>
      </c>
      <c r="S114" s="145" t="s">
        <v>284</v>
      </c>
      <c r="T114" s="540" t="str">
        <f>GGF!G19</f>
        <v>2.5  Realización trimestral de comités  técnicos de sostenibilidad contable, según resolución interna No 472 del 05 de octubre de 2016.</v>
      </c>
      <c r="U114" s="540" t="str">
        <f>GGF!H19</f>
        <v>4 sesiones de Comités de sostenibilidad Contable realizadas</v>
      </c>
      <c r="V114" s="540" t="str">
        <f>GGF!I19</f>
        <v>Numero de Comités de Sostenibilidad Contable realizados</v>
      </c>
      <c r="W114" s="109">
        <f>GGF!J19</f>
        <v>0.04</v>
      </c>
      <c r="X114" s="540" t="str">
        <f>GGF!K19</f>
        <v>Francy Yolima Moreno Vasquez 
Contratista apoyo contable</v>
      </c>
      <c r="Y114" s="521">
        <f>GGF!L19</f>
        <v>44197</v>
      </c>
      <c r="Z114" s="521">
        <f>GGF!M19</f>
        <v>44561</v>
      </c>
      <c r="AA114" s="577" t="str">
        <f>GGF!N19</f>
        <v>Bogotá D.C.</v>
      </c>
    </row>
    <row r="115" spans="1:27" s="95" customFormat="1" ht="115.5" customHeight="1" x14ac:dyDescent="0.2">
      <c r="A115" s="127" t="s">
        <v>157</v>
      </c>
      <c r="B115" s="101" t="s">
        <v>137</v>
      </c>
      <c r="C115" s="101" t="s">
        <v>165</v>
      </c>
      <c r="D115" s="512"/>
      <c r="E115" s="94" t="s">
        <v>300</v>
      </c>
      <c r="F115" s="94" t="s">
        <v>163</v>
      </c>
      <c r="G115" s="130" t="s">
        <v>236</v>
      </c>
      <c r="H115" s="130" t="s">
        <v>236</v>
      </c>
      <c r="I115" s="94" t="s">
        <v>182</v>
      </c>
      <c r="J115" s="94" t="s">
        <v>187</v>
      </c>
      <c r="K115" s="101" t="s">
        <v>195</v>
      </c>
      <c r="L115" s="101">
        <v>90</v>
      </c>
      <c r="M115" s="38" t="s">
        <v>203</v>
      </c>
      <c r="N115" s="145" t="s">
        <v>87</v>
      </c>
      <c r="O115" s="110" t="s">
        <v>226</v>
      </c>
      <c r="P115" s="38" t="s">
        <v>195</v>
      </c>
      <c r="Q115" s="112">
        <v>90</v>
      </c>
      <c r="R115" s="117" t="s">
        <v>269</v>
      </c>
      <c r="S115" s="145" t="s">
        <v>284</v>
      </c>
      <c r="T115" s="540" t="str">
        <f>GGF!G20</f>
        <v>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v>
      </c>
      <c r="U115" s="540" t="str">
        <f>GGF!H20</f>
        <v>100% de solicitudes de modificación aprobadas</v>
      </c>
      <c r="V115" s="540" t="str">
        <f>GGF!I20</f>
        <v>Porcentaje  de solicitudes de modificaciones presupuestales  y vigencias futuras aprobadas.</v>
      </c>
      <c r="W115" s="109">
        <f>GGF!J20</f>
        <v>0.05</v>
      </c>
      <c r="X115" s="540" t="str">
        <f>GGF!K20</f>
        <v xml:space="preserve">Martha Lucia Rodriguez Cepeda
Jhon Jairo Chaves
Francy Yolima Moreno Vasquez </v>
      </c>
      <c r="Y115" s="521">
        <f>GGF!L20</f>
        <v>44197</v>
      </c>
      <c r="Z115" s="521">
        <f>GGF!M20</f>
        <v>44561</v>
      </c>
      <c r="AA115" s="577" t="str">
        <f>GGF!N20</f>
        <v>Bogotá D.C.</v>
      </c>
    </row>
    <row r="116" spans="1:27" s="95" customFormat="1" ht="115.5" customHeight="1" x14ac:dyDescent="0.2">
      <c r="A116" s="127" t="s">
        <v>157</v>
      </c>
      <c r="B116" s="101" t="s">
        <v>137</v>
      </c>
      <c r="C116" s="101" t="s">
        <v>165</v>
      </c>
      <c r="D116" s="512"/>
      <c r="E116" s="94" t="s">
        <v>300</v>
      </c>
      <c r="F116" s="94" t="s">
        <v>163</v>
      </c>
      <c r="G116" s="130" t="s">
        <v>236</v>
      </c>
      <c r="H116" s="130" t="s">
        <v>236</v>
      </c>
      <c r="I116" s="94" t="s">
        <v>182</v>
      </c>
      <c r="J116" s="94" t="s">
        <v>187</v>
      </c>
      <c r="K116" s="101" t="s">
        <v>195</v>
      </c>
      <c r="L116" s="101">
        <v>90</v>
      </c>
      <c r="M116" s="38" t="s">
        <v>203</v>
      </c>
      <c r="N116" s="145" t="s">
        <v>87</v>
      </c>
      <c r="O116" s="110" t="s">
        <v>226</v>
      </c>
      <c r="P116" s="38" t="s">
        <v>195</v>
      </c>
      <c r="Q116" s="112">
        <v>90</v>
      </c>
      <c r="R116" s="117" t="s">
        <v>269</v>
      </c>
      <c r="S116" s="145" t="s">
        <v>284</v>
      </c>
      <c r="T116" s="540" t="str">
        <f>GGF!G21</f>
        <v>3.2 Expedición de CDP y RP de acuerdo a las solicitudes realizadas por los distintos Grupos de Trabajo de la UAEOS</v>
      </c>
      <c r="U116" s="540" t="str">
        <f>GGF!H21</f>
        <v xml:space="preserve">100% de CDPs y RP expedidos en SIF Nación </v>
      </c>
      <c r="V116" s="540" t="str">
        <f>GGF!I21</f>
        <v>Porcentaje de expedición de solicitudes  de RP y CDP.</v>
      </c>
      <c r="W116" s="109">
        <f>GGF!J21</f>
        <v>0.1</v>
      </c>
      <c r="X116" s="540" t="str">
        <f>GGF!K21</f>
        <v xml:space="preserve">Martha Lucia Rodriguez Cepeda
Jhon Jairo Chaves
Francy Yolima Moreno Vasquez </v>
      </c>
      <c r="Y116" s="521">
        <f>GGF!L21</f>
        <v>44197</v>
      </c>
      <c r="Z116" s="521">
        <f>GGF!M21</f>
        <v>44561</v>
      </c>
      <c r="AA116" s="577" t="str">
        <f>GGF!N21</f>
        <v>Bogotá D.C.</v>
      </c>
    </row>
    <row r="117" spans="1:27" s="95" customFormat="1" ht="115.5" customHeight="1" x14ac:dyDescent="0.2">
      <c r="A117" s="127" t="s">
        <v>157</v>
      </c>
      <c r="B117" s="101" t="s">
        <v>137</v>
      </c>
      <c r="C117" s="101" t="s">
        <v>165</v>
      </c>
      <c r="D117" s="512"/>
      <c r="E117" s="94" t="s">
        <v>300</v>
      </c>
      <c r="F117" s="94" t="s">
        <v>163</v>
      </c>
      <c r="G117" s="130" t="s">
        <v>236</v>
      </c>
      <c r="H117" s="130" t="s">
        <v>236</v>
      </c>
      <c r="I117" s="94" t="s">
        <v>182</v>
      </c>
      <c r="J117" s="94" t="s">
        <v>187</v>
      </c>
      <c r="K117" s="101" t="s">
        <v>195</v>
      </c>
      <c r="L117" s="101">
        <v>90</v>
      </c>
      <c r="M117" s="38" t="s">
        <v>203</v>
      </c>
      <c r="N117" s="145" t="s">
        <v>87</v>
      </c>
      <c r="O117" s="110" t="s">
        <v>226</v>
      </c>
      <c r="P117" s="38" t="s">
        <v>195</v>
      </c>
      <c r="Q117" s="112">
        <v>90</v>
      </c>
      <c r="R117" s="117" t="s">
        <v>269</v>
      </c>
      <c r="S117" s="145" t="s">
        <v>284</v>
      </c>
      <c r="T117" s="540" t="str">
        <f>GGF!G22</f>
        <v xml:space="preserve">3.3 Elaborar informes de ejecución presupuestal trimestral  en condiciones de razonabilidad, para ser publicados en las pagina de la Entidad. </v>
      </c>
      <c r="U117" s="540" t="str">
        <f>GGF!H22</f>
        <v>4 informes trimestrales elaborados y publicados en la pagina web de la entidad</v>
      </c>
      <c r="V117" s="540" t="str">
        <f>GGF!I22</f>
        <v>Número de informes elaborados y publicados.</v>
      </c>
      <c r="W117" s="109">
        <f>GGF!J22</f>
        <v>0.05</v>
      </c>
      <c r="X117" s="540" t="str">
        <f>GGF!K22</f>
        <v xml:space="preserve">Martha Lucia Rodriguez Cepeda
Jhon Jairo Chaves
Francy Yolima Moreno Vasquez </v>
      </c>
      <c r="Y117" s="521">
        <f>GGF!L22</f>
        <v>44197</v>
      </c>
      <c r="Z117" s="521">
        <f>GGF!M22</f>
        <v>44479</v>
      </c>
      <c r="AA117" s="577" t="str">
        <f>GGF!N22</f>
        <v>Bogotá D.C.</v>
      </c>
    </row>
    <row r="118" spans="1:27" s="95" customFormat="1" ht="115.5" customHeight="1" x14ac:dyDescent="0.2">
      <c r="A118" s="127" t="s">
        <v>157</v>
      </c>
      <c r="B118" s="101" t="s">
        <v>137</v>
      </c>
      <c r="C118" s="101" t="s">
        <v>165</v>
      </c>
      <c r="D118" s="512"/>
      <c r="E118" s="94" t="s">
        <v>300</v>
      </c>
      <c r="F118" s="94" t="s">
        <v>163</v>
      </c>
      <c r="G118" s="130" t="s">
        <v>236</v>
      </c>
      <c r="H118" s="130" t="s">
        <v>236</v>
      </c>
      <c r="I118" s="94" t="s">
        <v>182</v>
      </c>
      <c r="J118" s="94" t="s">
        <v>187</v>
      </c>
      <c r="K118" s="101" t="s">
        <v>195</v>
      </c>
      <c r="L118" s="101">
        <v>90</v>
      </c>
      <c r="M118" s="38" t="s">
        <v>203</v>
      </c>
      <c r="N118" s="145" t="s">
        <v>87</v>
      </c>
      <c r="O118" s="110" t="s">
        <v>226</v>
      </c>
      <c r="P118" s="38" t="s">
        <v>195</v>
      </c>
      <c r="Q118" s="112">
        <v>90</v>
      </c>
      <c r="R118" s="117" t="s">
        <v>269</v>
      </c>
      <c r="S118" s="145" t="s">
        <v>284</v>
      </c>
      <c r="T118" s="540" t="str">
        <f>GGF!G23</f>
        <v>3.4 Realizar el respectivo seguimiento y asesoría en la ejecución presupuestal con sus respectivos usos presupuestales y entregar las respectivas alarmas sobre los niveles de ejecución y cumplimiento de la normatividad correspondiente.</v>
      </c>
      <c r="U118" s="540" t="str">
        <f>GGF!H23</f>
        <v>12 reportes de seguimientos mensuales  con sus respectivas alarmas de % de ejecución y cumplimiento.</v>
      </c>
      <c r="V118" s="540" t="str">
        <f>GGF!I23</f>
        <v>Número de reportes de seguimiento realizados y socializados con la Direccion Nacional.</v>
      </c>
      <c r="W118" s="109">
        <f>GGF!J23</f>
        <v>0.1</v>
      </c>
      <c r="X118" s="540" t="str">
        <f>GGF!K23</f>
        <v>Francy Yolima Moreno Vasquez
Jhon Jairo Chaves</v>
      </c>
      <c r="Y118" s="521">
        <f>GGF!L23</f>
        <v>44197</v>
      </c>
      <c r="Z118" s="521">
        <f>GGF!M23</f>
        <v>44561</v>
      </c>
      <c r="AA118" s="577" t="str">
        <f>GGF!N23</f>
        <v>Bogotá D.C.</v>
      </c>
    </row>
    <row r="119" spans="1:27" s="95" customFormat="1" ht="115.5" customHeight="1" x14ac:dyDescent="0.2">
      <c r="A119" s="127" t="s">
        <v>157</v>
      </c>
      <c r="B119" s="101" t="s">
        <v>137</v>
      </c>
      <c r="C119" s="101" t="s">
        <v>165</v>
      </c>
      <c r="D119" s="512"/>
      <c r="E119" s="94" t="s">
        <v>300</v>
      </c>
      <c r="F119" s="94" t="s">
        <v>163</v>
      </c>
      <c r="G119" s="130" t="s">
        <v>236</v>
      </c>
      <c r="H119" s="130" t="s">
        <v>236</v>
      </c>
      <c r="I119" s="94" t="s">
        <v>182</v>
      </c>
      <c r="J119" s="94" t="s">
        <v>187</v>
      </c>
      <c r="K119" s="101" t="s">
        <v>195</v>
      </c>
      <c r="L119" s="101">
        <v>90</v>
      </c>
      <c r="M119" s="38" t="s">
        <v>203</v>
      </c>
      <c r="N119" s="145" t="s">
        <v>87</v>
      </c>
      <c r="O119" s="110" t="s">
        <v>226</v>
      </c>
      <c r="P119" s="38" t="s">
        <v>195</v>
      </c>
      <c r="Q119" s="112">
        <v>90</v>
      </c>
      <c r="R119" s="117" t="s">
        <v>269</v>
      </c>
      <c r="S119" s="145" t="s">
        <v>284</v>
      </c>
      <c r="T119" s="540" t="str">
        <f>GGF!G24</f>
        <v>4.1     Gestionar y registrar las solicitudes y modificaciones al PAC para vigencia 2021 y rezago vigencia 2020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v>
      </c>
      <c r="U119" s="540" t="str">
        <f>GGF!H24</f>
        <v>100% de solicitudes de PAC aprobadas</v>
      </c>
      <c r="V119" s="540" t="str">
        <f>GGF!I24</f>
        <v>Porcentaje solicitudes de PAC aprobado / Pac solicitado.</v>
      </c>
      <c r="W119" s="109">
        <f>GGF!J24</f>
        <v>0.12</v>
      </c>
      <c r="X119" s="540" t="str">
        <f>GGF!K24</f>
        <v xml:space="preserve">Nubia Amparo Zarate Salazar
Francy Yolima Moreno Vasquez </v>
      </c>
      <c r="Y119" s="521">
        <f>GGF!L24</f>
        <v>44197</v>
      </c>
      <c r="Z119" s="521">
        <f>GGF!M24</f>
        <v>44561</v>
      </c>
      <c r="AA119" s="577" t="str">
        <f>GGF!N24</f>
        <v>Bogotá D.C.</v>
      </c>
    </row>
    <row r="120" spans="1:27" s="95" customFormat="1" ht="115.5" customHeight="1" x14ac:dyDescent="0.2">
      <c r="A120" s="127" t="s">
        <v>157</v>
      </c>
      <c r="B120" s="101" t="s">
        <v>137</v>
      </c>
      <c r="C120" s="101" t="s">
        <v>165</v>
      </c>
      <c r="D120" s="512"/>
      <c r="E120" s="94" t="s">
        <v>300</v>
      </c>
      <c r="F120" s="94" t="s">
        <v>163</v>
      </c>
      <c r="G120" s="130" t="s">
        <v>236</v>
      </c>
      <c r="H120" s="130" t="s">
        <v>236</v>
      </c>
      <c r="I120" s="94" t="s">
        <v>182</v>
      </c>
      <c r="J120" s="94" t="s">
        <v>187</v>
      </c>
      <c r="K120" s="101" t="s">
        <v>195</v>
      </c>
      <c r="L120" s="101">
        <v>90</v>
      </c>
      <c r="M120" s="38" t="s">
        <v>203</v>
      </c>
      <c r="N120" s="145" t="s">
        <v>87</v>
      </c>
      <c r="O120" s="110" t="s">
        <v>226</v>
      </c>
      <c r="P120" s="38" t="s">
        <v>195</v>
      </c>
      <c r="Q120" s="112">
        <v>90</v>
      </c>
      <c r="R120" s="117" t="s">
        <v>269</v>
      </c>
      <c r="S120" s="145" t="s">
        <v>284</v>
      </c>
      <c r="T120" s="540" t="str">
        <f>GGF!G25</f>
        <v>4.2 Autorizar los pagos de las obligaciones generadas en condiciones de oportunidad, garantizando la disponibilidad de recursos y la verificación de condiciones financieras necesarias para proceder con los pagos.</v>
      </c>
      <c r="U120" s="540" t="str">
        <f>GGF!H25</f>
        <v xml:space="preserve">94% de pagos autorizados </v>
      </c>
      <c r="V120" s="540" t="str">
        <f>GGF!I25</f>
        <v>Porcentaje de pagos autorizados / Pac aprobado</v>
      </c>
      <c r="W120" s="109">
        <f>GGF!J25</f>
        <v>0.12</v>
      </c>
      <c r="X120" s="540" t="str">
        <f>GGF!K25</f>
        <v>Nubia Amparo Zarate Salazar
Francy Yolima Moreno</v>
      </c>
      <c r="Y120" s="521">
        <f>GGF!L25</f>
        <v>44197</v>
      </c>
      <c r="Z120" s="521">
        <f>GGF!M25</f>
        <v>44561</v>
      </c>
      <c r="AA120" s="577" t="str">
        <f>GGF!N25</f>
        <v>Bogotá D.C.</v>
      </c>
    </row>
    <row r="121" spans="1:27" s="95" customFormat="1" ht="109.5" customHeight="1" x14ac:dyDescent="0.2">
      <c r="A121" s="127"/>
      <c r="B121" s="101" t="s">
        <v>137</v>
      </c>
      <c r="C121" s="101" t="s">
        <v>164</v>
      </c>
      <c r="D121" s="512"/>
      <c r="E121" s="94" t="s">
        <v>300</v>
      </c>
      <c r="F121" s="94" t="s">
        <v>163</v>
      </c>
      <c r="G121" s="130" t="s">
        <v>236</v>
      </c>
      <c r="H121" s="130" t="s">
        <v>236</v>
      </c>
      <c r="I121" s="94" t="s">
        <v>182</v>
      </c>
      <c r="J121" s="94" t="s">
        <v>187</v>
      </c>
      <c r="K121" s="101" t="s">
        <v>195</v>
      </c>
      <c r="L121" s="101">
        <v>90</v>
      </c>
      <c r="M121" s="38" t="s">
        <v>203</v>
      </c>
      <c r="N121" s="145" t="s">
        <v>87</v>
      </c>
      <c r="O121" s="110" t="s">
        <v>226</v>
      </c>
      <c r="P121" s="38" t="s">
        <v>195</v>
      </c>
      <c r="Q121" s="112">
        <v>90</v>
      </c>
      <c r="R121" s="117" t="s">
        <v>269</v>
      </c>
      <c r="S121" s="145" t="s">
        <v>275</v>
      </c>
      <c r="T121" s="540" t="str">
        <f>GGF!G26</f>
        <v>5.1 Adelantar las actividades para la implementación de las políticas que conforman el MIPG de acuerdo al plan de trabajo dispuesto por la Entidad  </v>
      </c>
      <c r="U121" s="540" t="str">
        <f>GGF!H26</f>
        <v>100% del Cumplimiento de las actividades asignadas   del MIPG</v>
      </c>
      <c r="V121" s="540" t="str">
        <f>GGF!I26</f>
        <v>Porcentaje de implementación del MIPG</v>
      </c>
      <c r="W121" s="109">
        <f>GGF!J26</f>
        <v>0.05</v>
      </c>
      <c r="X121" s="540" t="str">
        <f>GGF!K26</f>
        <v xml:space="preserve">Francy Yolima Moreno Vasquez
</v>
      </c>
      <c r="Y121" s="521">
        <f>GGF!L26</f>
        <v>44197</v>
      </c>
      <c r="Z121" s="521">
        <f>GGF!M26</f>
        <v>44561</v>
      </c>
      <c r="AA121" s="577" t="str">
        <f>GGF!N26</f>
        <v>Bogotá D.C.</v>
      </c>
    </row>
    <row r="122" spans="1:27" s="95" customFormat="1" ht="112.5" customHeight="1" x14ac:dyDescent="0.2">
      <c r="A122" s="127" t="s">
        <v>138</v>
      </c>
      <c r="B122" s="101" t="s">
        <v>141</v>
      </c>
      <c r="C122" s="101" t="s">
        <v>168</v>
      </c>
      <c r="D122" s="512"/>
      <c r="E122" s="94" t="s">
        <v>300</v>
      </c>
      <c r="F122" s="94" t="s">
        <v>163</v>
      </c>
      <c r="G122" s="130" t="s">
        <v>236</v>
      </c>
      <c r="H122" s="130" t="s">
        <v>236</v>
      </c>
      <c r="I122" s="94" t="s">
        <v>182</v>
      </c>
      <c r="J122" s="94" t="s">
        <v>187</v>
      </c>
      <c r="K122" s="101" t="s">
        <v>195</v>
      </c>
      <c r="L122" s="101">
        <v>90</v>
      </c>
      <c r="M122" s="113" t="s">
        <v>203</v>
      </c>
      <c r="N122" s="145" t="s">
        <v>87</v>
      </c>
      <c r="O122" s="110" t="s">
        <v>226</v>
      </c>
      <c r="P122" s="38" t="s">
        <v>195</v>
      </c>
      <c r="Q122" s="109">
        <v>0.9</v>
      </c>
      <c r="R122" s="117" t="s">
        <v>86</v>
      </c>
      <c r="S122" s="145" t="s">
        <v>282</v>
      </c>
      <c r="T122" s="133" t="str">
        <f>GGA!G12</f>
        <v>1.1.  Formular en articulación con el Grupo de Planeación y Estadística el plan anual de adquisiciones  de la Entidad para la vigencia 2021,  bajo los parámetros establecidos por Colombia Compra Eficiente y el Decreto 1082 de 2015.</v>
      </c>
      <c r="U122" s="133" t="str">
        <f>GGA!H12</f>
        <v xml:space="preserve">1 plan anual de adquisiciones consolidado y  publicado </v>
      </c>
      <c r="V122" s="133" t="str">
        <f>GGA!I12</f>
        <v xml:space="preserve">Número de planes anuales de adquisiciones publicados </v>
      </c>
      <c r="W122" s="133">
        <f>GGA!J12</f>
        <v>0.05</v>
      </c>
      <c r="X122" s="133" t="str">
        <f>GGA!K12</f>
        <v>Angela Gutierrez</v>
      </c>
      <c r="Y122" s="133">
        <f>GGA!L12</f>
        <v>44197</v>
      </c>
      <c r="Z122" s="133">
        <f>GGA!M12</f>
        <v>44561</v>
      </c>
      <c r="AA122" s="133" t="str">
        <f>GGA!N12</f>
        <v>Bogotá D.C.</v>
      </c>
    </row>
    <row r="123" spans="1:27" s="95" customFormat="1" ht="48.75" customHeight="1" x14ac:dyDescent="0.2">
      <c r="A123" s="127" t="s">
        <v>138</v>
      </c>
      <c r="B123" s="101" t="s">
        <v>141</v>
      </c>
      <c r="C123" s="101" t="s">
        <v>168</v>
      </c>
      <c r="D123" s="512"/>
      <c r="E123" s="94" t="s">
        <v>300</v>
      </c>
      <c r="F123" s="94" t="s">
        <v>163</v>
      </c>
      <c r="G123" s="130" t="s">
        <v>236</v>
      </c>
      <c r="H123" s="130" t="s">
        <v>236</v>
      </c>
      <c r="I123" s="94" t="s">
        <v>182</v>
      </c>
      <c r="J123" s="94" t="s">
        <v>187</v>
      </c>
      <c r="K123" s="101" t="s">
        <v>195</v>
      </c>
      <c r="L123" s="101">
        <v>90</v>
      </c>
      <c r="M123" s="113" t="s">
        <v>203</v>
      </c>
      <c r="N123" s="145" t="s">
        <v>87</v>
      </c>
      <c r="O123" s="110" t="s">
        <v>226</v>
      </c>
      <c r="P123" s="38" t="s">
        <v>195</v>
      </c>
      <c r="Q123" s="109">
        <v>0.9</v>
      </c>
      <c r="R123" s="117" t="s">
        <v>86</v>
      </c>
      <c r="S123" s="577" t="s">
        <v>282</v>
      </c>
      <c r="T123" s="133" t="str">
        <f>GGA!G13</f>
        <v xml:space="preserve">1.2.  Actualizar plan de adquisiciones  de la Entidad </v>
      </c>
      <c r="U123" s="133" t="str">
        <f>GGA!H13</f>
        <v>2 actualizaciones al plan anual de adqusiciones realizadas</v>
      </c>
      <c r="V123" s="133" t="str">
        <f>GGA!I13</f>
        <v>Número de actualizaciones al Plan anual de adquisiciones realizadas</v>
      </c>
      <c r="W123" s="133">
        <f>GGA!J13</f>
        <v>0.05</v>
      </c>
      <c r="X123" s="133" t="str">
        <f>GGA!K13</f>
        <v>Angela Gutierrez</v>
      </c>
      <c r="Y123" s="133">
        <f>GGA!L13</f>
        <v>44378</v>
      </c>
      <c r="Z123" s="133">
        <f>GGA!M13</f>
        <v>44530</v>
      </c>
      <c r="AA123" s="133" t="str">
        <f>GGA!N13</f>
        <v>Bogotá D.C.</v>
      </c>
    </row>
    <row r="124" spans="1:27" s="95" customFormat="1" ht="89.25" customHeight="1" x14ac:dyDescent="0.2">
      <c r="A124" s="127"/>
      <c r="B124" s="101" t="s">
        <v>141</v>
      </c>
      <c r="C124" s="101" t="s">
        <v>168</v>
      </c>
      <c r="D124" s="512"/>
      <c r="E124" s="94" t="s">
        <v>300</v>
      </c>
      <c r="F124" s="94" t="s">
        <v>163</v>
      </c>
      <c r="G124" s="130" t="s">
        <v>236</v>
      </c>
      <c r="H124" s="130" t="s">
        <v>236</v>
      </c>
      <c r="I124" s="94" t="s">
        <v>182</v>
      </c>
      <c r="J124" s="94" t="s">
        <v>187</v>
      </c>
      <c r="K124" s="101" t="s">
        <v>195</v>
      </c>
      <c r="L124" s="101">
        <v>90</v>
      </c>
      <c r="M124" s="113" t="s">
        <v>203</v>
      </c>
      <c r="N124" s="145" t="s">
        <v>87</v>
      </c>
      <c r="O124" s="110" t="s">
        <v>226</v>
      </c>
      <c r="P124" s="38" t="s">
        <v>195</v>
      </c>
      <c r="Q124" s="109">
        <v>0.9</v>
      </c>
      <c r="R124" s="117" t="s">
        <v>86</v>
      </c>
      <c r="S124" s="577" t="s">
        <v>282</v>
      </c>
      <c r="T124" s="133" t="str">
        <f>GGA!G14</f>
        <v xml:space="preserve">2.1  Realizar toma física de inventario de todos los bienes de la Entidad, y presentar informe personalizado y por dependencias. </v>
      </c>
      <c r="U124" s="133" t="str">
        <f>GGA!H14</f>
        <v>2 inventarios generales relaizados</v>
      </c>
      <c r="V124" s="133" t="str">
        <f>GGA!I14</f>
        <v>Número  de inventarios generales realizados</v>
      </c>
      <c r="W124" s="133">
        <f>GGA!J14</f>
        <v>2.5000000000000001E-2</v>
      </c>
      <c r="X124" s="133" t="str">
        <f>GGA!K14</f>
        <v xml:space="preserve">Angela Gutierrez
Ronal Gomez
</v>
      </c>
      <c r="Y124" s="133">
        <f>GGA!L14</f>
        <v>44348</v>
      </c>
      <c r="Z124" s="133">
        <f>GGA!M14</f>
        <v>44561</v>
      </c>
      <c r="AA124" s="133" t="str">
        <f>GGA!N14</f>
        <v>Bogotá D.C.</v>
      </c>
    </row>
    <row r="125" spans="1:27" s="95" customFormat="1" ht="89.25" customHeight="1" x14ac:dyDescent="0.2">
      <c r="A125" s="127"/>
      <c r="B125" s="101" t="s">
        <v>141</v>
      </c>
      <c r="C125" s="101" t="s">
        <v>168</v>
      </c>
      <c r="D125" s="512"/>
      <c r="E125" s="94" t="s">
        <v>300</v>
      </c>
      <c r="F125" s="94" t="s">
        <v>163</v>
      </c>
      <c r="G125" s="130" t="s">
        <v>236</v>
      </c>
      <c r="H125" s="130" t="s">
        <v>236</v>
      </c>
      <c r="I125" s="94" t="s">
        <v>182</v>
      </c>
      <c r="J125" s="94" t="s">
        <v>187</v>
      </c>
      <c r="K125" s="101" t="s">
        <v>195</v>
      </c>
      <c r="L125" s="101">
        <v>90</v>
      </c>
      <c r="M125" s="113" t="s">
        <v>203</v>
      </c>
      <c r="N125" s="145" t="s">
        <v>87</v>
      </c>
      <c r="O125" s="110" t="s">
        <v>226</v>
      </c>
      <c r="P125" s="38" t="s">
        <v>195</v>
      </c>
      <c r="Q125" s="109">
        <v>0.9</v>
      </c>
      <c r="R125" s="117" t="s">
        <v>86</v>
      </c>
      <c r="S125" s="577" t="s">
        <v>282</v>
      </c>
      <c r="T125" s="912" t="str">
        <f>GGA!G15</f>
        <v xml:space="preserve">2.2. Proyectar y presentar a contabilidad los informes periodicos de conformidad con los parámetros definidos en el manual de bienes y en el manual de políticas y prácticas contables - política de propiedad, planta y equipo.   </v>
      </c>
      <c r="U125" s="133" t="str">
        <f>GGA!H15</f>
        <v>4 informes de bienes de deteriroro y vida utiles presentados</v>
      </c>
      <c r="V125" s="133" t="str">
        <f>GGA!I15</f>
        <v xml:space="preserve">Numero de informes presentados </v>
      </c>
      <c r="W125" s="133">
        <f>GGA!J15</f>
        <v>2.5000000000000001E-2</v>
      </c>
      <c r="X125" s="133" t="str">
        <f>GGA!K15</f>
        <v xml:space="preserve">Angela Gutierrez
Ronal Gomez
</v>
      </c>
      <c r="Y125" s="133">
        <f>GGA!L15</f>
        <v>44197</v>
      </c>
      <c r="Z125" s="133">
        <f>GGA!M15</f>
        <v>44561</v>
      </c>
      <c r="AA125" s="133" t="str">
        <f>GGA!N15</f>
        <v>Bogotá D.C.</v>
      </c>
    </row>
    <row r="126" spans="1:27" s="95" customFormat="1" ht="89.25" customHeight="1" x14ac:dyDescent="0.2">
      <c r="A126" s="127"/>
      <c r="B126" s="101" t="s">
        <v>141</v>
      </c>
      <c r="C126" s="101" t="s">
        <v>168</v>
      </c>
      <c r="D126" s="512"/>
      <c r="E126" s="94" t="s">
        <v>300</v>
      </c>
      <c r="F126" s="94" t="s">
        <v>163</v>
      </c>
      <c r="G126" s="130" t="s">
        <v>236</v>
      </c>
      <c r="H126" s="130" t="s">
        <v>236</v>
      </c>
      <c r="I126" s="94" t="s">
        <v>182</v>
      </c>
      <c r="J126" s="94" t="s">
        <v>187</v>
      </c>
      <c r="K126" s="101" t="s">
        <v>195</v>
      </c>
      <c r="L126" s="101">
        <v>90</v>
      </c>
      <c r="M126" s="113" t="s">
        <v>203</v>
      </c>
      <c r="N126" s="145" t="s">
        <v>87</v>
      </c>
      <c r="O126" s="110" t="s">
        <v>226</v>
      </c>
      <c r="P126" s="38" t="s">
        <v>195</v>
      </c>
      <c r="Q126" s="109">
        <v>0.9</v>
      </c>
      <c r="R126" s="117" t="s">
        <v>86</v>
      </c>
      <c r="S126" s="577" t="s">
        <v>282</v>
      </c>
      <c r="T126" s="912"/>
      <c r="U126" s="133" t="str">
        <f>GGA!H16</f>
        <v>12 informes presentados</v>
      </c>
      <c r="V126" s="133" t="str">
        <f>GGA!I16</f>
        <v>Número  de  informes presentados</v>
      </c>
      <c r="W126" s="133">
        <f>GGA!J16</f>
        <v>2.5000000000000001E-2</v>
      </c>
      <c r="X126" s="133" t="str">
        <f>GGA!K16</f>
        <v xml:space="preserve">Angela Gutierrez
Ronal Gomez
</v>
      </c>
      <c r="Y126" s="133">
        <f>GGA!L16</f>
        <v>44197</v>
      </c>
      <c r="Z126" s="133">
        <f>GGA!M16</f>
        <v>44561</v>
      </c>
      <c r="AA126" s="133" t="str">
        <f>GGA!N16</f>
        <v>Bogotá D.C.</v>
      </c>
    </row>
    <row r="127" spans="1:27" s="95" customFormat="1" ht="89.25" customHeight="1" x14ac:dyDescent="0.2">
      <c r="A127" s="127"/>
      <c r="B127" s="101" t="s">
        <v>141</v>
      </c>
      <c r="C127" s="101" t="s">
        <v>168</v>
      </c>
      <c r="D127" s="512"/>
      <c r="E127" s="94" t="s">
        <v>300</v>
      </c>
      <c r="F127" s="94" t="s">
        <v>163</v>
      </c>
      <c r="G127" s="130" t="s">
        <v>236</v>
      </c>
      <c r="H127" s="130" t="s">
        <v>236</v>
      </c>
      <c r="I127" s="94" t="s">
        <v>182</v>
      </c>
      <c r="J127" s="94" t="s">
        <v>187</v>
      </c>
      <c r="K127" s="101" t="s">
        <v>195</v>
      </c>
      <c r="L127" s="101">
        <v>90</v>
      </c>
      <c r="M127" s="113" t="s">
        <v>203</v>
      </c>
      <c r="N127" s="145" t="s">
        <v>87</v>
      </c>
      <c r="O127" s="110" t="s">
        <v>226</v>
      </c>
      <c r="P127" s="38" t="s">
        <v>195</v>
      </c>
      <c r="Q127" s="109">
        <v>0.9</v>
      </c>
      <c r="R127" s="117" t="s">
        <v>86</v>
      </c>
      <c r="S127" s="577" t="s">
        <v>282</v>
      </c>
      <c r="T127" s="133" t="str">
        <f>GGA!G17</f>
        <v xml:space="preserve">2.3. Adelantar un proceso de baja de bienes de conformidad con los parámetros establecidos en el manual de bienes </v>
      </c>
      <c r="U127" s="133" t="str">
        <f>GGA!H17</f>
        <v>1 proceso de baja de bienes resliados</v>
      </c>
      <c r="V127" s="133" t="str">
        <f>GGA!I17</f>
        <v>Número  de procesos de baja de bienes realizados</v>
      </c>
      <c r="W127" s="133">
        <f>GGA!J17</f>
        <v>2.5000000000000001E-2</v>
      </c>
      <c r="X127" s="133" t="str">
        <f>GGA!K17</f>
        <v xml:space="preserve">Angela Gutierrez
Ronal Gomez
</v>
      </c>
      <c r="Y127" s="133">
        <f>GGA!L17</f>
        <v>44531</v>
      </c>
      <c r="Z127" s="133" t="str">
        <f>GGA!M17</f>
        <v>31/12/202</v>
      </c>
      <c r="AA127" s="133" t="str">
        <f>GGA!N17</f>
        <v>Bogotá D.C.</v>
      </c>
    </row>
    <row r="128" spans="1:27" s="95" customFormat="1" ht="89.25" customHeight="1" x14ac:dyDescent="0.2">
      <c r="A128" s="127"/>
      <c r="B128" s="101" t="s">
        <v>141</v>
      </c>
      <c r="C128" s="101" t="s">
        <v>168</v>
      </c>
      <c r="D128" s="512"/>
      <c r="E128" s="94" t="s">
        <v>300</v>
      </c>
      <c r="F128" s="94" t="s">
        <v>163</v>
      </c>
      <c r="G128" s="130" t="s">
        <v>236</v>
      </c>
      <c r="H128" s="130" t="s">
        <v>236</v>
      </c>
      <c r="I128" s="94" t="s">
        <v>182</v>
      </c>
      <c r="J128" s="94" t="s">
        <v>187</v>
      </c>
      <c r="K128" s="101" t="s">
        <v>195</v>
      </c>
      <c r="L128" s="101">
        <v>90</v>
      </c>
      <c r="M128" s="113" t="s">
        <v>203</v>
      </c>
      <c r="N128" s="145" t="s">
        <v>87</v>
      </c>
      <c r="O128" s="110" t="s">
        <v>226</v>
      </c>
      <c r="P128" s="38" t="s">
        <v>195</v>
      </c>
      <c r="Q128" s="109">
        <v>0.9</v>
      </c>
      <c r="R128" s="117" t="s">
        <v>86</v>
      </c>
      <c r="S128" s="577" t="s">
        <v>282</v>
      </c>
      <c r="T128" s="133" t="str">
        <f>GGA!G18</f>
        <v xml:space="preserve">3. Solicitudes de reembolso de caja menor </v>
      </c>
      <c r="U128" s="133" t="str">
        <f>GGA!H18</f>
        <v>12 solicitudes de reembolso  realizados</v>
      </c>
      <c r="V128" s="133" t="str">
        <f>GGA!I18</f>
        <v>Numero de solicitudes de caja menor presentadas</v>
      </c>
      <c r="W128" s="133">
        <f>GGA!J18</f>
        <v>0.05</v>
      </c>
      <c r="X128" s="133" t="str">
        <f>GGA!K18</f>
        <v xml:space="preserve">Angela Gutierrez
Ronal Gomez
</v>
      </c>
      <c r="Y128" s="133">
        <f>GGA!L18</f>
        <v>44197</v>
      </c>
      <c r="Z128" s="133">
        <f>GGA!M18</f>
        <v>44561</v>
      </c>
      <c r="AA128" s="133" t="str">
        <f>GGA!N18</f>
        <v>Bogotá D.C.</v>
      </c>
    </row>
    <row r="129" spans="1:27" s="95" customFormat="1" ht="89.25" customHeight="1" x14ac:dyDescent="0.2">
      <c r="A129" s="127" t="s">
        <v>161</v>
      </c>
      <c r="B129" s="101" t="s">
        <v>141</v>
      </c>
      <c r="C129" s="101" t="s">
        <v>168</v>
      </c>
      <c r="D129" s="512"/>
      <c r="E129" s="94" t="s">
        <v>300</v>
      </c>
      <c r="F129" s="94" t="s">
        <v>163</v>
      </c>
      <c r="G129" s="130" t="s">
        <v>236</v>
      </c>
      <c r="H129" s="130" t="s">
        <v>236</v>
      </c>
      <c r="I129" s="94" t="s">
        <v>182</v>
      </c>
      <c r="J129" s="94" t="s">
        <v>187</v>
      </c>
      <c r="K129" s="101" t="s">
        <v>195</v>
      </c>
      <c r="L129" s="101">
        <v>90</v>
      </c>
      <c r="M129" s="113" t="s">
        <v>203</v>
      </c>
      <c r="N129" s="145" t="s">
        <v>87</v>
      </c>
      <c r="O129" s="110" t="s">
        <v>226</v>
      </c>
      <c r="P129" s="38" t="s">
        <v>195</v>
      </c>
      <c r="Q129" s="109">
        <v>0.9</v>
      </c>
      <c r="R129" s="117" t="s">
        <v>86</v>
      </c>
      <c r="S129" s="577" t="s">
        <v>282</v>
      </c>
      <c r="T129" s="133" t="str">
        <f>GGA!G19</f>
        <v xml:space="preserve">4.1. Realizar actividades de promoción y sensibilización medioambiental en la Entidad. </v>
      </c>
      <c r="U129" s="133" t="str">
        <f>GGA!H19</f>
        <v>2 actividades de sensibilización del sistema de Gestión Ambiental realizadas</v>
      </c>
      <c r="V129" s="133" t="str">
        <f>GGA!I19</f>
        <v>Número de actividades de sensibilización y promoción del sistema ejecutadas.</v>
      </c>
      <c r="W129" s="133">
        <f>GGA!J19</f>
        <v>2.5000000000000001E-2</v>
      </c>
      <c r="X129" s="133" t="str">
        <f>GGA!K19</f>
        <v>Angela Gutierrez
Indira Hernández</v>
      </c>
      <c r="Y129" s="133">
        <f>GGA!L19</f>
        <v>44256</v>
      </c>
      <c r="Z129" s="133">
        <f>GGA!M19</f>
        <v>44439</v>
      </c>
      <c r="AA129" s="133" t="str">
        <f>GGA!N19</f>
        <v>Bogotá D.C.</v>
      </c>
    </row>
    <row r="130" spans="1:27" s="95" customFormat="1" ht="89.25" customHeight="1" x14ac:dyDescent="0.2">
      <c r="A130" s="127" t="s">
        <v>161</v>
      </c>
      <c r="B130" s="101" t="s">
        <v>141</v>
      </c>
      <c r="C130" s="101" t="s">
        <v>168</v>
      </c>
      <c r="D130" s="512"/>
      <c r="E130" s="94" t="s">
        <v>300</v>
      </c>
      <c r="F130" s="94" t="s">
        <v>163</v>
      </c>
      <c r="G130" s="130" t="s">
        <v>236</v>
      </c>
      <c r="H130" s="130" t="s">
        <v>236</v>
      </c>
      <c r="I130" s="94" t="s">
        <v>182</v>
      </c>
      <c r="J130" s="94" t="s">
        <v>187</v>
      </c>
      <c r="K130" s="101" t="s">
        <v>195</v>
      </c>
      <c r="L130" s="101">
        <v>90</v>
      </c>
      <c r="M130" s="113" t="s">
        <v>203</v>
      </c>
      <c r="N130" s="145" t="s">
        <v>87</v>
      </c>
      <c r="O130" s="110" t="s">
        <v>226</v>
      </c>
      <c r="P130" s="38" t="s">
        <v>195</v>
      </c>
      <c r="Q130" s="109">
        <v>0.9</v>
      </c>
      <c r="R130" s="117" t="s">
        <v>86</v>
      </c>
      <c r="S130" s="577" t="s">
        <v>282</v>
      </c>
      <c r="T130" s="133" t="str">
        <f>GGA!G20</f>
        <v>4.2.  Adelantar las actividades del plan institucional de gestión ambiental - PIGA para la vigencia 2021</v>
      </c>
      <c r="U130" s="133" t="str">
        <f>GGA!H20</f>
        <v>100% plan institucional de gestión ambiental implementado</v>
      </c>
      <c r="V130" s="133" t="str">
        <f>GGA!I20</f>
        <v xml:space="preserve">Porcentaje de implemetación del Plan Institucional de gestión ambiental </v>
      </c>
      <c r="W130" s="133">
        <f>GGA!J20</f>
        <v>2.5000000000000001E-2</v>
      </c>
      <c r="X130" s="133" t="str">
        <f>GGA!K20</f>
        <v>Angela Gutierrez
Indira Hernández</v>
      </c>
      <c r="Y130" s="133">
        <f>GGA!L20</f>
        <v>44228</v>
      </c>
      <c r="Z130" s="133">
        <f>GGA!M20</f>
        <v>44561</v>
      </c>
      <c r="AA130" s="133" t="str">
        <f>GGA!N20</f>
        <v>Bogotá D.C.</v>
      </c>
    </row>
    <row r="131" spans="1:27" s="95" customFormat="1" ht="89.25" customHeight="1" x14ac:dyDescent="0.2">
      <c r="A131" s="901" t="s">
        <v>161</v>
      </c>
      <c r="B131" s="101" t="s">
        <v>141</v>
      </c>
      <c r="C131" s="101" t="s">
        <v>168</v>
      </c>
      <c r="D131" s="512"/>
      <c r="E131" s="94" t="s">
        <v>300</v>
      </c>
      <c r="F131" s="94" t="s">
        <v>163</v>
      </c>
      <c r="G131" s="130" t="s">
        <v>236</v>
      </c>
      <c r="H131" s="130" t="s">
        <v>236</v>
      </c>
      <c r="I131" s="94" t="s">
        <v>182</v>
      </c>
      <c r="J131" s="94" t="s">
        <v>187</v>
      </c>
      <c r="K131" s="101" t="s">
        <v>195</v>
      </c>
      <c r="L131" s="101">
        <v>90</v>
      </c>
      <c r="M131" s="113" t="s">
        <v>203</v>
      </c>
      <c r="N131" s="145" t="s">
        <v>87</v>
      </c>
      <c r="O131" s="110" t="s">
        <v>226</v>
      </c>
      <c r="P131" s="38" t="s">
        <v>195</v>
      </c>
      <c r="Q131" s="109">
        <v>0.9</v>
      </c>
      <c r="R131" s="117" t="s">
        <v>86</v>
      </c>
      <c r="S131" s="577" t="s">
        <v>282</v>
      </c>
      <c r="T131" s="625" t="str">
        <f>GGA!G21</f>
        <v>4.3. Disminuir el consumo de energia y agua percapita de la entidad frente la vigencia 2021.</v>
      </c>
      <c r="U131" s="625" t="str">
        <f>GGA!H21</f>
        <v xml:space="preserve"> 5% de reducción en el consumo percapita  de energia y agua, frente la vigencia 2021. (linea base 75,23 consumo percapita vigencia 2019)</v>
      </c>
      <c r="V131" s="625" t="str">
        <f>GGA!I21</f>
        <v>Porcentaje de reducción del consumo de energia electrica  percápita</v>
      </c>
      <c r="W131" s="625">
        <f>GGA!J21</f>
        <v>0.02</v>
      </c>
      <c r="X131" s="625" t="str">
        <f>GGA!K21</f>
        <v>Angela Gutierrez
Ronal Gómez
Indira Hernández</v>
      </c>
      <c r="Y131" s="625">
        <f>GGA!L21</f>
        <v>44531</v>
      </c>
      <c r="Z131" s="625">
        <f>GGA!M21</f>
        <v>44561</v>
      </c>
      <c r="AA131" s="625" t="str">
        <f>GGA!N21</f>
        <v>Bogotá D.C.</v>
      </c>
    </row>
    <row r="132" spans="1:27" s="95" customFormat="1" ht="89.25" customHeight="1" x14ac:dyDescent="0.2">
      <c r="A132" s="901"/>
      <c r="B132" s="101" t="s">
        <v>141</v>
      </c>
      <c r="C132" s="101" t="s">
        <v>168</v>
      </c>
      <c r="D132" s="512"/>
      <c r="E132" s="94" t="s">
        <v>300</v>
      </c>
      <c r="F132" s="94" t="s">
        <v>163</v>
      </c>
      <c r="G132" s="130" t="s">
        <v>236</v>
      </c>
      <c r="H132" s="130" t="s">
        <v>236</v>
      </c>
      <c r="I132" s="94" t="s">
        <v>182</v>
      </c>
      <c r="J132" s="94" t="s">
        <v>187</v>
      </c>
      <c r="K132" s="101" t="s">
        <v>195</v>
      </c>
      <c r="L132" s="101">
        <v>90</v>
      </c>
      <c r="M132" s="113" t="s">
        <v>203</v>
      </c>
      <c r="N132" s="145" t="s">
        <v>87</v>
      </c>
      <c r="O132" s="110" t="s">
        <v>226</v>
      </c>
      <c r="P132" s="38" t="s">
        <v>195</v>
      </c>
      <c r="Q132" s="109">
        <v>0.9</v>
      </c>
      <c r="R132" s="117" t="s">
        <v>86</v>
      </c>
      <c r="S132" s="577" t="s">
        <v>282</v>
      </c>
      <c r="T132" s="625" t="str">
        <f>GGA!G23</f>
        <v xml:space="preserve">4.4.Reducir el consumo de papel en los grupos de gestión de la entidad </v>
      </c>
      <c r="U132" s="625" t="str">
        <f>GGA!H23</f>
        <v>5%  de reducción en el consumo de papel  , frente la vigencia 2021 (linea base 20 resmas  por área vigencia 2019 )</v>
      </c>
      <c r="V132" s="625" t="str">
        <f>GGA!I23</f>
        <v>Porcentaje de reducción del consumo de papel Institucional.</v>
      </c>
      <c r="W132" s="625">
        <f>GGA!J23</f>
        <v>0.04</v>
      </c>
      <c r="X132" s="625" t="str">
        <f>GGA!K23</f>
        <v>Angela Gutierrez
Ronal Gomez
Indira Hernández</v>
      </c>
      <c r="Y132" s="625">
        <f>GGA!L23</f>
        <v>44197</v>
      </c>
      <c r="Z132" s="625">
        <f>GGA!M23</f>
        <v>44561</v>
      </c>
      <c r="AA132" s="625" t="str">
        <f>GGA!N23</f>
        <v>Bogotá D.C.</v>
      </c>
    </row>
    <row r="133" spans="1:27" s="95" customFormat="1" ht="89.25" customHeight="1" x14ac:dyDescent="0.2">
      <c r="A133" s="127" t="s">
        <v>161</v>
      </c>
      <c r="B133" s="101" t="s">
        <v>141</v>
      </c>
      <c r="C133" s="101" t="s">
        <v>168</v>
      </c>
      <c r="D133" s="512"/>
      <c r="E133" s="94" t="s">
        <v>300</v>
      </c>
      <c r="F133" s="94" t="s">
        <v>163</v>
      </c>
      <c r="G133" s="130" t="s">
        <v>236</v>
      </c>
      <c r="H133" s="130" t="s">
        <v>236</v>
      </c>
      <c r="I133" s="94" t="s">
        <v>182</v>
      </c>
      <c r="J133" s="94" t="s">
        <v>187</v>
      </c>
      <c r="K133" s="101" t="s">
        <v>195</v>
      </c>
      <c r="L133" s="101">
        <v>90</v>
      </c>
      <c r="M133" s="113" t="s">
        <v>203</v>
      </c>
      <c r="N133" s="145" t="s">
        <v>87</v>
      </c>
      <c r="O133" s="110" t="s">
        <v>226</v>
      </c>
      <c r="P133" s="38" t="s">
        <v>195</v>
      </c>
      <c r="Q133" s="109">
        <v>0.9</v>
      </c>
      <c r="R133" s="117" t="s">
        <v>86</v>
      </c>
      <c r="S133" s="577" t="s">
        <v>282</v>
      </c>
      <c r="T133" s="133" t="str">
        <f>GGA!G24</f>
        <v xml:space="preserve">4.5 Actualizar el Plan de austeridad y de gestión Ambiental </v>
      </c>
      <c r="U133" s="133" t="str">
        <f>GGA!H24</f>
        <v>1 Plan de austeridad y de gestión Ambiental actualizado</v>
      </c>
      <c r="V133" s="133" t="str">
        <f>GGA!I24</f>
        <v>Número de planes de austeridad y gestión ambiental actualizado</v>
      </c>
      <c r="W133" s="133">
        <f>GGA!J24</f>
        <v>0.02</v>
      </c>
      <c r="X133" s="133" t="str">
        <f>GGA!K24</f>
        <v>Angela Gutierrez
Indira Hernández</v>
      </c>
      <c r="Y133" s="133">
        <f>GGA!L24</f>
        <v>44501</v>
      </c>
      <c r="Z133" s="133">
        <f>GGA!M24</f>
        <v>44530</v>
      </c>
      <c r="AA133" s="133" t="str">
        <f>GGA!N24</f>
        <v>Bogotá D.C.</v>
      </c>
    </row>
    <row r="134" spans="1:27" s="95" customFormat="1" ht="89.25" customHeight="1" x14ac:dyDescent="0.2">
      <c r="A134" s="127" t="s">
        <v>161</v>
      </c>
      <c r="B134" s="101" t="s">
        <v>141</v>
      </c>
      <c r="C134" s="101" t="s">
        <v>168</v>
      </c>
      <c r="D134" s="512"/>
      <c r="E134" s="94" t="s">
        <v>300</v>
      </c>
      <c r="F134" s="94" t="s">
        <v>163</v>
      </c>
      <c r="G134" s="130" t="s">
        <v>236</v>
      </c>
      <c r="H134" s="130" t="s">
        <v>236</v>
      </c>
      <c r="I134" s="94" t="s">
        <v>182</v>
      </c>
      <c r="J134" s="94" t="s">
        <v>187</v>
      </c>
      <c r="K134" s="101" t="s">
        <v>195</v>
      </c>
      <c r="L134" s="101">
        <v>90</v>
      </c>
      <c r="M134" s="113" t="s">
        <v>203</v>
      </c>
      <c r="N134" s="145" t="s">
        <v>87</v>
      </c>
      <c r="O134" s="110" t="s">
        <v>226</v>
      </c>
      <c r="P134" s="38" t="s">
        <v>195</v>
      </c>
      <c r="Q134" s="109">
        <v>0.9</v>
      </c>
      <c r="R134" s="117" t="s">
        <v>86</v>
      </c>
      <c r="S134" s="577" t="s">
        <v>282</v>
      </c>
      <c r="T134" s="133" t="str">
        <f>GGA!G25</f>
        <v>5.1. Realizar el seguimiento, acompañamiento y apoyo técnico e interventoría de las obras de la infraestructura física de la Entidad.</v>
      </c>
      <c r="U134" s="133" t="str">
        <f>GGA!H25</f>
        <v>1 procesos de interventoria  realizados.</v>
      </c>
      <c r="V134" s="133" t="str">
        <f>GGA!I25</f>
        <v>Número de Interventorias realizadas</v>
      </c>
      <c r="W134" s="133">
        <f>GGA!J25</f>
        <v>7.0000000000000007E-2</v>
      </c>
      <c r="X134" s="133" t="str">
        <f>GGA!K25</f>
        <v>Angela Gutierrez</v>
      </c>
      <c r="Y134" s="133">
        <f>GGA!L25</f>
        <v>44317</v>
      </c>
      <c r="Z134" s="133">
        <f>GGA!M25</f>
        <v>44408</v>
      </c>
      <c r="AA134" s="133" t="str">
        <f>GGA!N25</f>
        <v>Bogotá D.C.</v>
      </c>
    </row>
    <row r="135" spans="1:27" s="95" customFormat="1" ht="89.25" customHeight="1" x14ac:dyDescent="0.2">
      <c r="A135" s="127"/>
      <c r="B135" s="101" t="s">
        <v>141</v>
      </c>
      <c r="C135" s="101" t="s">
        <v>168</v>
      </c>
      <c r="D135" s="512"/>
      <c r="E135" s="94" t="s">
        <v>300</v>
      </c>
      <c r="F135" s="94" t="s">
        <v>163</v>
      </c>
      <c r="G135" s="130" t="s">
        <v>236</v>
      </c>
      <c r="H135" s="130" t="s">
        <v>236</v>
      </c>
      <c r="I135" s="94" t="s">
        <v>182</v>
      </c>
      <c r="J135" s="94" t="s">
        <v>187</v>
      </c>
      <c r="K135" s="101" t="s">
        <v>195</v>
      </c>
      <c r="L135" s="101">
        <v>90</v>
      </c>
      <c r="M135" s="113" t="s">
        <v>203</v>
      </c>
      <c r="N135" s="145" t="s">
        <v>87</v>
      </c>
      <c r="O135" s="110" t="s">
        <v>226</v>
      </c>
      <c r="P135" s="38" t="s">
        <v>195</v>
      </c>
      <c r="Q135" s="109">
        <v>0.9</v>
      </c>
      <c r="R135" s="117" t="s">
        <v>86</v>
      </c>
      <c r="S135" s="577" t="s">
        <v>282</v>
      </c>
      <c r="T135" s="133" t="str">
        <f>GGA!G26</f>
        <v>5.2. Realizar las adecuaciones necesarias a la infraestructura de la Entidad.</v>
      </c>
      <c r="U135" s="133" t="str">
        <f>GGA!H26</f>
        <v xml:space="preserve">1 obra de adecuación </v>
      </c>
      <c r="V135" s="133" t="str">
        <f>GGA!I26</f>
        <v>Número  de obras ejecutadas</v>
      </c>
      <c r="W135" s="133">
        <f>GGA!J26</f>
        <v>0.08</v>
      </c>
      <c r="X135" s="133" t="str">
        <f>GGA!K26</f>
        <v>Angela Gutierrez</v>
      </c>
      <c r="Y135" s="133">
        <f>GGA!L26</f>
        <v>44317</v>
      </c>
      <c r="Z135" s="133">
        <f>GGA!M26</f>
        <v>44408</v>
      </c>
      <c r="AA135" s="133" t="str">
        <f>GGA!N26</f>
        <v>Bogotá D.C.</v>
      </c>
    </row>
    <row r="136" spans="1:27" s="95" customFormat="1" ht="89.25" customHeight="1" x14ac:dyDescent="0.2">
      <c r="A136" s="127"/>
      <c r="B136" s="101" t="s">
        <v>141</v>
      </c>
      <c r="C136" s="101" t="s">
        <v>168</v>
      </c>
      <c r="D136" s="512"/>
      <c r="E136" s="94" t="s">
        <v>300</v>
      </c>
      <c r="F136" s="94" t="s">
        <v>163</v>
      </c>
      <c r="G136" s="130" t="s">
        <v>236</v>
      </c>
      <c r="H136" s="130" t="s">
        <v>236</v>
      </c>
      <c r="I136" s="94" t="s">
        <v>182</v>
      </c>
      <c r="J136" s="94" t="s">
        <v>187</v>
      </c>
      <c r="K136" s="101" t="s">
        <v>195</v>
      </c>
      <c r="L136" s="101">
        <v>90</v>
      </c>
      <c r="M136" s="113" t="s">
        <v>203</v>
      </c>
      <c r="N136" s="145" t="s">
        <v>87</v>
      </c>
      <c r="O136" s="110" t="s">
        <v>226</v>
      </c>
      <c r="P136" s="38" t="s">
        <v>195</v>
      </c>
      <c r="Q136" s="109">
        <v>0.9</v>
      </c>
      <c r="R136" s="117" t="s">
        <v>86</v>
      </c>
      <c r="S136" s="577" t="s">
        <v>282</v>
      </c>
      <c r="T136" s="133" t="str">
        <f>GGA!G27</f>
        <v>6.1 Adquirir el mobiliario apropiado para la sede central de UAEOS</v>
      </c>
      <c r="U136" s="133" t="str">
        <f>GGA!H27</f>
        <v>1 mobiliario adquirido</v>
      </c>
      <c r="V136" s="133" t="str">
        <f>GGA!I27</f>
        <v>Número de mobiliario adquirido</v>
      </c>
      <c r="W136" s="133">
        <f>GGA!J27</f>
        <v>0.05</v>
      </c>
      <c r="X136" s="133" t="str">
        <f>GGA!K27</f>
        <v>Angela Gutierrez</v>
      </c>
      <c r="Y136" s="133">
        <f>GGA!L27</f>
        <v>44317</v>
      </c>
      <c r="Z136" s="133">
        <f>GGA!M27</f>
        <v>44347</v>
      </c>
      <c r="AA136" s="133" t="str">
        <f>GGA!N27</f>
        <v>Bogotá D.C.</v>
      </c>
    </row>
    <row r="137" spans="1:27" s="95" customFormat="1" ht="89.25" customHeight="1" x14ac:dyDescent="0.2">
      <c r="A137" s="127"/>
      <c r="B137" s="101" t="s">
        <v>141</v>
      </c>
      <c r="C137" s="101" t="s">
        <v>168</v>
      </c>
      <c r="D137" s="512"/>
      <c r="E137" s="94" t="s">
        <v>300</v>
      </c>
      <c r="F137" s="94" t="s">
        <v>163</v>
      </c>
      <c r="G137" s="130" t="s">
        <v>236</v>
      </c>
      <c r="H137" s="130" t="s">
        <v>236</v>
      </c>
      <c r="I137" s="94" t="s">
        <v>182</v>
      </c>
      <c r="J137" s="94" t="s">
        <v>187</v>
      </c>
      <c r="K137" s="101" t="s">
        <v>195</v>
      </c>
      <c r="L137" s="101">
        <v>90</v>
      </c>
      <c r="M137" s="113" t="s">
        <v>203</v>
      </c>
      <c r="N137" s="145" t="s">
        <v>87</v>
      </c>
      <c r="O137" s="110" t="s">
        <v>226</v>
      </c>
      <c r="P137" s="38" t="s">
        <v>195</v>
      </c>
      <c r="Q137" s="109">
        <v>0.9</v>
      </c>
      <c r="R137" s="117" t="s">
        <v>86</v>
      </c>
      <c r="S137" s="145" t="s">
        <v>283</v>
      </c>
      <c r="T137" s="904" t="str">
        <f>GGA!G28</f>
        <v xml:space="preserve">7.1.  Implementar el Sistema de Gestión Documental </v>
      </c>
      <c r="U137" s="133" t="str">
        <f>GGA!H28</f>
        <v>100% del sistema Integrado de Conservación Documental  Implementado</v>
      </c>
      <c r="V137" s="133" t="str">
        <f>GGA!I28</f>
        <v>Porcentaje de implemetación del Sistema integrado de conservación.</v>
      </c>
      <c r="W137" s="133">
        <f>GGA!J28</f>
        <v>0.02</v>
      </c>
      <c r="X137" s="133" t="str">
        <f>GGA!K28</f>
        <v>Angela Gutierrez
Profesional GD</v>
      </c>
      <c r="Y137" s="133">
        <f>GGA!L28</f>
        <v>44197</v>
      </c>
      <c r="Z137" s="133">
        <f>GGA!M28</f>
        <v>44561</v>
      </c>
      <c r="AA137" s="133" t="str">
        <f>GGA!N28</f>
        <v>Bogotá D.C.</v>
      </c>
    </row>
    <row r="138" spans="1:27" s="95" customFormat="1" ht="89.25" customHeight="1" x14ac:dyDescent="0.2">
      <c r="A138" s="127" t="s">
        <v>155</v>
      </c>
      <c r="B138" s="101" t="s">
        <v>141</v>
      </c>
      <c r="C138" s="101" t="s">
        <v>178</v>
      </c>
      <c r="D138" s="512"/>
      <c r="E138" s="94" t="s">
        <v>300</v>
      </c>
      <c r="F138" s="94" t="s">
        <v>163</v>
      </c>
      <c r="G138" s="130" t="s">
        <v>236</v>
      </c>
      <c r="H138" s="130" t="s">
        <v>236</v>
      </c>
      <c r="I138" s="94" t="s">
        <v>182</v>
      </c>
      <c r="J138" s="94" t="s">
        <v>187</v>
      </c>
      <c r="K138" s="101" t="s">
        <v>195</v>
      </c>
      <c r="L138" s="101">
        <v>90</v>
      </c>
      <c r="M138" s="113" t="s">
        <v>203</v>
      </c>
      <c r="N138" s="145" t="s">
        <v>87</v>
      </c>
      <c r="O138" s="110" t="s">
        <v>226</v>
      </c>
      <c r="P138" s="38" t="s">
        <v>195</v>
      </c>
      <c r="Q138" s="109">
        <v>0.9</v>
      </c>
      <c r="R138" s="117" t="s">
        <v>86</v>
      </c>
      <c r="S138" s="577" t="s">
        <v>283</v>
      </c>
      <c r="T138" s="905"/>
      <c r="U138" s="133" t="str">
        <f>GGA!H29</f>
        <v>100% del  Plan especifico del PGD implementado</v>
      </c>
      <c r="V138" s="133" t="str">
        <f>GGA!I29</f>
        <v>Porcentaje de implemetación del PGD</v>
      </c>
      <c r="W138" s="133">
        <f>GGA!J29</f>
        <v>0.03</v>
      </c>
      <c r="X138" s="133" t="str">
        <f>GGA!K29</f>
        <v>Angela Gutierrez
Profesional GD</v>
      </c>
      <c r="Y138" s="133">
        <f>GGA!L29</f>
        <v>44197</v>
      </c>
      <c r="Z138" s="133">
        <f>GGA!M29</f>
        <v>44561</v>
      </c>
      <c r="AA138" s="133" t="str">
        <f>GGA!N29</f>
        <v>Bogotá D.C.</v>
      </c>
    </row>
    <row r="139" spans="1:27" s="95" customFormat="1" ht="89.25" customHeight="1" x14ac:dyDescent="0.2">
      <c r="A139" s="127" t="s">
        <v>136</v>
      </c>
      <c r="B139" s="101" t="s">
        <v>145</v>
      </c>
      <c r="C139" s="101" t="s">
        <v>178</v>
      </c>
      <c r="D139" s="512"/>
      <c r="E139" s="94" t="s">
        <v>300</v>
      </c>
      <c r="F139" s="94" t="s">
        <v>163</v>
      </c>
      <c r="G139" s="130" t="s">
        <v>236</v>
      </c>
      <c r="H139" s="130" t="s">
        <v>236</v>
      </c>
      <c r="I139" s="94" t="s">
        <v>182</v>
      </c>
      <c r="J139" s="94" t="s">
        <v>187</v>
      </c>
      <c r="K139" s="101" t="s">
        <v>195</v>
      </c>
      <c r="L139" s="101">
        <v>90</v>
      </c>
      <c r="M139" s="113" t="s">
        <v>203</v>
      </c>
      <c r="N139" s="145" t="s">
        <v>87</v>
      </c>
      <c r="O139" s="110" t="s">
        <v>226</v>
      </c>
      <c r="P139" s="38" t="s">
        <v>195</v>
      </c>
      <c r="Q139" s="109">
        <v>0.9</v>
      </c>
      <c r="R139" s="117" t="s">
        <v>86</v>
      </c>
      <c r="S139" s="577" t="s">
        <v>283</v>
      </c>
      <c r="T139" s="133" t="str">
        <f>GGA!G30</f>
        <v>7.2 Asesorar y acompañar el proceso de transferencias documentales primarias de los archivos de gestión de las dependencias de la entidad.</v>
      </c>
      <c r="U139" s="133" t="str">
        <f>GGA!H30</f>
        <v>16 Transferencias documentales primarias</v>
      </c>
      <c r="V139" s="133" t="str">
        <f>GGA!I30</f>
        <v>Número  de transferencias documentales realizadas.</v>
      </c>
      <c r="W139" s="133">
        <f>GGA!J30</f>
        <v>0.04</v>
      </c>
      <c r="X139" s="133" t="str">
        <f>GGA!K30</f>
        <v>Profesional GD
 Indira Hernandez
Martha Rodriguez</v>
      </c>
      <c r="Y139" s="133">
        <f>GGA!L30</f>
        <v>44256</v>
      </c>
      <c r="Z139" s="133">
        <f>GGA!M30</f>
        <v>44561</v>
      </c>
      <c r="AA139" s="133" t="str">
        <f>GGA!N30</f>
        <v>Bogotá D.C.</v>
      </c>
    </row>
    <row r="140" spans="1:27" s="95" customFormat="1" ht="102" x14ac:dyDescent="0.2">
      <c r="A140" s="127" t="s">
        <v>136</v>
      </c>
      <c r="B140" s="101" t="s">
        <v>145</v>
      </c>
      <c r="C140" s="101" t="s">
        <v>178</v>
      </c>
      <c r="D140" s="512"/>
      <c r="E140" s="94" t="s">
        <v>300</v>
      </c>
      <c r="F140" s="94" t="s">
        <v>163</v>
      </c>
      <c r="G140" s="130" t="s">
        <v>236</v>
      </c>
      <c r="H140" s="130" t="s">
        <v>236</v>
      </c>
      <c r="I140" s="94" t="s">
        <v>182</v>
      </c>
      <c r="J140" s="94" t="s">
        <v>187</v>
      </c>
      <c r="K140" s="101" t="s">
        <v>195</v>
      </c>
      <c r="L140" s="101">
        <v>90</v>
      </c>
      <c r="M140" s="113" t="s">
        <v>203</v>
      </c>
      <c r="N140" s="145" t="s">
        <v>87</v>
      </c>
      <c r="O140" s="110" t="s">
        <v>226</v>
      </c>
      <c r="P140" s="38" t="s">
        <v>195</v>
      </c>
      <c r="Q140" s="109">
        <v>0.9</v>
      </c>
      <c r="R140" s="117" t="s">
        <v>86</v>
      </c>
      <c r="S140" s="577" t="s">
        <v>283</v>
      </c>
      <c r="T140" s="133" t="str">
        <f>GGA!G31</f>
        <v>7.3 Realizar transferencia documental a la superintendencia de Economia solidaria frente a las series documentales relacionadas con inspección, control y vigilancia.</v>
      </c>
      <c r="U140" s="133" t="str">
        <f>GGA!H31</f>
        <v xml:space="preserve">70 metros lineales organizados </v>
      </c>
      <c r="V140" s="133" t="str">
        <f>GGA!I31</f>
        <v>Número  de transferencia documental realizada.</v>
      </c>
      <c r="W140" s="133">
        <f>GGA!J31</f>
        <v>0.04</v>
      </c>
      <c r="X140" s="133" t="str">
        <f>GGA!K31</f>
        <v>Profesional GD
 Indira Hernandez
Martha Rodriguez</v>
      </c>
      <c r="Y140" s="133">
        <f>GGA!L31</f>
        <v>44501</v>
      </c>
      <c r="Z140" s="133">
        <f>GGA!M31</f>
        <v>44530</v>
      </c>
      <c r="AA140" s="133" t="str">
        <f>GGA!N31</f>
        <v>Bogotá D.C.</v>
      </c>
    </row>
    <row r="141" spans="1:27" s="95" customFormat="1" ht="102" x14ac:dyDescent="0.2">
      <c r="A141" s="127" t="s">
        <v>156</v>
      </c>
      <c r="B141" s="101" t="s">
        <v>145</v>
      </c>
      <c r="C141" s="101" t="s">
        <v>178</v>
      </c>
      <c r="D141" s="512"/>
      <c r="E141" s="94" t="s">
        <v>300</v>
      </c>
      <c r="F141" s="94" t="s">
        <v>163</v>
      </c>
      <c r="G141" s="130" t="s">
        <v>236</v>
      </c>
      <c r="H141" s="130" t="s">
        <v>236</v>
      </c>
      <c r="I141" s="94" t="s">
        <v>182</v>
      </c>
      <c r="J141" s="94" t="s">
        <v>187</v>
      </c>
      <c r="K141" s="101" t="s">
        <v>195</v>
      </c>
      <c r="L141" s="101">
        <v>90</v>
      </c>
      <c r="M141" s="113" t="s">
        <v>203</v>
      </c>
      <c r="N141" s="145" t="s">
        <v>87</v>
      </c>
      <c r="O141" s="110" t="s">
        <v>226</v>
      </c>
      <c r="P141" s="38" t="s">
        <v>195</v>
      </c>
      <c r="Q141" s="109">
        <v>0.9</v>
      </c>
      <c r="R141" s="117" t="s">
        <v>86</v>
      </c>
      <c r="S141" s="577" t="s">
        <v>283</v>
      </c>
      <c r="T141" s="133" t="str">
        <f>GGA!G32</f>
        <v>7.4. Organizar archvística y técnicamente los fondos documentales de la UAEOS</v>
      </c>
      <c r="U141" s="133" t="str">
        <f>GGA!H32</f>
        <v>150 metros lineales organizados</v>
      </c>
      <c r="V141" s="133" t="str">
        <f>GGA!I32</f>
        <v>Número  de metros lineales organizados</v>
      </c>
      <c r="W141" s="133">
        <f>GGA!J32</f>
        <v>0.05</v>
      </c>
      <c r="X141" s="133" t="str">
        <f>GGA!K32</f>
        <v>Angela Gutierrez
Profesional GD</v>
      </c>
      <c r="Y141" s="133">
        <f>GGA!L32</f>
        <v>44228</v>
      </c>
      <c r="Z141" s="133">
        <f>GGA!M32</f>
        <v>44530</v>
      </c>
      <c r="AA141" s="133" t="str">
        <f>GGA!N32</f>
        <v>Bogotá D.C.</v>
      </c>
    </row>
    <row r="142" spans="1:27" s="95" customFormat="1" ht="102" x14ac:dyDescent="0.2">
      <c r="A142" s="127" t="s">
        <v>155</v>
      </c>
      <c r="B142" s="101" t="s">
        <v>145</v>
      </c>
      <c r="C142" s="101" t="s">
        <v>178</v>
      </c>
      <c r="D142" s="512"/>
      <c r="E142" s="94" t="s">
        <v>300</v>
      </c>
      <c r="F142" s="94" t="s">
        <v>163</v>
      </c>
      <c r="G142" s="130" t="s">
        <v>236</v>
      </c>
      <c r="H142" s="130" t="s">
        <v>236</v>
      </c>
      <c r="I142" s="94" t="s">
        <v>182</v>
      </c>
      <c r="J142" s="94" t="s">
        <v>187</v>
      </c>
      <c r="K142" s="101" t="s">
        <v>195</v>
      </c>
      <c r="L142" s="101">
        <v>90</v>
      </c>
      <c r="M142" s="113" t="s">
        <v>203</v>
      </c>
      <c r="N142" s="145" t="s">
        <v>87</v>
      </c>
      <c r="O142" s="110" t="s">
        <v>226</v>
      </c>
      <c r="P142" s="38" t="s">
        <v>195</v>
      </c>
      <c r="Q142" s="109">
        <v>0.9</v>
      </c>
      <c r="R142" s="117" t="s">
        <v>86</v>
      </c>
      <c r="S142" s="577" t="s">
        <v>283</v>
      </c>
      <c r="T142" s="133" t="str">
        <f>GGA!G33</f>
        <v>7.5. Digitalizar Documentos Escenciales</v>
      </c>
      <c r="U142" s="133" t="str">
        <f>GGA!H33</f>
        <v>50 metros lineales digitalizados</v>
      </c>
      <c r="V142" s="133" t="str">
        <f>GGA!I33</f>
        <v>Número de metros lineales digitalizados</v>
      </c>
      <c r="W142" s="133">
        <f>GGA!J33</f>
        <v>0.05</v>
      </c>
      <c r="X142" s="133" t="str">
        <f>GGA!K33</f>
        <v>Angela Gutierrez
Profesional GD</v>
      </c>
      <c r="Y142" s="133">
        <f>GGA!L33</f>
        <v>44228</v>
      </c>
      <c r="Z142" s="133">
        <f>GGA!M33</f>
        <v>44530</v>
      </c>
      <c r="AA142" s="133" t="str">
        <f>GGA!N33</f>
        <v>Bogotá D.C.</v>
      </c>
    </row>
    <row r="143" spans="1:27" s="95" customFormat="1" ht="102" x14ac:dyDescent="0.2">
      <c r="A143" s="127" t="s">
        <v>156</v>
      </c>
      <c r="B143" s="101" t="s">
        <v>145</v>
      </c>
      <c r="C143" s="101" t="s">
        <v>178</v>
      </c>
      <c r="D143" s="512"/>
      <c r="E143" s="94" t="s">
        <v>300</v>
      </c>
      <c r="F143" s="94" t="s">
        <v>163</v>
      </c>
      <c r="G143" s="130" t="s">
        <v>236</v>
      </c>
      <c r="H143" s="130" t="s">
        <v>236</v>
      </c>
      <c r="I143" s="94" t="s">
        <v>182</v>
      </c>
      <c r="J143" s="94" t="s">
        <v>187</v>
      </c>
      <c r="K143" s="101" t="s">
        <v>195</v>
      </c>
      <c r="L143" s="101">
        <v>90</v>
      </c>
      <c r="M143" s="113" t="s">
        <v>203</v>
      </c>
      <c r="N143" s="145" t="s">
        <v>87</v>
      </c>
      <c r="O143" s="110" t="s">
        <v>226</v>
      </c>
      <c r="P143" s="38" t="s">
        <v>195</v>
      </c>
      <c r="Q143" s="109">
        <v>0.9</v>
      </c>
      <c r="R143" s="117" t="s">
        <v>86</v>
      </c>
      <c r="S143" s="145"/>
      <c r="T143" s="133" t="str">
        <f>GGA!G34</f>
        <v>7.6. Actualizar el Plan de conservación digital</v>
      </c>
      <c r="U143" s="133" t="str">
        <f>GGA!H34</f>
        <v>1 Plan de conservación digital actualizado</v>
      </c>
      <c r="V143" s="133" t="str">
        <f>GGA!I34</f>
        <v>Numero de Planes de conservación digital actualizado</v>
      </c>
      <c r="W143" s="133">
        <f>GGA!J34</f>
        <v>0.02</v>
      </c>
      <c r="X143" s="133" t="str">
        <f>GGA!K34</f>
        <v>Angela Gutierrez
Profesional GD</v>
      </c>
      <c r="Y143" s="133">
        <f>GGA!L34</f>
        <v>44501</v>
      </c>
      <c r="Z143" s="133">
        <f>GGA!M34</f>
        <v>44530</v>
      </c>
      <c r="AA143" s="133" t="str">
        <f>GGA!N34</f>
        <v>Bogotá D.C.</v>
      </c>
    </row>
    <row r="144" spans="1:27" s="95" customFormat="1" ht="102" x14ac:dyDescent="0.2">
      <c r="A144" s="127" t="s">
        <v>155</v>
      </c>
      <c r="B144" s="101" t="s">
        <v>145</v>
      </c>
      <c r="C144" s="101" t="s">
        <v>178</v>
      </c>
      <c r="D144" s="512"/>
      <c r="E144" s="94" t="s">
        <v>300</v>
      </c>
      <c r="F144" s="94" t="s">
        <v>163</v>
      </c>
      <c r="G144" s="130" t="s">
        <v>236</v>
      </c>
      <c r="H144" s="130" t="s">
        <v>236</v>
      </c>
      <c r="I144" s="94" t="s">
        <v>182</v>
      </c>
      <c r="J144" s="94" t="s">
        <v>187</v>
      </c>
      <c r="K144" s="101" t="s">
        <v>195</v>
      </c>
      <c r="L144" s="101">
        <v>90</v>
      </c>
      <c r="M144" s="113" t="s">
        <v>203</v>
      </c>
      <c r="N144" s="145" t="s">
        <v>87</v>
      </c>
      <c r="O144" s="110" t="s">
        <v>226</v>
      </c>
      <c r="P144" s="38" t="s">
        <v>195</v>
      </c>
      <c r="Q144" s="112">
        <v>90</v>
      </c>
      <c r="R144" s="117" t="s">
        <v>86</v>
      </c>
      <c r="S144" s="145" t="s">
        <v>285</v>
      </c>
      <c r="T144" s="133" t="str">
        <f>GGA!G35</f>
        <v xml:space="preserve">8.1 Mejoramiento del Aplicativo de Gestión Documental de la U.A.E.O.S. </v>
      </c>
      <c r="U144" s="133" t="str">
        <f>GGA!H35</f>
        <v>5 informes de ejecución de las actividades que comprende el mejoramiento del sistema de gestión documental</v>
      </c>
      <c r="V144" s="133" t="str">
        <f>GGA!I35</f>
        <v>Número de infromes que describen el mejoramiento del sistema de gestión documental</v>
      </c>
      <c r="W144" s="133">
        <f>GGA!J35</f>
        <v>0.05</v>
      </c>
      <c r="X144" s="133" t="str">
        <f>GGA!K35</f>
        <v>Angela Gutierrez
Profesional GD</v>
      </c>
      <c r="Y144" s="133">
        <f>GGA!L35</f>
        <v>44256</v>
      </c>
      <c r="Z144" s="133">
        <f>GGA!M35</f>
        <v>44530</v>
      </c>
      <c r="AA144" s="133" t="str">
        <f>GGA!N35</f>
        <v>Bogotá D.C.</v>
      </c>
    </row>
    <row r="145" spans="1:27" s="95" customFormat="1" ht="102" x14ac:dyDescent="0.2">
      <c r="A145" s="127" t="s">
        <v>136</v>
      </c>
      <c r="B145" s="101" t="s">
        <v>137</v>
      </c>
      <c r="C145" s="101" t="s">
        <v>164</v>
      </c>
      <c r="D145" s="512"/>
      <c r="E145" s="94" t="s">
        <v>300</v>
      </c>
      <c r="F145" s="94" t="s">
        <v>163</v>
      </c>
      <c r="G145" s="130" t="s">
        <v>236</v>
      </c>
      <c r="H145" s="130" t="s">
        <v>236</v>
      </c>
      <c r="I145" s="94" t="s">
        <v>182</v>
      </c>
      <c r="J145" s="94" t="s">
        <v>187</v>
      </c>
      <c r="K145" s="101" t="s">
        <v>195</v>
      </c>
      <c r="L145" s="101">
        <v>90</v>
      </c>
      <c r="M145" s="113" t="s">
        <v>203</v>
      </c>
      <c r="N145" s="145" t="s">
        <v>87</v>
      </c>
      <c r="O145" s="110" t="s">
        <v>226</v>
      </c>
      <c r="P145" s="38" t="s">
        <v>195</v>
      </c>
      <c r="Q145" s="112">
        <v>90</v>
      </c>
      <c r="R145" s="117" t="s">
        <v>86</v>
      </c>
      <c r="S145" s="145" t="s">
        <v>275</v>
      </c>
      <c r="T145" s="133" t="str">
        <f>GGA!G36</f>
        <v>9.1 Adelantar las actividades para la implementación de las políticas que conforman el MIPG de acuerdo al plan de trabajo dispuesto por la Entidad  </v>
      </c>
      <c r="U145" s="133" t="str">
        <f>GGA!H36</f>
        <v>100% del Cumplimiento de las actividades asignadas   del MIPG</v>
      </c>
      <c r="V145" s="133" t="str">
        <f>GGA!I36</f>
        <v xml:space="preserve">Porcentaje de Implemtación de MIPG </v>
      </c>
      <c r="W145" s="133">
        <f>GGA!J36</f>
        <v>0.1</v>
      </c>
      <c r="X145" s="133" t="str">
        <f>GGA!K36</f>
        <v>Angela Gutierrez
Profesional GD</v>
      </c>
      <c r="Y145" s="133">
        <f>GGA!L36</f>
        <v>44197</v>
      </c>
      <c r="Z145" s="133">
        <f>GGA!M36</f>
        <v>44227</v>
      </c>
      <c r="AA145" s="133" t="str">
        <f>GGA!N36</f>
        <v>Bogotá D.C.</v>
      </c>
    </row>
    <row r="146" spans="1:27" ht="102.75" customHeight="1" x14ac:dyDescent="0.2">
      <c r="A146" s="127"/>
      <c r="B146" s="101" t="s">
        <v>143</v>
      </c>
      <c r="C146" s="101" t="s">
        <v>176</v>
      </c>
      <c r="D146" s="512"/>
      <c r="E146" s="101" t="s">
        <v>300</v>
      </c>
      <c r="F146" s="101" t="s">
        <v>294</v>
      </c>
      <c r="G146" s="130" t="s">
        <v>236</v>
      </c>
      <c r="H146" s="130" t="s">
        <v>236</v>
      </c>
      <c r="I146" s="101" t="s">
        <v>182</v>
      </c>
      <c r="J146" s="101" t="s">
        <v>187</v>
      </c>
      <c r="K146" s="101" t="s">
        <v>195</v>
      </c>
      <c r="L146" s="101">
        <v>90</v>
      </c>
      <c r="M146" s="145" t="s">
        <v>203</v>
      </c>
      <c r="N146" s="145" t="s">
        <v>87</v>
      </c>
      <c r="O146" s="2" t="s">
        <v>226</v>
      </c>
      <c r="P146" s="145" t="s">
        <v>195</v>
      </c>
      <c r="Q146" s="145">
        <v>90</v>
      </c>
      <c r="R146" s="117" t="s">
        <v>272</v>
      </c>
      <c r="S146" s="145" t="s">
        <v>275</v>
      </c>
      <c r="T146" s="496" t="str">
        <f>GPyE!G12</f>
        <v>1.1  Realizar Seguimiento al Plan Estratégico institucional (2019-2022)</v>
      </c>
      <c r="U146" s="629" t="str">
        <f>GPyE!H12</f>
        <v xml:space="preserve"> 4 Seguimientos PEI (último vigencia 2020 y 3  de 2021)</v>
      </c>
      <c r="V146" s="629" t="str">
        <f>GPyE!I12</f>
        <v>Número de seguimientos realizados</v>
      </c>
      <c r="W146" s="631">
        <f>GPyE!J12</f>
        <v>0.03</v>
      </c>
      <c r="X146" s="629" t="str">
        <f>GPyE!K12</f>
        <v>Marisol Viveros 
Jorge Chavez</v>
      </c>
      <c r="Y146" s="520">
        <f>GPyE!L12</f>
        <v>43845</v>
      </c>
      <c r="Z146" s="520">
        <f>GPyE!M12</f>
        <v>44196</v>
      </c>
      <c r="AA146" s="629" t="str">
        <f>GPyE!N12</f>
        <v>Bogotá DC</v>
      </c>
    </row>
    <row r="147" spans="1:27" ht="102" x14ac:dyDescent="0.2">
      <c r="A147" s="127"/>
      <c r="B147" s="101" t="s">
        <v>143</v>
      </c>
      <c r="C147" s="101" t="s">
        <v>176</v>
      </c>
      <c r="D147" s="512"/>
      <c r="E147" s="101" t="s">
        <v>300</v>
      </c>
      <c r="F147" s="101" t="s">
        <v>294</v>
      </c>
      <c r="G147" s="130" t="s">
        <v>236</v>
      </c>
      <c r="H147" s="130" t="s">
        <v>236</v>
      </c>
      <c r="I147" s="101" t="s">
        <v>182</v>
      </c>
      <c r="J147" s="101" t="s">
        <v>187</v>
      </c>
      <c r="K147" s="101" t="s">
        <v>195</v>
      </c>
      <c r="L147" s="101">
        <v>90</v>
      </c>
      <c r="M147" s="145" t="s">
        <v>203</v>
      </c>
      <c r="N147" s="145" t="s">
        <v>87</v>
      </c>
      <c r="O147" s="2" t="s">
        <v>226</v>
      </c>
      <c r="P147" s="145" t="s">
        <v>195</v>
      </c>
      <c r="Q147" s="145">
        <v>90</v>
      </c>
      <c r="R147" s="117" t="s">
        <v>272</v>
      </c>
      <c r="S147" s="145" t="s">
        <v>275</v>
      </c>
      <c r="T147" s="629" t="str">
        <f>GPyE!G13</f>
        <v>1.2 Realizar seguimiento a los compromisos del PND (Indicador de SINERGIA), la Planeación Sectorial e Institucional (último vigencia 2020 y 3  de 2021)</v>
      </c>
      <c r="U147" s="629" t="str">
        <f>GPyE!H13</f>
        <v>4 informes de seguimiento  (último vigencia 2020 y 3  de 2021)</v>
      </c>
      <c r="V147" s="629" t="str">
        <f>GPyE!I13</f>
        <v>Número de informes de seguimientos realizados</v>
      </c>
      <c r="W147" s="631">
        <f>GPyE!J13</f>
        <v>0.05</v>
      </c>
      <c r="X147" s="629" t="str">
        <f>GPyE!K13</f>
        <v>Marisol Viveros
 Jorge Chavez</v>
      </c>
      <c r="Y147" s="520">
        <f>GPyE!L13</f>
        <v>43831</v>
      </c>
      <c r="Z147" s="520">
        <f>GPyE!M13</f>
        <v>44166</v>
      </c>
      <c r="AA147" s="629" t="str">
        <f>GPyE!N13</f>
        <v>Bogotá DC</v>
      </c>
    </row>
    <row r="148" spans="1:27" ht="102" x14ac:dyDescent="0.2">
      <c r="A148" s="127"/>
      <c r="B148" s="101" t="s">
        <v>137</v>
      </c>
      <c r="C148" s="101" t="s">
        <v>164</v>
      </c>
      <c r="D148" s="512"/>
      <c r="E148" s="101" t="s">
        <v>300</v>
      </c>
      <c r="F148" s="101" t="s">
        <v>294</v>
      </c>
      <c r="G148" s="130" t="s">
        <v>236</v>
      </c>
      <c r="H148" s="130" t="s">
        <v>236</v>
      </c>
      <c r="I148" s="101" t="s">
        <v>182</v>
      </c>
      <c r="J148" s="101" t="s">
        <v>187</v>
      </c>
      <c r="K148" s="101" t="s">
        <v>195</v>
      </c>
      <c r="L148" s="101">
        <v>90</v>
      </c>
      <c r="M148" s="145" t="s">
        <v>203</v>
      </c>
      <c r="N148" s="145" t="s">
        <v>87</v>
      </c>
      <c r="O148" s="2" t="s">
        <v>226</v>
      </c>
      <c r="P148" s="145" t="s">
        <v>195</v>
      </c>
      <c r="Q148" s="145">
        <v>90</v>
      </c>
      <c r="R148" s="117" t="s">
        <v>272</v>
      </c>
      <c r="S148" s="145" t="s">
        <v>275</v>
      </c>
      <c r="T148" s="629" t="str">
        <f>GPyE!G14</f>
        <v>1.3 Apoyar   la preparación y realización de la  jornada de planeación para la vigencia 2022</v>
      </c>
      <c r="U148" s="629" t="str">
        <f>GPyE!H14</f>
        <v xml:space="preserve">1 Jornada de planeación </v>
      </c>
      <c r="V148" s="629" t="str">
        <f>GPyE!I14</f>
        <v>Número de jornada de planeación apoyadas</v>
      </c>
      <c r="W148" s="631">
        <f>GPyE!J14</f>
        <v>0.06</v>
      </c>
      <c r="X148" s="629" t="str">
        <f>GPyE!K14</f>
        <v>Marisol Viveros
 Jorge Chavez 
Martha Daza</v>
      </c>
      <c r="Y148" s="520">
        <f>GPyE!L14</f>
        <v>44136</v>
      </c>
      <c r="Z148" s="520" t="str">
        <f>GPyE!M14</f>
        <v>31/11/2020</v>
      </c>
      <c r="AA148" s="629" t="str">
        <f>GPyE!N14</f>
        <v>Bogotá DC</v>
      </c>
    </row>
    <row r="149" spans="1:27" ht="102" x14ac:dyDescent="0.2">
      <c r="A149" s="127" t="s">
        <v>157</v>
      </c>
      <c r="B149" s="101" t="s">
        <v>137</v>
      </c>
      <c r="C149" s="101" t="s">
        <v>165</v>
      </c>
      <c r="D149" s="512"/>
      <c r="E149" s="101" t="s">
        <v>300</v>
      </c>
      <c r="F149" s="101" t="s">
        <v>294</v>
      </c>
      <c r="G149" s="130" t="s">
        <v>236</v>
      </c>
      <c r="H149" s="130" t="s">
        <v>236</v>
      </c>
      <c r="I149" s="101" t="s">
        <v>182</v>
      </c>
      <c r="J149" s="101" t="s">
        <v>187</v>
      </c>
      <c r="K149" s="101" t="s">
        <v>195</v>
      </c>
      <c r="L149" s="101">
        <v>90</v>
      </c>
      <c r="M149" s="145" t="s">
        <v>203</v>
      </c>
      <c r="N149" s="145" t="s">
        <v>87</v>
      </c>
      <c r="O149" s="2" t="s">
        <v>226</v>
      </c>
      <c r="P149" s="145" t="s">
        <v>195</v>
      </c>
      <c r="Q149" s="145">
        <v>90</v>
      </c>
      <c r="R149" s="117" t="s">
        <v>272</v>
      </c>
      <c r="S149" s="145" t="s">
        <v>275</v>
      </c>
      <c r="T149" s="629" t="str">
        <f>GPyE!G15</f>
        <v xml:space="preserve">1.4 Elaborar  y consolidar en coordinación con el Grupo de Gestión Financiera el Anteproyecto de presupuesto de la Entidad para validación de la Dirección de Planeación e Investigación </v>
      </c>
      <c r="U149" s="629" t="str">
        <f>GPyE!H15</f>
        <v>1 anteproyecto de presupuesto elaborado y consolidado oportunamente</v>
      </c>
      <c r="V149" s="629" t="str">
        <f>GPyE!I15</f>
        <v>Número de anteproyectos de presupuesto  elaborado, consolidado y presentado</v>
      </c>
      <c r="W149" s="631">
        <f>GPyE!J15</f>
        <v>0.06</v>
      </c>
      <c r="X149" s="629" t="str">
        <f>GPyE!K15</f>
        <v>Marisol Viveros 
Martha Daza</v>
      </c>
      <c r="Y149" s="520">
        <f>GPyE!L15</f>
        <v>43831</v>
      </c>
      <c r="Z149" s="520">
        <f>GPyE!M15</f>
        <v>44166</v>
      </c>
      <c r="AA149" s="629" t="str">
        <f>GPyE!N15</f>
        <v>Bogotá DC</v>
      </c>
    </row>
    <row r="150" spans="1:27" ht="102" x14ac:dyDescent="0.2">
      <c r="A150" s="127"/>
      <c r="B150" s="101" t="s">
        <v>143</v>
      </c>
      <c r="C150" s="101" t="s">
        <v>176</v>
      </c>
      <c r="D150" s="512"/>
      <c r="E150" s="101" t="s">
        <v>300</v>
      </c>
      <c r="F150" s="101" t="s">
        <v>294</v>
      </c>
      <c r="G150" s="130" t="s">
        <v>236</v>
      </c>
      <c r="H150" s="130" t="s">
        <v>236</v>
      </c>
      <c r="I150" s="101" t="s">
        <v>182</v>
      </c>
      <c r="J150" s="101" t="s">
        <v>187</v>
      </c>
      <c r="K150" s="101" t="s">
        <v>195</v>
      </c>
      <c r="L150" s="101">
        <v>90</v>
      </c>
      <c r="M150" s="145" t="s">
        <v>203</v>
      </c>
      <c r="N150" s="145" t="s">
        <v>87</v>
      </c>
      <c r="O150" s="2" t="s">
        <v>226</v>
      </c>
      <c r="P150" s="145" t="s">
        <v>195</v>
      </c>
      <c r="Q150" s="145">
        <v>90</v>
      </c>
      <c r="R150" s="117" t="s">
        <v>272</v>
      </c>
      <c r="S150" s="145" t="s">
        <v>275</v>
      </c>
      <c r="T150" s="629" t="str">
        <f>GPyE!G16</f>
        <v>2.1 Apoyar a la Dirección de Investigación y Planeación en  el desarrollo del  Comité Institucional de Gestión y Desempeño de la Unidad Administrativa Especial de Organizaciones Solidarias,  para presentar los avances y cumplimiento de metas del Modelo Integrado de Planeación y Gestión para la vigencia.</v>
      </c>
      <c r="U150" s="629" t="str">
        <f>GPyE!H16</f>
        <v>4 Comités  Institucionales de Gestión y Desempeño</v>
      </c>
      <c r="V150" s="629" t="str">
        <f>GPyE!I16</f>
        <v>Número de Comités  Institucionales de Gestión y Desempeño realizados</v>
      </c>
      <c r="W150" s="631">
        <f>GPyE!J16</f>
        <v>0.03</v>
      </c>
      <c r="X150" s="629" t="str">
        <f>GPyE!K16</f>
        <v>Marisol Viveros 
Martha Daza</v>
      </c>
      <c r="Y150" s="520">
        <f>GPyE!L16</f>
        <v>43831</v>
      </c>
      <c r="Z150" s="520">
        <f>GPyE!M16</f>
        <v>44166</v>
      </c>
      <c r="AA150" s="629" t="str">
        <f>GPyE!N16</f>
        <v>Bogotá DC</v>
      </c>
    </row>
    <row r="151" spans="1:27" ht="102" x14ac:dyDescent="0.2">
      <c r="A151" s="127"/>
      <c r="B151" s="101" t="s">
        <v>137</v>
      </c>
      <c r="C151" s="101" t="s">
        <v>164</v>
      </c>
      <c r="D151" s="512"/>
      <c r="E151" s="101" t="s">
        <v>300</v>
      </c>
      <c r="F151" s="101" t="s">
        <v>294</v>
      </c>
      <c r="G151" s="130" t="s">
        <v>236</v>
      </c>
      <c r="H151" s="130" t="s">
        <v>236</v>
      </c>
      <c r="I151" s="101" t="s">
        <v>182</v>
      </c>
      <c r="J151" s="101" t="s">
        <v>187</v>
      </c>
      <c r="K151" s="101" t="s">
        <v>195</v>
      </c>
      <c r="L151" s="101">
        <v>90</v>
      </c>
      <c r="M151" s="145" t="s">
        <v>203</v>
      </c>
      <c r="N151" s="145" t="s">
        <v>87</v>
      </c>
      <c r="O151" s="2" t="s">
        <v>226</v>
      </c>
      <c r="P151" s="145" t="s">
        <v>195</v>
      </c>
      <c r="Q151" s="145">
        <v>90</v>
      </c>
      <c r="R151" s="117" t="s">
        <v>272</v>
      </c>
      <c r="S151" s="145" t="s">
        <v>275</v>
      </c>
      <c r="T151" s="906" t="str">
        <f>GPyE!G17</f>
        <v xml:space="preserve">2.2 Brindar asesoría , acompañamiento  y seguimiento a la implementación de los planes integrados  adoptados </v>
      </c>
      <c r="U151" s="496" t="str">
        <f>GPyE!H17</f>
        <v xml:space="preserve">18  planes consolidados y publicados </v>
      </c>
      <c r="V151" s="629" t="str">
        <f>GPyE!I17</f>
        <v>Número de Planes  consolidados y publicados</v>
      </c>
      <c r="W151" s="631">
        <f>GPyE!J17</f>
        <v>2.5000000000000001E-2</v>
      </c>
      <c r="X151" s="629" t="str">
        <f>GPyE!K17</f>
        <v>Jorge Chavez</v>
      </c>
      <c r="Y151" s="520">
        <f>GPyE!L17</f>
        <v>43831</v>
      </c>
      <c r="Z151" s="520">
        <f>GPyE!M17</f>
        <v>43861</v>
      </c>
      <c r="AA151" s="629" t="str">
        <f>GPyE!N17</f>
        <v>Bogotá DC</v>
      </c>
    </row>
    <row r="152" spans="1:27" ht="102" x14ac:dyDescent="0.2">
      <c r="A152" s="127"/>
      <c r="B152" s="101" t="s">
        <v>143</v>
      </c>
      <c r="C152" s="101" t="s">
        <v>176</v>
      </c>
      <c r="D152" s="512"/>
      <c r="E152" s="101" t="s">
        <v>300</v>
      </c>
      <c r="F152" s="101" t="s">
        <v>294</v>
      </c>
      <c r="G152" s="130" t="s">
        <v>236</v>
      </c>
      <c r="H152" s="130" t="s">
        <v>236</v>
      </c>
      <c r="I152" s="101" t="s">
        <v>182</v>
      </c>
      <c r="J152" s="101" t="s">
        <v>187</v>
      </c>
      <c r="K152" s="101" t="s">
        <v>195</v>
      </c>
      <c r="L152" s="101">
        <v>90</v>
      </c>
      <c r="M152" s="145" t="s">
        <v>203</v>
      </c>
      <c r="N152" s="145" t="s">
        <v>87</v>
      </c>
      <c r="O152" s="2" t="s">
        <v>226</v>
      </c>
      <c r="P152" s="145" t="s">
        <v>195</v>
      </c>
      <c r="Q152" s="145">
        <v>90</v>
      </c>
      <c r="R152" s="117" t="s">
        <v>272</v>
      </c>
      <c r="S152" s="145" t="s">
        <v>275</v>
      </c>
      <c r="T152" s="907"/>
      <c r="U152" s="629" t="str">
        <f>GPyE!H18</f>
        <v>3 informes de seguimiento a Plan Anticorrupción y Atención al ciudadano y el Plan de participación ciudadana incluyendo el componente adicional Intergridad- Gestion de Conflicto de Interes</v>
      </c>
      <c r="V152" s="629" t="str">
        <f>GPyE!I18</f>
        <v xml:space="preserve">Número de Planes informes de seguimiento realizados </v>
      </c>
      <c r="W152" s="631">
        <f>GPyE!J18</f>
        <v>2.5000000000000001E-2</v>
      </c>
      <c r="X152" s="629" t="str">
        <f>GPyE!K18</f>
        <v>Jorge Chavez</v>
      </c>
      <c r="Y152" s="520">
        <f>GPyE!L18</f>
        <v>43831</v>
      </c>
      <c r="Z152" s="520">
        <f>GPyE!M18</f>
        <v>43861</v>
      </c>
      <c r="AA152" s="629" t="str">
        <f>GPyE!N18</f>
        <v>Bogotá DC</v>
      </c>
    </row>
    <row r="153" spans="1:27" ht="102" x14ac:dyDescent="0.2">
      <c r="A153" s="127"/>
      <c r="B153" s="101" t="s">
        <v>143</v>
      </c>
      <c r="C153" s="101" t="s">
        <v>176</v>
      </c>
      <c r="D153" s="512"/>
      <c r="E153" s="101" t="s">
        <v>300</v>
      </c>
      <c r="F153" s="101" t="s">
        <v>294</v>
      </c>
      <c r="G153" s="130" t="s">
        <v>236</v>
      </c>
      <c r="H153" s="130" t="s">
        <v>236</v>
      </c>
      <c r="I153" s="101" t="s">
        <v>182</v>
      </c>
      <c r="J153" s="101" t="s">
        <v>187</v>
      </c>
      <c r="K153" s="101" t="s">
        <v>195</v>
      </c>
      <c r="L153" s="101">
        <v>90</v>
      </c>
      <c r="M153" s="145" t="s">
        <v>203</v>
      </c>
      <c r="N153" s="145" t="s">
        <v>87</v>
      </c>
      <c r="O153" s="2" t="s">
        <v>226</v>
      </c>
      <c r="P153" s="145" t="s">
        <v>195</v>
      </c>
      <c r="Q153" s="145">
        <v>90</v>
      </c>
      <c r="R153" s="117" t="s">
        <v>272</v>
      </c>
      <c r="S153" s="145" t="s">
        <v>275</v>
      </c>
      <c r="T153" s="908"/>
      <c r="U153" s="629" t="str">
        <f>GPyE!H19</f>
        <v xml:space="preserve">4 informes de seguimiento a los planes integrados </v>
      </c>
      <c r="V153" s="629" t="str">
        <f>GPyE!I19</f>
        <v>Número de Planes  informes de seguimiento realizados</v>
      </c>
      <c r="W153" s="631">
        <f>GPyE!J19</f>
        <v>0.02</v>
      </c>
      <c r="X153" s="629" t="str">
        <f>GPyE!K19</f>
        <v>Jorge Chavez</v>
      </c>
      <c r="Y153" s="520">
        <f>GPyE!L19</f>
        <v>43831</v>
      </c>
      <c r="Z153" s="520">
        <f>GPyE!M19</f>
        <v>44166</v>
      </c>
      <c r="AA153" s="629" t="str">
        <f>GPyE!N19</f>
        <v>Bogotá DC</v>
      </c>
    </row>
    <row r="154" spans="1:27" ht="59.25" customHeight="1" x14ac:dyDescent="0.2">
      <c r="A154" s="127"/>
      <c r="B154" s="101" t="s">
        <v>137</v>
      </c>
      <c r="C154" s="101" t="s">
        <v>164</v>
      </c>
      <c r="D154" s="512"/>
      <c r="E154" s="101" t="s">
        <v>300</v>
      </c>
      <c r="F154" s="101" t="s">
        <v>294</v>
      </c>
      <c r="G154" s="130" t="s">
        <v>236</v>
      </c>
      <c r="H154" s="130" t="s">
        <v>236</v>
      </c>
      <c r="I154" s="101" t="s">
        <v>182</v>
      </c>
      <c r="J154" s="101" t="s">
        <v>187</v>
      </c>
      <c r="K154" s="101" t="s">
        <v>195</v>
      </c>
      <c r="L154" s="101">
        <v>90</v>
      </c>
      <c r="M154" s="145" t="s">
        <v>203</v>
      </c>
      <c r="N154" s="145" t="s">
        <v>87</v>
      </c>
      <c r="O154" s="2" t="s">
        <v>226</v>
      </c>
      <c r="P154" s="145" t="s">
        <v>195</v>
      </c>
      <c r="Q154" s="145">
        <v>90</v>
      </c>
      <c r="R154" s="117" t="s">
        <v>272</v>
      </c>
      <c r="S154" s="145" t="s">
        <v>275</v>
      </c>
      <c r="T154" s="906" t="str">
        <f>GPyE!G20</f>
        <v>2.3 Asesorar y validar técnicamente la elaboración y publicación de los planes de acción de las diferentes áreas de la Unidad Administrativa Especial de Organizaciones Solidarias y realizar los informes de seguimiento</v>
      </c>
      <c r="U154" s="496" t="str">
        <f>GPyE!H20</f>
        <v>10 Planes de acción asesorados</v>
      </c>
      <c r="V154" s="629" t="str">
        <f>GPyE!I20</f>
        <v>Número de planes de acción publicados</v>
      </c>
      <c r="W154" s="631">
        <f>GPyE!J20</f>
        <v>0.05</v>
      </c>
      <c r="X154" s="629" t="str">
        <f>GPyE!K20</f>
        <v>Marisol Viveros 
Jorge Chavez</v>
      </c>
      <c r="Y154" s="520">
        <f>GPyE!L20</f>
        <v>43831</v>
      </c>
      <c r="Z154" s="520">
        <f>GPyE!M20</f>
        <v>43861</v>
      </c>
      <c r="AA154" s="629" t="str">
        <f>GPyE!N20</f>
        <v>Bogotá DC</v>
      </c>
    </row>
    <row r="155" spans="1:27" ht="102" x14ac:dyDescent="0.2">
      <c r="A155" s="127"/>
      <c r="B155" s="101" t="s">
        <v>143</v>
      </c>
      <c r="C155" s="101" t="s">
        <v>176</v>
      </c>
      <c r="D155" s="512"/>
      <c r="E155" s="101" t="s">
        <v>300</v>
      </c>
      <c r="F155" s="101" t="s">
        <v>294</v>
      </c>
      <c r="G155" s="130" t="s">
        <v>236</v>
      </c>
      <c r="H155" s="130" t="s">
        <v>236</v>
      </c>
      <c r="I155" s="101" t="s">
        <v>182</v>
      </c>
      <c r="J155" s="101" t="s">
        <v>187</v>
      </c>
      <c r="K155" s="101" t="s">
        <v>195</v>
      </c>
      <c r="L155" s="101">
        <v>90</v>
      </c>
      <c r="M155" s="145" t="s">
        <v>203</v>
      </c>
      <c r="N155" s="145" t="s">
        <v>87</v>
      </c>
      <c r="O155" s="2" t="s">
        <v>226</v>
      </c>
      <c r="P155" s="145" t="s">
        <v>195</v>
      </c>
      <c r="Q155" s="145">
        <v>90</v>
      </c>
      <c r="R155" s="117" t="s">
        <v>272</v>
      </c>
      <c r="S155" s="145" t="s">
        <v>275</v>
      </c>
      <c r="T155" s="908"/>
      <c r="U155" s="629" t="str">
        <f>GPyE!H21</f>
        <v>12 Informes de seguimiento y ejecución (último vigencia 2020 y 3  de 2021)</v>
      </c>
      <c r="V155" s="629" t="str">
        <f>GPyE!I21</f>
        <v>Número de Informes de seguimiento elaborados y enviados a los responsables</v>
      </c>
      <c r="W155" s="631">
        <f>GPyE!J21</f>
        <v>0.04</v>
      </c>
      <c r="X155" s="629" t="str">
        <f>GPyE!K21</f>
        <v>Jorge Chavez</v>
      </c>
      <c r="Y155" s="520">
        <f>GPyE!L21</f>
        <v>43831</v>
      </c>
      <c r="Z155" s="520">
        <f>GPyE!M21</f>
        <v>44166</v>
      </c>
      <c r="AA155" s="629" t="str">
        <f>GPyE!N21</f>
        <v>Bogotá DC</v>
      </c>
    </row>
    <row r="156" spans="1:27" ht="38.25" customHeight="1" x14ac:dyDescent="0.2">
      <c r="A156" s="127" t="s">
        <v>151</v>
      </c>
      <c r="B156" s="101" t="s">
        <v>149</v>
      </c>
      <c r="C156" s="101" t="s">
        <v>149</v>
      </c>
      <c r="D156" s="512"/>
      <c r="E156" s="101" t="s">
        <v>300</v>
      </c>
      <c r="F156" s="101" t="s">
        <v>294</v>
      </c>
      <c r="G156" s="130" t="s">
        <v>236</v>
      </c>
      <c r="H156" s="130" t="s">
        <v>236</v>
      </c>
      <c r="I156" s="101" t="s">
        <v>182</v>
      </c>
      <c r="J156" s="101" t="s">
        <v>187</v>
      </c>
      <c r="K156" s="101" t="s">
        <v>195</v>
      </c>
      <c r="L156" s="101">
        <v>90</v>
      </c>
      <c r="M156" s="145" t="s">
        <v>203</v>
      </c>
      <c r="N156" s="145" t="s">
        <v>87</v>
      </c>
      <c r="O156" s="2" t="s">
        <v>226</v>
      </c>
      <c r="P156" s="145" t="s">
        <v>195</v>
      </c>
      <c r="Q156" s="145">
        <v>90</v>
      </c>
      <c r="R156" s="117" t="s">
        <v>272</v>
      </c>
      <c r="S156" s="145" t="s">
        <v>275</v>
      </c>
      <c r="T156" s="906" t="str">
        <f>GPyE!G22</f>
        <v>2.4 Apoyar metodológicamente  la construcción de los mapas de riesgos de  procesos y de corrupción y adelantar el monitoreo de acuerdo a la normatividad vigente.</v>
      </c>
      <c r="U156" s="496" t="str">
        <f>GPyE!H24</f>
        <v>1 Informe de Rendición de Cuentas PAZ</v>
      </c>
      <c r="V156" s="629" t="str">
        <f>GPyE!I24</f>
        <v>Número de Planes Informe de Rendición de Cuentas PAZ realizado</v>
      </c>
      <c r="W156" s="631">
        <f>GPyE!J24</f>
        <v>0.02</v>
      </c>
      <c r="X156" s="629" t="str">
        <f>GPyE!K24</f>
        <v>Marisol Viveros 
Jorge Chavez</v>
      </c>
      <c r="Y156" s="520">
        <f>GPyE!L24</f>
        <v>43831</v>
      </c>
      <c r="Z156" s="520">
        <f>GPyE!M24</f>
        <v>44166</v>
      </c>
      <c r="AA156" s="629" t="str">
        <f>GPyE!N24</f>
        <v>Bogotá DC</v>
      </c>
    </row>
    <row r="157" spans="1:27" ht="102" x14ac:dyDescent="0.2">
      <c r="A157" s="127" t="s">
        <v>151</v>
      </c>
      <c r="B157" s="101" t="s">
        <v>149</v>
      </c>
      <c r="C157" s="101" t="s">
        <v>149</v>
      </c>
      <c r="D157" s="512"/>
      <c r="E157" s="101" t="s">
        <v>300</v>
      </c>
      <c r="F157" s="101" t="s">
        <v>294</v>
      </c>
      <c r="G157" s="130" t="s">
        <v>236</v>
      </c>
      <c r="H157" s="130" t="s">
        <v>236</v>
      </c>
      <c r="I157" s="101" t="s">
        <v>182</v>
      </c>
      <c r="J157" s="101" t="s">
        <v>187</v>
      </c>
      <c r="K157" s="101" t="s">
        <v>195</v>
      </c>
      <c r="L157" s="101">
        <v>90</v>
      </c>
      <c r="M157" s="145" t="s">
        <v>203</v>
      </c>
      <c r="N157" s="145" t="s">
        <v>87</v>
      </c>
      <c r="O157" s="2" t="s">
        <v>226</v>
      </c>
      <c r="P157" s="145" t="s">
        <v>195</v>
      </c>
      <c r="Q157" s="145">
        <v>90</v>
      </c>
      <c r="R157" s="117" t="s">
        <v>272</v>
      </c>
      <c r="S157" s="145" t="s">
        <v>275</v>
      </c>
      <c r="T157" s="908"/>
      <c r="U157" s="629" t="str">
        <f>GPyE!H25</f>
        <v xml:space="preserve">100% de solicitudes de informes o reportes  atendidas </v>
      </c>
      <c r="V157" s="629" t="str">
        <f>GPyE!I25</f>
        <v xml:space="preserve">Porcentaje  de solicitudes atendidas </v>
      </c>
      <c r="W157" s="631">
        <f>GPyE!J25</f>
        <v>0.04</v>
      </c>
      <c r="X157" s="629" t="str">
        <f>GPyE!K25</f>
        <v>Marisol Viveros 
Jorge Chavez
Martha Daza</v>
      </c>
      <c r="Y157" s="520">
        <f>GPyE!L25</f>
        <v>43831</v>
      </c>
      <c r="Z157" s="520">
        <f>GPyE!M25</f>
        <v>44166</v>
      </c>
      <c r="AA157" s="629" t="str">
        <f>GPyE!N25</f>
        <v>Bogotá DC</v>
      </c>
    </row>
    <row r="158" spans="1:27" ht="63.75" customHeight="1" x14ac:dyDescent="0.2">
      <c r="A158" s="127" t="s">
        <v>151</v>
      </c>
      <c r="B158" s="101" t="s">
        <v>141</v>
      </c>
      <c r="C158" s="101" t="s">
        <v>177</v>
      </c>
      <c r="D158" s="512"/>
      <c r="E158" s="101" t="s">
        <v>300</v>
      </c>
      <c r="F158" s="101" t="s">
        <v>294</v>
      </c>
      <c r="G158" s="130" t="s">
        <v>236</v>
      </c>
      <c r="H158" s="130" t="s">
        <v>236</v>
      </c>
      <c r="I158" s="101" t="s">
        <v>182</v>
      </c>
      <c r="J158" s="101" t="s">
        <v>187</v>
      </c>
      <c r="K158" s="101" t="s">
        <v>195</v>
      </c>
      <c r="L158" s="101">
        <v>90</v>
      </c>
      <c r="M158" s="145" t="s">
        <v>203</v>
      </c>
      <c r="N158" s="145" t="s">
        <v>87</v>
      </c>
      <c r="O158" s="2" t="s">
        <v>226</v>
      </c>
      <c r="P158" s="145" t="s">
        <v>195</v>
      </c>
      <c r="Q158" s="145">
        <v>90</v>
      </c>
      <c r="R158" s="117" t="s">
        <v>272</v>
      </c>
      <c r="S158" s="145" t="s">
        <v>275</v>
      </c>
      <c r="T158" s="496" t="str">
        <f>GPyE!G24</f>
        <v>3.1 Realizar el Informe de Rendición de Cuentas PAZ</v>
      </c>
      <c r="U158" s="629" t="str">
        <f>GPyE!H24</f>
        <v>1 Informe de Rendición de Cuentas PAZ</v>
      </c>
      <c r="V158" s="629" t="str">
        <f>GPyE!I24</f>
        <v>Número de Planes Informe de Rendición de Cuentas PAZ realizado</v>
      </c>
      <c r="W158" s="631">
        <f>GPyE!J24</f>
        <v>0.02</v>
      </c>
      <c r="X158" s="629" t="str">
        <f>GPyE!K24</f>
        <v>Marisol Viveros 
Jorge Chavez</v>
      </c>
      <c r="Y158" s="520">
        <f>GPyE!L24</f>
        <v>43831</v>
      </c>
      <c r="Z158" s="520">
        <f>GPyE!M24</f>
        <v>44166</v>
      </c>
      <c r="AA158" s="629" t="str">
        <f>GPyE!N24</f>
        <v>Bogotá DC</v>
      </c>
    </row>
    <row r="159" spans="1:27" ht="102" x14ac:dyDescent="0.2">
      <c r="A159" s="127"/>
      <c r="B159" s="101" t="s">
        <v>143</v>
      </c>
      <c r="C159" s="101" t="s">
        <v>176</v>
      </c>
      <c r="D159" s="512"/>
      <c r="E159" s="101" t="s">
        <v>300</v>
      </c>
      <c r="F159" s="101" t="s">
        <v>294</v>
      </c>
      <c r="G159" s="130" t="s">
        <v>236</v>
      </c>
      <c r="H159" s="130" t="s">
        <v>236</v>
      </c>
      <c r="I159" s="101" t="s">
        <v>182</v>
      </c>
      <c r="J159" s="101" t="s">
        <v>187</v>
      </c>
      <c r="K159" s="101" t="s">
        <v>195</v>
      </c>
      <c r="L159" s="101">
        <v>90</v>
      </c>
      <c r="M159" s="145" t="s">
        <v>203</v>
      </c>
      <c r="N159" s="145" t="s">
        <v>87</v>
      </c>
      <c r="O159" s="2" t="s">
        <v>226</v>
      </c>
      <c r="P159" s="145" t="s">
        <v>195</v>
      </c>
      <c r="Q159" s="145">
        <v>90</v>
      </c>
      <c r="R159" s="117" t="s">
        <v>272</v>
      </c>
      <c r="S159" s="145" t="s">
        <v>275</v>
      </c>
      <c r="T159" s="629" t="str">
        <f>GPyE!G25</f>
        <v xml:space="preserve">3.2 Seguimientos, informes  y reportes  realizados y enviados </v>
      </c>
      <c r="U159" s="629" t="str">
        <f>GPyE!H25</f>
        <v xml:space="preserve">100% de solicitudes de informes o reportes  atendidas </v>
      </c>
      <c r="V159" s="629" t="str">
        <f>GPyE!I25</f>
        <v xml:space="preserve">Porcentaje  de solicitudes atendidas </v>
      </c>
      <c r="W159" s="631">
        <f>GPyE!J25</f>
        <v>0.04</v>
      </c>
      <c r="X159" s="629" t="str">
        <f>GPyE!K25</f>
        <v>Marisol Viveros 
Jorge Chavez
Martha Daza</v>
      </c>
      <c r="Y159" s="520">
        <f>GPyE!L25</f>
        <v>43831</v>
      </c>
      <c r="Z159" s="520">
        <f>GPyE!M25</f>
        <v>44166</v>
      </c>
      <c r="AA159" s="629" t="str">
        <f>GPyE!N25</f>
        <v>Bogotá DC</v>
      </c>
    </row>
    <row r="160" spans="1:27" ht="102" x14ac:dyDescent="0.2">
      <c r="A160" s="127"/>
      <c r="B160" s="101" t="s">
        <v>143</v>
      </c>
      <c r="C160" s="101" t="s">
        <v>176</v>
      </c>
      <c r="D160" s="512"/>
      <c r="E160" s="101" t="s">
        <v>300</v>
      </c>
      <c r="F160" s="101" t="s">
        <v>294</v>
      </c>
      <c r="G160" s="130" t="s">
        <v>236</v>
      </c>
      <c r="H160" s="130" t="s">
        <v>236</v>
      </c>
      <c r="I160" s="101" t="s">
        <v>182</v>
      </c>
      <c r="J160" s="101" t="s">
        <v>187</v>
      </c>
      <c r="K160" s="101" t="s">
        <v>195</v>
      </c>
      <c r="L160" s="101">
        <v>90</v>
      </c>
      <c r="M160" s="145" t="s">
        <v>203</v>
      </c>
      <c r="N160" s="145" t="s">
        <v>87</v>
      </c>
      <c r="O160" s="2" t="s">
        <v>226</v>
      </c>
      <c r="P160" s="145" t="s">
        <v>195</v>
      </c>
      <c r="Q160" s="145">
        <v>90</v>
      </c>
      <c r="R160" s="117" t="s">
        <v>272</v>
      </c>
      <c r="S160" s="145" t="s">
        <v>275</v>
      </c>
      <c r="T160" s="629" t="str">
        <f>GPyE!G26</f>
        <v xml:space="preserve">3.3 Validar los reportes de SISCONPES </v>
      </c>
      <c r="U160" s="629" t="str">
        <f>GPyE!H26</f>
        <v>2 Reportes validados en la plataforma SISCONPES</v>
      </c>
      <c r="V160" s="629" t="str">
        <f>GPyE!I26</f>
        <v>Número de  reportes validados y enviados</v>
      </c>
      <c r="W160" s="631">
        <f>GPyE!J26</f>
        <v>0.02</v>
      </c>
      <c r="X160" s="629" t="str">
        <f>GPyE!K26</f>
        <v>Jorge Chavez</v>
      </c>
      <c r="Y160" s="520">
        <f>GPyE!L26</f>
        <v>43831</v>
      </c>
      <c r="Z160" s="520">
        <f>GPyE!M26</f>
        <v>44166</v>
      </c>
      <c r="AA160" s="629" t="str">
        <f>GPyE!N26</f>
        <v>Bogotá DC</v>
      </c>
    </row>
    <row r="161" spans="1:27" ht="51" customHeight="1" x14ac:dyDescent="0.2">
      <c r="A161" s="127"/>
      <c r="B161" s="101" t="s">
        <v>137</v>
      </c>
      <c r="C161" s="101" t="s">
        <v>168</v>
      </c>
      <c r="D161" s="512"/>
      <c r="E161" s="101" t="s">
        <v>300</v>
      </c>
      <c r="F161" s="101" t="s">
        <v>294</v>
      </c>
      <c r="G161" s="130" t="s">
        <v>236</v>
      </c>
      <c r="H161" s="130" t="s">
        <v>236</v>
      </c>
      <c r="I161" s="101" t="s">
        <v>182</v>
      </c>
      <c r="J161" s="101" t="s">
        <v>187</v>
      </c>
      <c r="K161" s="101" t="s">
        <v>195</v>
      </c>
      <c r="L161" s="101">
        <v>90</v>
      </c>
      <c r="M161" s="145" t="s">
        <v>203</v>
      </c>
      <c r="N161" s="145" t="s">
        <v>87</v>
      </c>
      <c r="O161" s="2" t="s">
        <v>226</v>
      </c>
      <c r="P161" s="145" t="s">
        <v>195</v>
      </c>
      <c r="Q161" s="145">
        <v>90</v>
      </c>
      <c r="R161" s="117" t="s">
        <v>272</v>
      </c>
      <c r="S161" s="145" t="s">
        <v>289</v>
      </c>
      <c r="T161" s="629" t="str">
        <f>GPyE!G27</f>
        <v>4.1  Asesorar  a los lideres en el desarrollo de las  acciones establecidas  para la implementación de MIPG</v>
      </c>
      <c r="U161" s="629" t="str">
        <f>GPyE!H27</f>
        <v xml:space="preserve">100% de asesorías realizadas </v>
      </c>
      <c r="V161" s="629" t="str">
        <f>GPyE!I27</f>
        <v xml:space="preserve">Porcentaje  de asesorías realizadas </v>
      </c>
      <c r="W161" s="631">
        <f>GPyE!J27</f>
        <v>0.06</v>
      </c>
      <c r="X161" s="629" t="str">
        <f>GPyE!K27</f>
        <v>Jorge Muñoz</v>
      </c>
      <c r="Y161" s="520">
        <f>GPyE!L27</f>
        <v>43831</v>
      </c>
      <c r="Z161" s="520">
        <f>GPyE!M27</f>
        <v>44166</v>
      </c>
      <c r="AA161" s="629" t="str">
        <f>GPyE!N27</f>
        <v>Bogotá DC</v>
      </c>
    </row>
    <row r="162" spans="1:27" ht="102" x14ac:dyDescent="0.2">
      <c r="A162" s="127"/>
      <c r="B162" s="101" t="s">
        <v>137</v>
      </c>
      <c r="C162" s="101" t="s">
        <v>168</v>
      </c>
      <c r="D162" s="512"/>
      <c r="E162" s="101" t="s">
        <v>300</v>
      </c>
      <c r="F162" s="101" t="s">
        <v>294</v>
      </c>
      <c r="G162" s="130" t="s">
        <v>236</v>
      </c>
      <c r="H162" s="130" t="s">
        <v>236</v>
      </c>
      <c r="I162" s="101" t="s">
        <v>182</v>
      </c>
      <c r="J162" s="101" t="s">
        <v>187</v>
      </c>
      <c r="K162" s="101" t="s">
        <v>195</v>
      </c>
      <c r="L162" s="101">
        <v>90</v>
      </c>
      <c r="M162" s="145" t="s">
        <v>203</v>
      </c>
      <c r="N162" s="145" t="s">
        <v>87</v>
      </c>
      <c r="O162" s="2" t="s">
        <v>226</v>
      </c>
      <c r="P162" s="145" t="s">
        <v>195</v>
      </c>
      <c r="Q162" s="145">
        <v>90</v>
      </c>
      <c r="R162" s="117" t="s">
        <v>272</v>
      </c>
      <c r="S162" s="145" t="s">
        <v>289</v>
      </c>
      <c r="T162" s="629" t="str">
        <f>GPyE!G28</f>
        <v xml:space="preserve">4.2 Diseñar e implementar 1  campaña de sensibilización del MIPG a los funcionarios de la Unidad </v>
      </c>
      <c r="U162" s="629" t="str">
        <f>GPyE!H28</f>
        <v xml:space="preserve">100% de la implementación de la campaña  realizadas </v>
      </c>
      <c r="V162" s="629" t="str">
        <f>GPyE!I28</f>
        <v>Porcentaje de implementación de la  campaña de sensibilización realizada</v>
      </c>
      <c r="W162" s="631">
        <f>GPyE!J28</f>
        <v>0.02</v>
      </c>
      <c r="X162" s="629" t="str">
        <f>GPyE!K28</f>
        <v>Jorge Muñoz</v>
      </c>
      <c r="Y162" s="520">
        <f>GPyE!L28</f>
        <v>43862</v>
      </c>
      <c r="Z162" s="520">
        <f>GPyE!M28</f>
        <v>44166</v>
      </c>
      <c r="AA162" s="629" t="str">
        <f>GPyE!N28</f>
        <v>Bogotá DC</v>
      </c>
    </row>
    <row r="163" spans="1:27" ht="102" x14ac:dyDescent="0.2">
      <c r="A163" s="127" t="s">
        <v>161</v>
      </c>
      <c r="B163" s="101" t="s">
        <v>137</v>
      </c>
      <c r="C163" s="101" t="s">
        <v>168</v>
      </c>
      <c r="D163" s="512"/>
      <c r="E163" s="101" t="s">
        <v>300</v>
      </c>
      <c r="F163" s="101" t="s">
        <v>294</v>
      </c>
      <c r="G163" s="130" t="s">
        <v>236</v>
      </c>
      <c r="H163" s="130" t="s">
        <v>236</v>
      </c>
      <c r="I163" s="101" t="s">
        <v>182</v>
      </c>
      <c r="J163" s="101" t="s">
        <v>187</v>
      </c>
      <c r="K163" s="101" t="s">
        <v>195</v>
      </c>
      <c r="L163" s="101">
        <v>90</v>
      </c>
      <c r="M163" s="145" t="s">
        <v>203</v>
      </c>
      <c r="N163" s="145" t="s">
        <v>87</v>
      </c>
      <c r="O163" s="2" t="s">
        <v>226</v>
      </c>
      <c r="P163" s="145" t="s">
        <v>195</v>
      </c>
      <c r="Q163" s="145">
        <v>90</v>
      </c>
      <c r="R163" s="117" t="s">
        <v>272</v>
      </c>
      <c r="S163" s="145" t="s">
        <v>289</v>
      </c>
      <c r="T163" s="629" t="str">
        <f>GPyE!G29</f>
        <v>4.3 Realizar , acompañamiento y seguimiento  a las actividades de implementación del Sistema de Gestión Ambiental</v>
      </c>
      <c r="U163" s="629" t="str">
        <f>GPyE!H29</f>
        <v>4 informes de seguimiento y acompañamiento</v>
      </c>
      <c r="V163" s="629" t="str">
        <f>GPyE!I29</f>
        <v>Número de  informes realizados</v>
      </c>
      <c r="W163" s="631">
        <f>GPyE!J29</f>
        <v>0.02</v>
      </c>
      <c r="X163" s="629" t="str">
        <f>GPyE!K29</f>
        <v>Jorge Chavez</v>
      </c>
      <c r="Y163" s="520">
        <f>GPyE!L29</f>
        <v>43862</v>
      </c>
      <c r="Z163" s="520">
        <f>GPyE!M29</f>
        <v>44136</v>
      </c>
      <c r="AA163" s="629" t="str">
        <f>GPyE!N29</f>
        <v>Bogotá DC</v>
      </c>
    </row>
    <row r="164" spans="1:27" ht="102" x14ac:dyDescent="0.2">
      <c r="A164" s="127"/>
      <c r="B164" s="101" t="s">
        <v>143</v>
      </c>
      <c r="C164" s="101" t="s">
        <v>176</v>
      </c>
      <c r="D164" s="512"/>
      <c r="E164" s="101" t="s">
        <v>300</v>
      </c>
      <c r="F164" s="101" t="s">
        <v>294</v>
      </c>
      <c r="G164" s="130" t="s">
        <v>236</v>
      </c>
      <c r="H164" s="130" t="s">
        <v>236</v>
      </c>
      <c r="I164" s="101" t="s">
        <v>182</v>
      </c>
      <c r="J164" s="101" t="s">
        <v>187</v>
      </c>
      <c r="K164" s="101" t="s">
        <v>195</v>
      </c>
      <c r="L164" s="101">
        <v>90</v>
      </c>
      <c r="M164" s="145" t="s">
        <v>203</v>
      </c>
      <c r="N164" s="145" t="s">
        <v>87</v>
      </c>
      <c r="O164" s="2" t="s">
        <v>231</v>
      </c>
      <c r="P164" s="145" t="s">
        <v>260</v>
      </c>
      <c r="Q164" s="109">
        <v>1</v>
      </c>
      <c r="R164" s="117" t="s">
        <v>272</v>
      </c>
      <c r="S164" s="145" t="s">
        <v>289</v>
      </c>
      <c r="T164" s="629" t="str">
        <f>GPyE!G30</f>
        <v>5.1 Revisar, actualizar y publicar información de gestión y resultados  con los reportes estadísticos periódicamente.</v>
      </c>
      <c r="U164" s="629" t="str">
        <f>GPyE!H30</f>
        <v xml:space="preserve">2  actualizaciones  de  información por departamento y municipio realizados en el mapa de gestión </v>
      </c>
      <c r="V164" s="629" t="str">
        <f>GPyE!I30</f>
        <v>Número de  informes realizados</v>
      </c>
      <c r="W164" s="631">
        <f>GPyE!J30</f>
        <v>0.02</v>
      </c>
      <c r="X164" s="629" t="str">
        <f>GPyE!K30</f>
        <v>Martha Daza 
Jorge Chavez</v>
      </c>
      <c r="Y164" s="520">
        <f>GPyE!L30</f>
        <v>43831</v>
      </c>
      <c r="Z164" s="520">
        <f>GPyE!M30</f>
        <v>44166</v>
      </c>
      <c r="AA164" s="629" t="str">
        <f>GPyE!N30</f>
        <v>Bogotá DC</v>
      </c>
    </row>
    <row r="165" spans="1:27" ht="89.25" x14ac:dyDescent="0.2">
      <c r="A165" s="127"/>
      <c r="B165" s="101" t="s">
        <v>143</v>
      </c>
      <c r="C165" s="101" t="s">
        <v>176</v>
      </c>
      <c r="D165" s="512"/>
      <c r="E165" s="101" t="s">
        <v>300</v>
      </c>
      <c r="F165" s="101" t="s">
        <v>294</v>
      </c>
      <c r="G165" s="130" t="s">
        <v>236</v>
      </c>
      <c r="H165" s="130" t="s">
        <v>236</v>
      </c>
      <c r="I165" s="101" t="s">
        <v>182</v>
      </c>
      <c r="J165" s="101" t="s">
        <v>186</v>
      </c>
      <c r="K165" s="101" t="s">
        <v>194</v>
      </c>
      <c r="L165" s="118">
        <v>1</v>
      </c>
      <c r="M165" s="145" t="s">
        <v>203</v>
      </c>
      <c r="N165" s="145" t="s">
        <v>87</v>
      </c>
      <c r="O165" s="2" t="s">
        <v>231</v>
      </c>
      <c r="P165" s="145" t="s">
        <v>260</v>
      </c>
      <c r="Q165" s="109">
        <v>1</v>
      </c>
      <c r="R165" s="117" t="s">
        <v>272</v>
      </c>
      <c r="S165" s="145" t="s">
        <v>278</v>
      </c>
      <c r="T165" s="629" t="str">
        <f>GPyE!G31</f>
        <v>5.2 Elaborar y presentar  los reportes e informes estadísticos de la entidad y el seguimiento al  Plan Estadístico Institucional</v>
      </c>
      <c r="U165" s="629" t="str">
        <f>GPyE!H31</f>
        <v>12 reportes de seguimiento a las operaciones estadísticas  propias y 4 informes trimestrales (último vigencia 2020 y 3  de 2021)</v>
      </c>
      <c r="V165" s="629" t="str">
        <f>GPyE!I31</f>
        <v>Número de reportes de seguimiento realizados</v>
      </c>
      <c r="W165" s="631">
        <f>GPyE!J31</f>
        <v>0.02</v>
      </c>
      <c r="X165" s="629" t="str">
        <f>GPyE!K31</f>
        <v>Marisol Viveros</v>
      </c>
      <c r="Y165" s="520">
        <f>GPyE!L31</f>
        <v>43831</v>
      </c>
      <c r="Z165" s="520">
        <f>GPyE!M31</f>
        <v>44166</v>
      </c>
      <c r="AA165" s="629" t="str">
        <f>GPyE!N31</f>
        <v>Bogotá DC</v>
      </c>
    </row>
    <row r="166" spans="1:27" ht="89.25" x14ac:dyDescent="0.2">
      <c r="A166" s="127"/>
      <c r="B166" s="101" t="s">
        <v>143</v>
      </c>
      <c r="C166" s="101" t="s">
        <v>176</v>
      </c>
      <c r="D166" s="512"/>
      <c r="E166" s="101" t="s">
        <v>300</v>
      </c>
      <c r="F166" s="101" t="s">
        <v>294</v>
      </c>
      <c r="G166" s="130" t="s">
        <v>236</v>
      </c>
      <c r="H166" s="130" t="s">
        <v>236</v>
      </c>
      <c r="I166" s="101" t="s">
        <v>182</v>
      </c>
      <c r="J166" s="101" t="s">
        <v>186</v>
      </c>
      <c r="K166" s="101" t="s">
        <v>194</v>
      </c>
      <c r="L166" s="118">
        <v>1</v>
      </c>
      <c r="M166" s="145" t="s">
        <v>203</v>
      </c>
      <c r="N166" s="145" t="s">
        <v>87</v>
      </c>
      <c r="O166" s="2" t="s">
        <v>231</v>
      </c>
      <c r="P166" s="145" t="s">
        <v>260</v>
      </c>
      <c r="Q166" s="109">
        <v>1</v>
      </c>
      <c r="R166" s="117" t="s">
        <v>272</v>
      </c>
      <c r="S166" s="145" t="s">
        <v>278</v>
      </c>
      <c r="T166" s="629" t="str">
        <f>GPyE!G32</f>
        <v>5.3 Elaborar y presentar  los reportes  estadísticos de la entidad y el seguimiento a la implementación del Plan Estadístico Institucional</v>
      </c>
      <c r="U166" s="629" t="str">
        <f>GPyE!H32</f>
        <v xml:space="preserve">9 reportes de seguimiento a las operaciones estadística otra fuente y 2 informes  semestrales  </v>
      </c>
      <c r="V166" s="629" t="str">
        <f>GPyE!I32</f>
        <v>Número de reportes de seguimiento realizados</v>
      </c>
      <c r="W166" s="631">
        <f>GPyE!J32</f>
        <v>0.02</v>
      </c>
      <c r="X166" s="629" t="str">
        <f>GPyE!K32</f>
        <v>Marisol Viveros</v>
      </c>
      <c r="Y166" s="520">
        <f>GPyE!L32</f>
        <v>43831</v>
      </c>
      <c r="Z166" s="520">
        <f>GPyE!M32</f>
        <v>44166</v>
      </c>
      <c r="AA166" s="629" t="str">
        <f>GPyE!N32</f>
        <v>Bogotá DC</v>
      </c>
    </row>
    <row r="167" spans="1:27" ht="89.25" x14ac:dyDescent="0.2">
      <c r="A167" s="127"/>
      <c r="B167" s="101" t="s">
        <v>143</v>
      </c>
      <c r="C167" s="101" t="s">
        <v>176</v>
      </c>
      <c r="D167" s="512"/>
      <c r="E167" s="101" t="s">
        <v>300</v>
      </c>
      <c r="F167" s="101" t="s">
        <v>294</v>
      </c>
      <c r="G167" s="130" t="s">
        <v>236</v>
      </c>
      <c r="H167" s="130" t="s">
        <v>236</v>
      </c>
      <c r="I167" s="101" t="s">
        <v>182</v>
      </c>
      <c r="J167" s="101" t="s">
        <v>186</v>
      </c>
      <c r="K167" s="101" t="s">
        <v>194</v>
      </c>
      <c r="L167" s="118">
        <v>1</v>
      </c>
      <c r="M167" s="145" t="s">
        <v>203</v>
      </c>
      <c r="N167" s="145" t="s">
        <v>87</v>
      </c>
      <c r="O167" s="2" t="s">
        <v>231</v>
      </c>
      <c r="P167" s="145" t="s">
        <v>260</v>
      </c>
      <c r="Q167" s="109">
        <v>1</v>
      </c>
      <c r="R167" s="117" t="s">
        <v>272</v>
      </c>
      <c r="S167" s="145" t="s">
        <v>278</v>
      </c>
      <c r="T167" s="629">
        <f>GPyE!G33</f>
        <v>0</v>
      </c>
      <c r="U167" s="629" t="str">
        <f>GPyE!H33</f>
        <v>12 reportes de medición de indicadores y 4 informes trimestrales (último vigencia 2020 y 3  de 2021)</v>
      </c>
      <c r="V167" s="629" t="str">
        <f>GPyE!I33</f>
        <v>Número de reportes de seguimiento realizados</v>
      </c>
      <c r="W167" s="631">
        <f>GPyE!J33</f>
        <v>0.04</v>
      </c>
      <c r="X167" s="629" t="str">
        <f>GPyE!K33</f>
        <v>Jorge Muñoz</v>
      </c>
      <c r="Y167" s="520">
        <f>GPyE!L33</f>
        <v>43831</v>
      </c>
      <c r="Z167" s="520">
        <f>GPyE!M33</f>
        <v>44166</v>
      </c>
      <c r="AA167" s="629" t="str">
        <f>GPyE!N33</f>
        <v>Bogotá DC</v>
      </c>
    </row>
    <row r="168" spans="1:27" ht="89.25" x14ac:dyDescent="0.2">
      <c r="A168" s="127"/>
      <c r="B168" s="101" t="s">
        <v>143</v>
      </c>
      <c r="C168" s="101" t="s">
        <v>176</v>
      </c>
      <c r="D168" s="512"/>
      <c r="E168" s="101" t="s">
        <v>300</v>
      </c>
      <c r="F168" s="101" t="s">
        <v>294</v>
      </c>
      <c r="G168" s="130" t="s">
        <v>236</v>
      </c>
      <c r="H168" s="130" t="s">
        <v>236</v>
      </c>
      <c r="I168" s="101" t="s">
        <v>182</v>
      </c>
      <c r="J168" s="101" t="s">
        <v>186</v>
      </c>
      <c r="K168" s="101" t="s">
        <v>194</v>
      </c>
      <c r="L168" s="118">
        <v>1</v>
      </c>
      <c r="M168" s="145" t="s">
        <v>203</v>
      </c>
      <c r="N168" s="145" t="s">
        <v>87</v>
      </c>
      <c r="O168" s="2" t="s">
        <v>231</v>
      </c>
      <c r="P168" s="145" t="s">
        <v>260</v>
      </c>
      <c r="Q168" s="109">
        <v>1</v>
      </c>
      <c r="R168" s="117" t="s">
        <v>272</v>
      </c>
      <c r="S168" s="145" t="s">
        <v>278</v>
      </c>
      <c r="T168" s="629" t="str">
        <f>GPyE!G34</f>
        <v>5.4  Adelantar las actividades necesarias para mantener la  certificación de la operación estadística " Registro de ESALES ante el DANE"</v>
      </c>
      <c r="U168" s="629" t="str">
        <f>GPyE!H34</f>
        <v xml:space="preserve">1 reportes  de  cumplimiento de los requerimientos del DANE </v>
      </c>
      <c r="V168" s="629" t="str">
        <f>GPyE!I34</f>
        <v xml:space="preserve">Número de reportes realizados  </v>
      </c>
      <c r="W168" s="631">
        <f>GPyE!J34</f>
        <v>0.02</v>
      </c>
      <c r="X168" s="629" t="str">
        <f>GPyE!K34</f>
        <v>Marisol Viveros</v>
      </c>
      <c r="Y168" s="520">
        <f>GPyE!L34</f>
        <v>43983</v>
      </c>
      <c r="Z168" s="520">
        <f>GPyE!M34</f>
        <v>44012</v>
      </c>
      <c r="AA168" s="629" t="str">
        <f>GPyE!N34</f>
        <v>Bogotá DC</v>
      </c>
    </row>
    <row r="169" spans="1:27" ht="89.25" x14ac:dyDescent="0.2">
      <c r="A169" s="127"/>
      <c r="B169" s="101" t="s">
        <v>143</v>
      </c>
      <c r="C169" s="101" t="s">
        <v>176</v>
      </c>
      <c r="D169" s="512"/>
      <c r="E169" s="101" t="s">
        <v>300</v>
      </c>
      <c r="F169" s="101" t="s">
        <v>294</v>
      </c>
      <c r="G169" s="130" t="s">
        <v>236</v>
      </c>
      <c r="H169" s="130" t="s">
        <v>236</v>
      </c>
      <c r="I169" s="101" t="s">
        <v>182</v>
      </c>
      <c r="J169" s="101" t="s">
        <v>186</v>
      </c>
      <c r="K169" s="101" t="s">
        <v>194</v>
      </c>
      <c r="L169" s="118">
        <v>1</v>
      </c>
      <c r="M169" s="145" t="s">
        <v>203</v>
      </c>
      <c r="N169" s="145" t="s">
        <v>87</v>
      </c>
      <c r="O169" s="2" t="s">
        <v>231</v>
      </c>
      <c r="P169" s="145" t="s">
        <v>260</v>
      </c>
      <c r="Q169" s="109">
        <v>1</v>
      </c>
      <c r="R169" s="117" t="s">
        <v>272</v>
      </c>
      <c r="S169" s="145" t="s">
        <v>292</v>
      </c>
      <c r="T169" s="629" t="str">
        <f>GPyE!G35</f>
        <v>6.1 Gestionar la actualización  y aprobación de  los proyectos de inversión para la vigencia 2021  y vigencias posteriores, por parte de Mintrabajo y DNP</v>
      </c>
      <c r="U169" s="629" t="str">
        <f>GPyE!H35</f>
        <v>100% de proyectos actualizados, aprobados y registrados vigencia 2021</v>
      </c>
      <c r="V169" s="629" t="str">
        <f>GPyE!I35</f>
        <v>Porcentaje de  proyectos actualizados, aprobados y registrados en el DNP</v>
      </c>
      <c r="W169" s="631">
        <f>GPyE!J35</f>
        <v>0.05</v>
      </c>
      <c r="X169" s="629" t="str">
        <f>GPyE!K35</f>
        <v>Marisol Viveros
Martha Daza</v>
      </c>
      <c r="Y169" s="520">
        <f>GPyE!L35</f>
        <v>43831</v>
      </c>
      <c r="Z169" s="520" t="str">
        <f>GPyE!M35</f>
        <v>2/15/2020</v>
      </c>
      <c r="AA169" s="629" t="str">
        <f>GPyE!N35</f>
        <v>Bogotá DC</v>
      </c>
    </row>
    <row r="170" spans="1:27" ht="102" x14ac:dyDescent="0.2">
      <c r="A170" s="127"/>
      <c r="B170" s="101" t="s">
        <v>137</v>
      </c>
      <c r="C170" s="101" t="s">
        <v>165</v>
      </c>
      <c r="D170" s="512"/>
      <c r="E170" s="101" t="s">
        <v>300</v>
      </c>
      <c r="F170" s="101" t="s">
        <v>294</v>
      </c>
      <c r="G170" s="130" t="s">
        <v>236</v>
      </c>
      <c r="H170" s="130" t="s">
        <v>236</v>
      </c>
      <c r="I170" s="101" t="s">
        <v>182</v>
      </c>
      <c r="J170" s="101" t="s">
        <v>187</v>
      </c>
      <c r="K170" s="101" t="s">
        <v>195</v>
      </c>
      <c r="L170" s="101">
        <v>90</v>
      </c>
      <c r="M170" s="145" t="s">
        <v>203</v>
      </c>
      <c r="N170" s="145" t="s">
        <v>87</v>
      </c>
      <c r="O170" s="2" t="s">
        <v>226</v>
      </c>
      <c r="P170" s="145" t="s">
        <v>195</v>
      </c>
      <c r="Q170" s="145">
        <v>90</v>
      </c>
      <c r="R170" s="117" t="s">
        <v>272</v>
      </c>
      <c r="S170" s="145" t="s">
        <v>292</v>
      </c>
      <c r="T170" s="629">
        <f>GPyE!G36</f>
        <v>0</v>
      </c>
      <c r="U170" s="629" t="str">
        <f>GPyE!H36</f>
        <v xml:space="preserve">100% proyectos actualizados enviados a Mintrabajo y registrados ante el DNP  programación  2022 </v>
      </c>
      <c r="V170" s="629" t="str">
        <f>GPyE!I36</f>
        <v>Porcentaje   de proyectos actualizados, aprobados y registrados en el DNP para vigencia 2022</v>
      </c>
      <c r="W170" s="631">
        <f>GPyE!J36</f>
        <v>0.05</v>
      </c>
      <c r="X170" s="629" t="str">
        <f>GPyE!K36</f>
        <v>Marisol Viveros
Martha Daza</v>
      </c>
      <c r="Y170" s="520">
        <f>GPyE!L36</f>
        <v>43831</v>
      </c>
      <c r="Z170" s="520">
        <f>GPyE!M36</f>
        <v>44165</v>
      </c>
      <c r="AA170" s="629" t="str">
        <f>GPyE!N36</f>
        <v>Bogotá DC</v>
      </c>
    </row>
    <row r="171" spans="1:27" ht="102" x14ac:dyDescent="0.2">
      <c r="A171" s="127" t="s">
        <v>157</v>
      </c>
      <c r="B171" s="101" t="s">
        <v>137</v>
      </c>
      <c r="C171" s="101" t="s">
        <v>165</v>
      </c>
      <c r="D171" s="512"/>
      <c r="E171" s="101" t="s">
        <v>300</v>
      </c>
      <c r="F171" s="101" t="s">
        <v>294</v>
      </c>
      <c r="G171" s="130" t="s">
        <v>236</v>
      </c>
      <c r="H171" s="130" t="s">
        <v>236</v>
      </c>
      <c r="I171" s="101" t="s">
        <v>182</v>
      </c>
      <c r="J171" s="101" t="s">
        <v>187</v>
      </c>
      <c r="K171" s="101" t="s">
        <v>195</v>
      </c>
      <c r="L171" s="101">
        <v>90</v>
      </c>
      <c r="M171" s="145" t="s">
        <v>203</v>
      </c>
      <c r="N171" s="145" t="s">
        <v>87</v>
      </c>
      <c r="O171" s="2" t="s">
        <v>226</v>
      </c>
      <c r="P171" s="145" t="s">
        <v>195</v>
      </c>
      <c r="Q171" s="145">
        <v>90</v>
      </c>
      <c r="R171" s="117" t="s">
        <v>272</v>
      </c>
      <c r="S171" s="145" t="s">
        <v>292</v>
      </c>
      <c r="T171" s="629" t="str">
        <f>GPyE!G37</f>
        <v>6.2  Asesorar y verificar la elaboración de estudios técnicos para la ejecución de proyectos de inversión durante 2020</v>
      </c>
      <c r="U171" s="629" t="str">
        <f>GPyE!H37</f>
        <v>100% Estudios técnicos asesorados</v>
      </c>
      <c r="V171" s="629" t="str">
        <f>GPyE!I37</f>
        <v>Porcentaje de estudios técnicos asesorados</v>
      </c>
      <c r="W171" s="631">
        <f>GPyE!J37</f>
        <v>0.05</v>
      </c>
      <c r="X171" s="629" t="str">
        <f>GPyE!K37</f>
        <v>Martha Daza</v>
      </c>
      <c r="Y171" s="520">
        <f>GPyE!L37</f>
        <v>43831</v>
      </c>
      <c r="Z171" s="520">
        <f>GPyE!M37</f>
        <v>44166</v>
      </c>
      <c r="AA171" s="629" t="str">
        <f>GPyE!N37</f>
        <v>Bogotá DC</v>
      </c>
    </row>
    <row r="172" spans="1:27" ht="102" x14ac:dyDescent="0.2">
      <c r="A172" s="127" t="s">
        <v>157</v>
      </c>
      <c r="B172" s="101" t="s">
        <v>137</v>
      </c>
      <c r="C172" s="101" t="s">
        <v>165</v>
      </c>
      <c r="D172" s="512"/>
      <c r="E172" s="101" t="s">
        <v>300</v>
      </c>
      <c r="F172" s="101" t="s">
        <v>294</v>
      </c>
      <c r="G172" s="130" t="s">
        <v>236</v>
      </c>
      <c r="H172" s="130" t="s">
        <v>236</v>
      </c>
      <c r="I172" s="101" t="s">
        <v>182</v>
      </c>
      <c r="J172" s="101" t="s">
        <v>187</v>
      </c>
      <c r="K172" s="101" t="s">
        <v>195</v>
      </c>
      <c r="L172" s="101">
        <v>90</v>
      </c>
      <c r="M172" s="145" t="s">
        <v>203</v>
      </c>
      <c r="N172" s="145" t="s">
        <v>87</v>
      </c>
      <c r="O172" s="2" t="s">
        <v>226</v>
      </c>
      <c r="P172" s="145" t="s">
        <v>195</v>
      </c>
      <c r="Q172" s="145">
        <v>90</v>
      </c>
      <c r="R172" s="117" t="s">
        <v>272</v>
      </c>
      <c r="S172" s="145" t="s">
        <v>292</v>
      </c>
      <c r="T172" s="629" t="str">
        <f>GPyE!G38</f>
        <v>6.3 Realizar seguimiento periódico sobre los avances de la ejecución de los proyectos de inversión de acuerdo a la planificación realizada en el marco de la política de Gestión Financiera y el Plan de Gasto Publico</v>
      </c>
      <c r="U172" s="629" t="str">
        <f>GPyE!H38</f>
        <v>12 Reportes  de seguimiento 4 informes trimestrales (último vigencia 2020 y 3 de 2021)</v>
      </c>
      <c r="V172" s="629" t="str">
        <f>GPyE!I38</f>
        <v>Número de reportes de seguimiento elaborados</v>
      </c>
      <c r="W172" s="631">
        <f>GPyE!J38</f>
        <v>2.5000000000000001E-2</v>
      </c>
      <c r="X172" s="629" t="str">
        <f>GPyE!K38</f>
        <v>Martha Daza</v>
      </c>
      <c r="Y172" s="520">
        <f>GPyE!L38</f>
        <v>43831</v>
      </c>
      <c r="Z172" s="520">
        <f>GPyE!M38</f>
        <v>43435</v>
      </c>
      <c r="AA172" s="629" t="str">
        <f>GPyE!N38</f>
        <v>Bogotá DC</v>
      </c>
    </row>
    <row r="173" spans="1:27" ht="102" x14ac:dyDescent="0.2">
      <c r="A173" s="127" t="s">
        <v>157</v>
      </c>
      <c r="B173" s="101" t="s">
        <v>137</v>
      </c>
      <c r="C173" s="101" t="s">
        <v>165</v>
      </c>
      <c r="D173" s="512"/>
      <c r="E173" s="101" t="s">
        <v>300</v>
      </c>
      <c r="F173" s="101" t="s">
        <v>294</v>
      </c>
      <c r="G173" s="130" t="s">
        <v>236</v>
      </c>
      <c r="H173" s="130" t="s">
        <v>236</v>
      </c>
      <c r="I173" s="101" t="s">
        <v>182</v>
      </c>
      <c r="J173" s="101" t="s">
        <v>187</v>
      </c>
      <c r="K173" s="101" t="s">
        <v>195</v>
      </c>
      <c r="L173" s="101">
        <v>90</v>
      </c>
      <c r="M173" s="145" t="s">
        <v>203</v>
      </c>
      <c r="N173" s="145" t="s">
        <v>87</v>
      </c>
      <c r="O173" s="2" t="s">
        <v>226</v>
      </c>
      <c r="P173" s="145" t="s">
        <v>195</v>
      </c>
      <c r="Q173" s="145">
        <v>90</v>
      </c>
      <c r="R173" s="117" t="s">
        <v>272</v>
      </c>
      <c r="S173" s="145" t="s">
        <v>292</v>
      </c>
      <c r="T173" s="629" t="str">
        <f>GPyE!G39</f>
        <v>6.4 Realizar seguimiento sobre los avances de la ejecución de los proyectos de inversión (Física, financiera y de gestión) registrada en la herramienta del SPI y enviar retroalimentación a los formuladores</v>
      </c>
      <c r="U173" s="629" t="str">
        <f>GPyE!H39</f>
        <v xml:space="preserve">12 Reportes  de seguimiento </v>
      </c>
      <c r="V173" s="629" t="str">
        <f>GPyE!I39</f>
        <v>Número de reportes de seguimiento realizados</v>
      </c>
      <c r="W173" s="631">
        <f>GPyE!J39</f>
        <v>2.5000000000000001E-2</v>
      </c>
      <c r="X173" s="629" t="str">
        <f>GPyE!K39</f>
        <v>Martha Daza</v>
      </c>
      <c r="Y173" s="520">
        <f>GPyE!L39</f>
        <v>43831</v>
      </c>
      <c r="Z173" s="520">
        <f>GPyE!M39</f>
        <v>43435</v>
      </c>
      <c r="AA173" s="629" t="str">
        <f>GPyE!N39</f>
        <v>Bogotá DC</v>
      </c>
    </row>
    <row r="174" spans="1:27" ht="102" x14ac:dyDescent="0.2">
      <c r="A174" s="127" t="s">
        <v>151</v>
      </c>
      <c r="B174" s="101" t="s">
        <v>137</v>
      </c>
      <c r="C174" s="101" t="s">
        <v>165</v>
      </c>
      <c r="D174" s="512"/>
      <c r="E174" s="101" t="s">
        <v>300</v>
      </c>
      <c r="F174" s="101" t="s">
        <v>294</v>
      </c>
      <c r="G174" s="130" t="s">
        <v>236</v>
      </c>
      <c r="H174" s="130" t="s">
        <v>236</v>
      </c>
      <c r="I174" s="101" t="s">
        <v>182</v>
      </c>
      <c r="J174" s="101" t="s">
        <v>187</v>
      </c>
      <c r="K174" s="101" t="s">
        <v>195</v>
      </c>
      <c r="L174" s="101">
        <v>90</v>
      </c>
      <c r="M174" s="145" t="s">
        <v>203</v>
      </c>
      <c r="N174" s="145" t="s">
        <v>87</v>
      </c>
      <c r="O174" s="2" t="s">
        <v>226</v>
      </c>
      <c r="P174" s="145" t="s">
        <v>195</v>
      </c>
      <c r="Q174" s="145">
        <v>90</v>
      </c>
      <c r="R174" s="117" t="s">
        <v>272</v>
      </c>
      <c r="S174" s="145" t="s">
        <v>275</v>
      </c>
      <c r="T174" s="629" t="str">
        <f>GPyE!G40</f>
        <v xml:space="preserve">7.1 Adelantar las actividades para la implementación de las políticas que conforman el MIPG de acuerdo al plan de trabajo dispuesto por la Entidad </v>
      </c>
      <c r="U174" s="629" t="str">
        <f>GPyE!H40</f>
        <v>100% del Cumplimiento de las actividades asignadas   del MIPG</v>
      </c>
      <c r="V174" s="629" t="str">
        <f>GPyE!I40</f>
        <v>Porcentaje de Implementación del MIPG</v>
      </c>
      <c r="W174" s="631">
        <f>GPyE!J40</f>
        <v>0.05</v>
      </c>
      <c r="X174" s="629" t="str">
        <f>GPyE!K40</f>
        <v>Marisol Viveros</v>
      </c>
      <c r="Y174" s="520">
        <f>GPyE!L40</f>
        <v>43831</v>
      </c>
      <c r="Z174" s="520">
        <f>GPyE!M40</f>
        <v>44166</v>
      </c>
      <c r="AA174" s="629" t="str">
        <f>GPyE!N40</f>
        <v>Bogotá DC</v>
      </c>
    </row>
    <row r="175" spans="1:27" ht="121.5" customHeight="1" x14ac:dyDescent="0.2">
      <c r="A175" s="127"/>
      <c r="B175" s="101" t="s">
        <v>137</v>
      </c>
      <c r="C175" s="101" t="s">
        <v>164</v>
      </c>
      <c r="D175" s="512"/>
      <c r="E175" s="101" t="s">
        <v>300</v>
      </c>
      <c r="F175" s="101" t="s">
        <v>296</v>
      </c>
      <c r="G175" s="130" t="s">
        <v>236</v>
      </c>
      <c r="H175" s="130" t="s">
        <v>236</v>
      </c>
      <c r="I175" s="111" t="s">
        <v>181</v>
      </c>
      <c r="J175" s="101" t="s">
        <v>184</v>
      </c>
      <c r="K175" s="101"/>
      <c r="L175" s="101"/>
      <c r="M175" s="145" t="s">
        <v>201</v>
      </c>
      <c r="N175" s="145" t="s">
        <v>205</v>
      </c>
      <c r="O175" s="2" t="s">
        <v>211</v>
      </c>
      <c r="P175" s="145" t="s">
        <v>235</v>
      </c>
      <c r="Q175" s="112">
        <v>1</v>
      </c>
      <c r="R175" s="117" t="s">
        <v>274</v>
      </c>
      <c r="S175" s="145" t="s">
        <v>279</v>
      </c>
      <c r="T175" s="38" t="str">
        <f>MISIONAL!G12</f>
        <v xml:space="preserve">1.1 Apoyar el diseño de la agenda para el fortalecimiento de comités de educación y otros entes de educación de las organizaciones solidarias. </v>
      </c>
      <c r="U175" s="38" t="str">
        <f>MISIONAL!H12</f>
        <v xml:space="preserve">50%  agenda diseñada e implementada </v>
      </c>
      <c r="V175" s="38" t="str">
        <f>MISIONAL!I12</f>
        <v>Porcentaje Agenda diseñada e implementada</v>
      </c>
      <c r="W175" s="38">
        <f>MISIONAL!J12</f>
        <v>0.05</v>
      </c>
      <c r="X175" s="38" t="str">
        <f>MISIONAL!K12</f>
        <v>Todos los grupos de la dirección de desarrollo</v>
      </c>
      <c r="Y175" s="38" t="str">
        <f>MISIONAL!L12</f>
        <v xml:space="preserve">marzo </v>
      </c>
      <c r="Z175" s="38" t="str">
        <f>MISIONAL!M12</f>
        <v xml:space="preserve">noviembre </v>
      </c>
      <c r="AA175" s="38" t="str">
        <f>MISIONAL!N12</f>
        <v>Nacional</v>
      </c>
    </row>
    <row r="176" spans="1:27" ht="178.5" x14ac:dyDescent="0.2">
      <c r="A176" s="127"/>
      <c r="B176" s="101" t="s">
        <v>137</v>
      </c>
      <c r="C176" s="101" t="s">
        <v>164</v>
      </c>
      <c r="D176" s="512" t="s">
        <v>321</v>
      </c>
      <c r="E176" s="101" t="s">
        <v>300</v>
      </c>
      <c r="F176" s="101" t="s">
        <v>296</v>
      </c>
      <c r="G176" s="130" t="s">
        <v>236</v>
      </c>
      <c r="H176" s="130" t="s">
        <v>236</v>
      </c>
      <c r="I176" s="111" t="s">
        <v>181</v>
      </c>
      <c r="J176" s="101" t="s">
        <v>184</v>
      </c>
      <c r="K176" s="101" t="s">
        <v>192</v>
      </c>
      <c r="L176" s="101"/>
      <c r="M176" s="145" t="s">
        <v>201</v>
      </c>
      <c r="N176" s="145" t="s">
        <v>205</v>
      </c>
      <c r="O176" s="2" t="s">
        <v>211</v>
      </c>
      <c r="P176" s="145" t="s">
        <v>237</v>
      </c>
      <c r="Q176" s="112">
        <v>32</v>
      </c>
      <c r="R176" s="117" t="s">
        <v>274</v>
      </c>
      <c r="S176" s="145" t="s">
        <v>279</v>
      </c>
      <c r="T176" s="856" t="str">
        <f>MISIONAL!G13</f>
        <v xml:space="preserve">2.1 Implementar el programa formar para emprender en asociatividad solidaria en instituciones educativas </v>
      </c>
      <c r="U176" s="650" t="str">
        <f>MISIONAL!H13</f>
        <v xml:space="preserve">8 secretarias de educación promocionadas </v>
      </c>
      <c r="V176" s="650" t="str">
        <f>MISIONAL!I13</f>
        <v>Número de secretarias de educación promocionadas en los diferentes programas educativos diseñados por la Unidad.</v>
      </c>
      <c r="W176" s="650">
        <f>MISIONAL!J13</f>
        <v>2.5000000000000001E-2</v>
      </c>
      <c r="X176" s="650" t="str">
        <f>MISIONAL!K13</f>
        <v>Todos los grupos de la dirección de desarrollo</v>
      </c>
      <c r="Y176" s="650" t="str">
        <f>MISIONAL!L13</f>
        <v>marzo</v>
      </c>
      <c r="Z176" s="650" t="str">
        <f>MISIONAL!M13</f>
        <v xml:space="preserve">noviembre </v>
      </c>
      <c r="AA176" s="650" t="str">
        <f>MISIONAL!N13</f>
        <v>Nacional</v>
      </c>
    </row>
    <row r="177" spans="1:27" ht="178.5" x14ac:dyDescent="0.2">
      <c r="A177" s="127"/>
      <c r="B177" s="101" t="s">
        <v>137</v>
      </c>
      <c r="C177" s="101" t="s">
        <v>164</v>
      </c>
      <c r="D177" s="512"/>
      <c r="E177" s="101" t="s">
        <v>300</v>
      </c>
      <c r="F177" s="101" t="s">
        <v>296</v>
      </c>
      <c r="G177" s="130" t="s">
        <v>236</v>
      </c>
      <c r="H177" s="130" t="s">
        <v>236</v>
      </c>
      <c r="I177" s="111" t="s">
        <v>181</v>
      </c>
      <c r="J177" s="101" t="s">
        <v>184</v>
      </c>
      <c r="K177" s="101" t="s">
        <v>192</v>
      </c>
      <c r="L177" s="101">
        <v>12</v>
      </c>
      <c r="M177" s="145" t="s">
        <v>201</v>
      </c>
      <c r="N177" s="145" t="s">
        <v>205</v>
      </c>
      <c r="O177" s="2" t="s">
        <v>211</v>
      </c>
      <c r="P177" s="145" t="s">
        <v>192</v>
      </c>
      <c r="Q177" s="112">
        <v>18</v>
      </c>
      <c r="R177" s="117" t="s">
        <v>274</v>
      </c>
      <c r="S177" s="145" t="s">
        <v>279</v>
      </c>
      <c r="T177" s="856"/>
      <c r="U177" s="650" t="str">
        <f>MISIONAL!H14</f>
        <v xml:space="preserve">19 municipios donde se implementa el programa Formar para Emprender </v>
      </c>
      <c r="V177" s="650" t="str">
        <f>MISIONAL!I14</f>
        <v xml:space="preserve">Número de Municipios en donde se implementa el Programa Formar Para Emprender </v>
      </c>
      <c r="W177" s="650">
        <f>MISIONAL!J14</f>
        <v>2.5000000000000001E-2</v>
      </c>
      <c r="X177" s="650" t="str">
        <f>MISIONAL!K14</f>
        <v>Todos los grupos de la dirección de desarrollo</v>
      </c>
      <c r="Y177" s="650" t="str">
        <f>MISIONAL!L14</f>
        <v>marzo</v>
      </c>
      <c r="Z177" s="650" t="str">
        <f>MISIONAL!M14</f>
        <v xml:space="preserve">noviembre </v>
      </c>
      <c r="AA177" s="650" t="str">
        <f>MISIONAL!N14</f>
        <v>Nacional</v>
      </c>
    </row>
    <row r="178" spans="1:27" ht="178.5" x14ac:dyDescent="0.2">
      <c r="A178" s="127"/>
      <c r="B178" s="101" t="s">
        <v>137</v>
      </c>
      <c r="C178" s="101" t="s">
        <v>164</v>
      </c>
      <c r="D178" s="512"/>
      <c r="E178" s="101" t="s">
        <v>300</v>
      </c>
      <c r="F178" s="101" t="s">
        <v>296</v>
      </c>
      <c r="G178" s="130" t="s">
        <v>236</v>
      </c>
      <c r="H178" s="130" t="s">
        <v>236</v>
      </c>
      <c r="I178" s="111" t="s">
        <v>181</v>
      </c>
      <c r="J178" s="101" t="s">
        <v>184</v>
      </c>
      <c r="K178" s="101"/>
      <c r="L178" s="101"/>
      <c r="M178" s="145" t="s">
        <v>202</v>
      </c>
      <c r="N178" s="145" t="s">
        <v>205</v>
      </c>
      <c r="O178" s="2" t="s">
        <v>211</v>
      </c>
      <c r="P178" s="145"/>
      <c r="Q178" s="112"/>
      <c r="R178" s="117" t="s">
        <v>274</v>
      </c>
      <c r="S178" s="145" t="s">
        <v>277</v>
      </c>
      <c r="T178" s="856" t="str">
        <f>MISIONAL!G15</f>
        <v xml:space="preserve">2.2 Adelantar jornadas de sensibilización  y promoción que posicionen la cultura asociativa solidaria
</v>
      </c>
      <c r="U178" s="38" t="str">
        <f>MISIONAL!H15</f>
        <v xml:space="preserve">1000 personas sensibilizadas </v>
      </c>
      <c r="V178" s="38" t="str">
        <f>MISIONAL!I15</f>
        <v>Número de personas sensibilizadas</v>
      </c>
      <c r="W178" s="38">
        <f>MISIONAL!J15</f>
        <v>0.02</v>
      </c>
      <c r="X178" s="38" t="str">
        <f>MISIONAL!K15</f>
        <v>Todos los grupos de la dirección de desarrollo</v>
      </c>
      <c r="Y178" s="38" t="str">
        <f>MISIONAL!L15</f>
        <v>Febrero</v>
      </c>
      <c r="Z178" s="38" t="str">
        <f>MISIONAL!M15</f>
        <v xml:space="preserve">noviembre </v>
      </c>
      <c r="AA178" s="38" t="str">
        <f>MISIONAL!N15</f>
        <v>Nacional</v>
      </c>
    </row>
    <row r="179" spans="1:27" ht="111.75" customHeight="1" x14ac:dyDescent="0.2">
      <c r="A179" s="127"/>
      <c r="B179" s="101" t="s">
        <v>137</v>
      </c>
      <c r="C179" s="101" t="s">
        <v>164</v>
      </c>
      <c r="D179" s="512"/>
      <c r="E179" s="101" t="s">
        <v>300</v>
      </c>
      <c r="F179" s="101" t="s">
        <v>296</v>
      </c>
      <c r="G179" s="130" t="s">
        <v>236</v>
      </c>
      <c r="H179" s="130" t="s">
        <v>236</v>
      </c>
      <c r="I179" s="111" t="s">
        <v>181</v>
      </c>
      <c r="J179" s="101" t="s">
        <v>184</v>
      </c>
      <c r="K179" s="101" t="s">
        <v>191</v>
      </c>
      <c r="L179" s="101"/>
      <c r="M179" s="145" t="s">
        <v>202</v>
      </c>
      <c r="N179" s="145" t="s">
        <v>205</v>
      </c>
      <c r="O179" s="2" t="s">
        <v>211</v>
      </c>
      <c r="P179" s="145"/>
      <c r="Q179" s="112"/>
      <c r="R179" s="117" t="s">
        <v>274</v>
      </c>
      <c r="S179" s="145" t="s">
        <v>277</v>
      </c>
      <c r="T179" s="856"/>
      <c r="U179" s="38" t="str">
        <f>MISIONAL!H16</f>
        <v xml:space="preserve">40 jornadas de sensibilización </v>
      </c>
      <c r="V179" s="38" t="str">
        <f>MISIONAL!I16</f>
        <v xml:space="preserve">Número de jornadas de sensibilización </v>
      </c>
      <c r="W179" s="38">
        <f>MISIONAL!J16</f>
        <v>0.03</v>
      </c>
      <c r="X179" s="38" t="str">
        <f>MISIONAL!K16</f>
        <v>Todos los grupos de la dirección de desarrollo</v>
      </c>
      <c r="Y179" s="38" t="str">
        <f>MISIONAL!L16</f>
        <v>Febrero</v>
      </c>
      <c r="Z179" s="38" t="str">
        <f>MISIONAL!M16</f>
        <v>Diciembre</v>
      </c>
      <c r="AA179" s="38" t="str">
        <f>MISIONAL!N16</f>
        <v>Nacional</v>
      </c>
    </row>
    <row r="180" spans="1:27" ht="178.5" x14ac:dyDescent="0.2">
      <c r="A180" s="127"/>
      <c r="B180" s="101" t="s">
        <v>137</v>
      </c>
      <c r="C180" s="101" t="s">
        <v>164</v>
      </c>
      <c r="D180" s="512"/>
      <c r="E180" s="101" t="s">
        <v>300</v>
      </c>
      <c r="F180" s="101" t="s">
        <v>296</v>
      </c>
      <c r="G180" s="130" t="s">
        <v>236</v>
      </c>
      <c r="H180" s="130" t="s">
        <v>236</v>
      </c>
      <c r="I180" s="111" t="s">
        <v>181</v>
      </c>
      <c r="J180" s="101" t="s">
        <v>184</v>
      </c>
      <c r="K180" s="101" t="s">
        <v>191</v>
      </c>
      <c r="L180" s="101"/>
      <c r="M180" s="145" t="s">
        <v>202</v>
      </c>
      <c r="N180" s="145" t="s">
        <v>205</v>
      </c>
      <c r="O180" s="2" t="s">
        <v>211</v>
      </c>
      <c r="P180" s="145"/>
      <c r="Q180" s="112"/>
      <c r="R180" s="117" t="s">
        <v>274</v>
      </c>
      <c r="S180" s="145" t="s">
        <v>277</v>
      </c>
      <c r="T180" s="856"/>
      <c r="U180" s="38" t="str">
        <f>MISIONAL!H17</f>
        <v xml:space="preserve">15 foros </v>
      </c>
      <c r="V180" s="38" t="str">
        <f>MISIONAL!I17</f>
        <v xml:space="preserve">Número de foros realizados </v>
      </c>
      <c r="W180" s="38">
        <f>MISIONAL!J17</f>
        <v>0.02</v>
      </c>
      <c r="X180" s="38" t="str">
        <f>MISIONAL!K17</f>
        <v>Todos los grupos de la dirección de desarrollo</v>
      </c>
      <c r="Y180" s="38" t="str">
        <f>MISIONAL!L17</f>
        <v xml:space="preserve">Abril </v>
      </c>
      <c r="Z180" s="38" t="str">
        <f>MISIONAL!M17</f>
        <v xml:space="preserve">Diciembre </v>
      </c>
      <c r="AA180" s="38" t="str">
        <f>MISIONAL!N17</f>
        <v>Nacional</v>
      </c>
    </row>
    <row r="181" spans="1:27" ht="178.5" x14ac:dyDescent="0.2">
      <c r="A181" s="127"/>
      <c r="B181" s="101" t="s">
        <v>137</v>
      </c>
      <c r="C181" s="101" t="s">
        <v>164</v>
      </c>
      <c r="D181" s="512"/>
      <c r="E181" s="101" t="s">
        <v>300</v>
      </c>
      <c r="F181" s="101" t="s">
        <v>295</v>
      </c>
      <c r="G181" s="130" t="s">
        <v>180</v>
      </c>
      <c r="H181" s="130">
        <v>400</v>
      </c>
      <c r="I181" s="101" t="s">
        <v>181</v>
      </c>
      <c r="J181" s="101" t="s">
        <v>183</v>
      </c>
      <c r="K181" s="101" t="s">
        <v>193</v>
      </c>
      <c r="L181" s="101">
        <v>88000</v>
      </c>
      <c r="M181" s="145" t="s">
        <v>202</v>
      </c>
      <c r="N181" s="145" t="s">
        <v>207</v>
      </c>
      <c r="O181" s="2" t="s">
        <v>217</v>
      </c>
      <c r="P181" s="145"/>
      <c r="Q181" s="109">
        <v>0.8</v>
      </c>
      <c r="R181" s="117" t="s">
        <v>274</v>
      </c>
      <c r="S181" s="145" t="s">
        <v>277</v>
      </c>
      <c r="T181" s="38" t="str">
        <f>MISIONAL!G18</f>
        <v xml:space="preserve">2.3 Desarrollar cursos básicos de economía solidaria que contribuyan con el eje de fomento de la economía solidaria </v>
      </c>
      <c r="U181" s="38" t="str">
        <f>MISIONAL!H18</f>
        <v xml:space="preserve">22  cursos  básicos </v>
      </c>
      <c r="V181" s="38" t="str">
        <f>MISIONAL!I18</f>
        <v>Número de cursos básicos de economía solidaria  realizados por gestión</v>
      </c>
      <c r="W181" s="38">
        <f>MISIONAL!J18</f>
        <v>0.03</v>
      </c>
      <c r="X181" s="38" t="str">
        <f>MISIONAL!K18</f>
        <v>Todos los grupos de la dirección de desarrollo</v>
      </c>
      <c r="Y181" s="38" t="str">
        <f>MISIONAL!L18</f>
        <v>Marzo</v>
      </c>
      <c r="Z181" s="38" t="str">
        <f>MISIONAL!M18</f>
        <v xml:space="preserve">Diciembre </v>
      </c>
      <c r="AA181" s="38" t="str">
        <f>MISIONAL!N18</f>
        <v>Nacional</v>
      </c>
    </row>
    <row r="182" spans="1:27" ht="178.5" x14ac:dyDescent="0.2">
      <c r="A182" s="127"/>
      <c r="B182" s="101" t="s">
        <v>137</v>
      </c>
      <c r="C182" s="101" t="s">
        <v>164</v>
      </c>
      <c r="D182" s="512" t="s">
        <v>322</v>
      </c>
      <c r="E182" s="101" t="s">
        <v>300</v>
      </c>
      <c r="F182" s="101" t="s">
        <v>295</v>
      </c>
      <c r="G182" s="130" t="s">
        <v>180</v>
      </c>
      <c r="H182" s="130">
        <v>400</v>
      </c>
      <c r="I182" s="101" t="s">
        <v>181</v>
      </c>
      <c r="J182" s="101" t="s">
        <v>183</v>
      </c>
      <c r="K182" s="101" t="s">
        <v>188</v>
      </c>
      <c r="L182" s="101">
        <v>1600</v>
      </c>
      <c r="M182" s="145" t="s">
        <v>202</v>
      </c>
      <c r="N182" s="145" t="s">
        <v>208</v>
      </c>
      <c r="O182" s="2" t="s">
        <v>217</v>
      </c>
      <c r="P182" s="145" t="s">
        <v>188</v>
      </c>
      <c r="Q182" s="112">
        <v>1600</v>
      </c>
      <c r="R182" s="117" t="s">
        <v>274</v>
      </c>
      <c r="S182" s="145" t="s">
        <v>277</v>
      </c>
      <c r="T182" s="38" t="str">
        <f>MISIONAL!G19</f>
        <v xml:space="preserve">3.1  Emprendimientos solidarios implementando estrategias de autosostenibilidad  </v>
      </c>
      <c r="U182" s="38" t="str">
        <f>MISIONAL!H19</f>
        <v>80% de emprendimientos Solidarios implementando la estrategia de sostenibilidad</v>
      </c>
      <c r="V182" s="38" t="str">
        <f>MISIONAL!I19</f>
        <v xml:space="preserve">Porcentaje de  Emprendimientos solidarios implementando estrategias de autosostenibilidad  </v>
      </c>
      <c r="W182" s="38">
        <f>MISIONAL!J19</f>
        <v>1.4999999999999999E-2</v>
      </c>
      <c r="X182" s="38" t="str">
        <f>MISIONAL!K19</f>
        <v>Todos los grupos de la dirección de desarrollo</v>
      </c>
      <c r="Y182" s="38" t="str">
        <f>MISIONAL!L19</f>
        <v>Marzo</v>
      </c>
      <c r="Z182" s="38" t="str">
        <f>MISIONAL!M19</f>
        <v>Diciembre</v>
      </c>
      <c r="AA182" s="38" t="str">
        <f>MISIONAL!N19</f>
        <v>Nacional</v>
      </c>
    </row>
    <row r="183" spans="1:27" ht="178.5" x14ac:dyDescent="0.2">
      <c r="A183" s="127"/>
      <c r="B183" s="101" t="s">
        <v>137</v>
      </c>
      <c r="C183" s="101" t="s">
        <v>164</v>
      </c>
      <c r="D183" s="512"/>
      <c r="E183" s="101" t="s">
        <v>300</v>
      </c>
      <c r="F183" s="101" t="s">
        <v>295</v>
      </c>
      <c r="G183" s="130" t="s">
        <v>180</v>
      </c>
      <c r="H183" s="130">
        <v>400</v>
      </c>
      <c r="I183" s="101" t="s">
        <v>181</v>
      </c>
      <c r="J183" s="101" t="s">
        <v>183</v>
      </c>
      <c r="K183" s="101" t="s">
        <v>190</v>
      </c>
      <c r="L183" s="101">
        <v>40</v>
      </c>
      <c r="M183" s="145" t="s">
        <v>202</v>
      </c>
      <c r="N183" s="145" t="s">
        <v>208</v>
      </c>
      <c r="O183" s="2" t="s">
        <v>219</v>
      </c>
      <c r="P183" s="145" t="s">
        <v>188</v>
      </c>
      <c r="Q183" s="112">
        <v>1600</v>
      </c>
      <c r="R183" s="117" t="s">
        <v>274</v>
      </c>
      <c r="S183" s="145" t="s">
        <v>277</v>
      </c>
      <c r="T183" s="38" t="str">
        <f>MISIONAL!G19</f>
        <v xml:space="preserve">3.1  Emprendimientos solidarios implementando estrategias de autosostenibilidad  </v>
      </c>
      <c r="U183" s="38" t="str">
        <f>MISIONAL!H19</f>
        <v>80% de emprendimientos Solidarios implementando la estrategia de sostenibilidad</v>
      </c>
      <c r="V183" s="38" t="str">
        <f>MISIONAL!I19</f>
        <v xml:space="preserve">Porcentaje de  Emprendimientos solidarios implementando estrategias de autosostenibilidad  </v>
      </c>
      <c r="W183" s="38">
        <f>MISIONAL!J19</f>
        <v>1.4999999999999999E-2</v>
      </c>
      <c r="X183" s="38" t="str">
        <f>MISIONAL!K19</f>
        <v>Todos los grupos de la dirección de desarrollo</v>
      </c>
      <c r="Y183" s="38" t="str">
        <f>MISIONAL!L19</f>
        <v>Marzo</v>
      </c>
      <c r="Z183" s="38" t="str">
        <f>MISIONAL!M19</f>
        <v>Diciembre</v>
      </c>
      <c r="AA183" s="38" t="str">
        <f>MISIONAL!N19</f>
        <v>Nacional</v>
      </c>
    </row>
    <row r="184" spans="1:27" ht="178.5" x14ac:dyDescent="0.2">
      <c r="A184" s="127"/>
      <c r="B184" s="101" t="s">
        <v>137</v>
      </c>
      <c r="C184" s="101" t="s">
        <v>164</v>
      </c>
      <c r="D184" s="512" t="s">
        <v>321</v>
      </c>
      <c r="E184" s="101" t="s">
        <v>300</v>
      </c>
      <c r="F184" s="101" t="s">
        <v>295</v>
      </c>
      <c r="G184" s="130" t="s">
        <v>180</v>
      </c>
      <c r="H184" s="130">
        <v>400</v>
      </c>
      <c r="I184" s="101" t="s">
        <v>181</v>
      </c>
      <c r="J184" s="101" t="s">
        <v>183</v>
      </c>
      <c r="K184" s="101" t="s">
        <v>188</v>
      </c>
      <c r="L184" s="101">
        <v>1600</v>
      </c>
      <c r="M184" s="145" t="s">
        <v>202</v>
      </c>
      <c r="N184" s="145" t="s">
        <v>208</v>
      </c>
      <c r="O184" s="2" t="s">
        <v>219</v>
      </c>
      <c r="P184" s="145" t="s">
        <v>188</v>
      </c>
      <c r="Q184" s="112">
        <v>1600</v>
      </c>
      <c r="R184" s="117" t="s">
        <v>274</v>
      </c>
      <c r="S184" s="145" t="s">
        <v>277</v>
      </c>
      <c r="T184" s="38" t="str">
        <f>MISIONAL!G20</f>
        <v xml:space="preserve">3.2 Adelantar estudios e investigaciones aplicadas para la sostenibilidad social, económica, ambiental, cultural y política de las organizaciones solidarias </v>
      </c>
      <c r="U184" s="38" t="str">
        <f>MISIONAL!H20</f>
        <v xml:space="preserve">1  Estudio de investigación desarrollada </v>
      </c>
      <c r="V184" s="38" t="str">
        <f>MISIONAL!I20</f>
        <v xml:space="preserve">Estudios o investigaciones desarrolladas </v>
      </c>
      <c r="W184" s="38">
        <f>MISIONAL!J20</f>
        <v>3.5000000000000003E-2</v>
      </c>
      <c r="X184" s="38" t="str">
        <f>MISIONAL!K20</f>
        <v>Todos los grupos de la dirección de desarrollo</v>
      </c>
      <c r="Y184" s="38" t="str">
        <f>MISIONAL!L20</f>
        <v>Marzo</v>
      </c>
      <c r="Z184" s="38" t="str">
        <f>MISIONAL!M20</f>
        <v>Diciembre</v>
      </c>
      <c r="AA184" s="38" t="str">
        <f>MISIONAL!N20</f>
        <v>Nacional</v>
      </c>
    </row>
    <row r="185" spans="1:27" ht="178.5" x14ac:dyDescent="0.2">
      <c r="A185" s="127"/>
      <c r="B185" s="101" t="s">
        <v>137</v>
      </c>
      <c r="C185" s="101" t="s">
        <v>164</v>
      </c>
      <c r="D185" s="512" t="s">
        <v>323</v>
      </c>
      <c r="E185" s="101" t="s">
        <v>300</v>
      </c>
      <c r="F185" s="101" t="s">
        <v>295</v>
      </c>
      <c r="G185" s="130" t="s">
        <v>180</v>
      </c>
      <c r="H185" s="130">
        <v>400</v>
      </c>
      <c r="I185" s="101" t="s">
        <v>181</v>
      </c>
      <c r="J185" s="101" t="s">
        <v>183</v>
      </c>
      <c r="K185" s="101" t="s">
        <v>188</v>
      </c>
      <c r="L185" s="101">
        <v>1600</v>
      </c>
      <c r="M185" s="145" t="s">
        <v>202</v>
      </c>
      <c r="N185" s="145" t="s">
        <v>208</v>
      </c>
      <c r="O185" s="2" t="s">
        <v>219</v>
      </c>
      <c r="P185" s="145" t="s">
        <v>188</v>
      </c>
      <c r="Q185" s="112">
        <v>1600</v>
      </c>
      <c r="R185" s="117" t="s">
        <v>274</v>
      </c>
      <c r="S185" s="145" t="s">
        <v>277</v>
      </c>
      <c r="T185" s="853" t="str">
        <f>MISIONAL!G21</f>
        <v>4.1 Ejecutar las fases que correspondan del programa integral de intervención</v>
      </c>
      <c r="U185" s="38" t="str">
        <f>MISIONAL!H21</f>
        <v xml:space="preserve">379 emprendimientos  solidarios dinamizados </v>
      </c>
      <c r="V185" s="38" t="str">
        <f>MISIONAL!I21</f>
        <v xml:space="preserve">Número de Emprendimientos solidarios dinamizados </v>
      </c>
      <c r="W185" s="38">
        <f>MISIONAL!J21</f>
        <v>0.15</v>
      </c>
      <c r="X185" s="38" t="str">
        <f>MISIONAL!K21</f>
        <v>Todos los grupos de la dirección de desarrollo</v>
      </c>
      <c r="Y185" s="38" t="str">
        <f>MISIONAL!L21</f>
        <v>marzo</v>
      </c>
      <c r="Z185" s="38" t="str">
        <f>MISIONAL!M21</f>
        <v>Noviembre</v>
      </c>
      <c r="AA185" s="38" t="str">
        <f>MISIONAL!N21</f>
        <v>Nacional</v>
      </c>
    </row>
    <row r="186" spans="1:27" ht="178.5" x14ac:dyDescent="0.2">
      <c r="A186" s="127"/>
      <c r="B186" s="101" t="s">
        <v>137</v>
      </c>
      <c r="C186" s="101" t="s">
        <v>164</v>
      </c>
      <c r="D186" s="512" t="s">
        <v>321</v>
      </c>
      <c r="E186" s="101" t="s">
        <v>300</v>
      </c>
      <c r="F186" s="101" t="s">
        <v>295</v>
      </c>
      <c r="G186" s="130" t="s">
        <v>180</v>
      </c>
      <c r="H186" s="130">
        <v>400</v>
      </c>
      <c r="I186" s="101" t="s">
        <v>181</v>
      </c>
      <c r="J186" s="101" t="s">
        <v>183</v>
      </c>
      <c r="K186" s="101" t="s">
        <v>188</v>
      </c>
      <c r="L186" s="101">
        <v>1600</v>
      </c>
      <c r="M186" s="145" t="s">
        <v>202</v>
      </c>
      <c r="N186" s="145" t="s">
        <v>208</v>
      </c>
      <c r="O186" s="2" t="s">
        <v>219</v>
      </c>
      <c r="P186" s="145" t="s">
        <v>188</v>
      </c>
      <c r="Q186" s="112">
        <v>1600</v>
      </c>
      <c r="R186" s="117" t="s">
        <v>274</v>
      </c>
      <c r="S186" s="145" t="s">
        <v>277</v>
      </c>
      <c r="T186" s="854"/>
      <c r="U186" s="38" t="str">
        <f>MISIONAL!H22</f>
        <v xml:space="preserve"> 289 emprendimientos solidarios dinamizados a través de compras públicas </v>
      </c>
      <c r="V186" s="38" t="str">
        <f>MISIONAL!I22</f>
        <v xml:space="preserve">Número Emprendimientos solidarios dinamizados a través de la estrategia de compras públicas locales </v>
      </c>
      <c r="W186" s="38">
        <f>MISIONAL!J22</f>
        <v>0.05</v>
      </c>
      <c r="X186" s="38" t="str">
        <f>MISIONAL!K22</f>
        <v xml:space="preserve">Dirección Técnica de Desarrollo </v>
      </c>
      <c r="Y186" s="38" t="str">
        <f>MISIONAL!L22</f>
        <v>marzo</v>
      </c>
      <c r="Z186" s="38" t="str">
        <f>MISIONAL!M22</f>
        <v>Noviembre</v>
      </c>
      <c r="AA186" s="38" t="str">
        <f>MISIONAL!N22</f>
        <v>Nacional</v>
      </c>
    </row>
    <row r="187" spans="1:27" ht="178.5" x14ac:dyDescent="0.2">
      <c r="A187" s="127"/>
      <c r="B187" s="101" t="s">
        <v>137</v>
      </c>
      <c r="C187" s="101" t="s">
        <v>164</v>
      </c>
      <c r="D187" s="512"/>
      <c r="E187" s="101" t="s">
        <v>300</v>
      </c>
      <c r="F187" s="101" t="s">
        <v>295</v>
      </c>
      <c r="G187" s="130" t="s">
        <v>180</v>
      </c>
      <c r="H187" s="130">
        <v>400</v>
      </c>
      <c r="I187" s="101" t="s">
        <v>181</v>
      </c>
      <c r="J187" s="101" t="s">
        <v>183</v>
      </c>
      <c r="K187" s="101" t="s">
        <v>188</v>
      </c>
      <c r="L187" s="101">
        <v>1600</v>
      </c>
      <c r="M187" s="145" t="s">
        <v>202</v>
      </c>
      <c r="N187" s="145" t="s">
        <v>208</v>
      </c>
      <c r="O187" s="2" t="s">
        <v>219</v>
      </c>
      <c r="P187" s="145" t="s">
        <v>247</v>
      </c>
      <c r="Q187" s="109">
        <v>1</v>
      </c>
      <c r="R187" s="117" t="s">
        <v>274</v>
      </c>
      <c r="S187" s="145" t="s">
        <v>277</v>
      </c>
      <c r="T187" s="38" t="str">
        <f>MISIONAL!G23</f>
        <v>4.2 Reportar los beneficiarios de los procesos de fomento para dinamizar los emprendimientos solidarios</v>
      </c>
      <c r="U187" s="38" t="str">
        <f>MISIONAL!H23</f>
        <v xml:space="preserve"> 7765 personas beneficiadas </v>
      </c>
      <c r="V187" s="38" t="str">
        <f>MISIONAL!I23</f>
        <v xml:space="preserve">Número de Personas beneficiadas </v>
      </c>
      <c r="W187" s="38">
        <f>MISIONAL!J23</f>
        <v>0.04</v>
      </c>
      <c r="X187" s="38" t="str">
        <f>MISIONAL!K23</f>
        <v>Todos los grupos de la dirección de desarrollo</v>
      </c>
      <c r="Y187" s="38" t="str">
        <f>MISIONAL!L23</f>
        <v xml:space="preserve">Febrero </v>
      </c>
      <c r="Z187" s="38" t="str">
        <f>MISIONAL!M23</f>
        <v>Noviembre</v>
      </c>
      <c r="AA187" s="38" t="str">
        <f>MISIONAL!N23</f>
        <v>Nacional</v>
      </c>
    </row>
    <row r="188" spans="1:27" ht="178.5" x14ac:dyDescent="0.2">
      <c r="A188" s="127"/>
      <c r="B188" s="101" t="s">
        <v>137</v>
      </c>
      <c r="C188" s="101" t="s">
        <v>164</v>
      </c>
      <c r="D188" s="512"/>
      <c r="E188" s="101" t="s">
        <v>300</v>
      </c>
      <c r="F188" s="101" t="s">
        <v>295</v>
      </c>
      <c r="G188" s="130" t="s">
        <v>180</v>
      </c>
      <c r="H188" s="130">
        <v>400</v>
      </c>
      <c r="I188" s="101" t="s">
        <v>181</v>
      </c>
      <c r="J188" s="101" t="s">
        <v>183</v>
      </c>
      <c r="K188" s="101" t="s">
        <v>188</v>
      </c>
      <c r="L188" s="101">
        <v>1600</v>
      </c>
      <c r="M188" s="145" t="s">
        <v>202</v>
      </c>
      <c r="N188" s="145" t="s">
        <v>209</v>
      </c>
      <c r="O188" s="2" t="s">
        <v>221</v>
      </c>
      <c r="P188" s="145" t="s">
        <v>248</v>
      </c>
      <c r="Q188" s="112">
        <v>5</v>
      </c>
      <c r="R188" s="117" t="s">
        <v>274</v>
      </c>
      <c r="S188" s="145" t="s">
        <v>277</v>
      </c>
      <c r="T188" s="38" t="str">
        <f>MISIONAL!G24</f>
        <v>4.3 Reportar los beneficiarios de población reincorporada  de los procesos de fomento para dinamizar los emprendimientos solidarios</v>
      </c>
      <c r="U188" s="38" t="str">
        <f>MISIONAL!H24</f>
        <v xml:space="preserve">60 Personas reincorporadas beneficiadas  </v>
      </c>
      <c r="V188" s="38" t="str">
        <f>MISIONAL!I24</f>
        <v xml:space="preserve">Número de Personas reincorporadas beneficiadas </v>
      </c>
      <c r="W188" s="38">
        <f>MISIONAL!J24</f>
        <v>0.03</v>
      </c>
      <c r="X188" s="38" t="str">
        <f>MISIONAL!K24</f>
        <v>Todos los grupos de la dirección de desarrollo</v>
      </c>
      <c r="Y188" s="38" t="str">
        <f>MISIONAL!L24</f>
        <v xml:space="preserve">Febrero </v>
      </c>
      <c r="Z188" s="38" t="str">
        <f>MISIONAL!M24</f>
        <v>Noviembre</v>
      </c>
      <c r="AA188" s="38" t="str">
        <f>MISIONAL!N24</f>
        <v>Nacional</v>
      </c>
    </row>
    <row r="189" spans="1:27" ht="178.5" x14ac:dyDescent="0.2">
      <c r="A189" s="127"/>
      <c r="B189" s="101" t="s">
        <v>137</v>
      </c>
      <c r="C189" s="101" t="s">
        <v>164</v>
      </c>
      <c r="D189" s="512"/>
      <c r="E189" s="101" t="s">
        <v>300</v>
      </c>
      <c r="F189" s="101" t="s">
        <v>295</v>
      </c>
      <c r="G189" s="130" t="s">
        <v>180</v>
      </c>
      <c r="H189" s="130">
        <v>400</v>
      </c>
      <c r="I189" s="101" t="s">
        <v>181</v>
      </c>
      <c r="J189" s="101" t="s">
        <v>183</v>
      </c>
      <c r="K189" s="101" t="s">
        <v>188</v>
      </c>
      <c r="L189" s="101">
        <v>1600</v>
      </c>
      <c r="M189" s="145" t="s">
        <v>202</v>
      </c>
      <c r="N189" s="145" t="s">
        <v>208</v>
      </c>
      <c r="O189" s="2" t="s">
        <v>222</v>
      </c>
      <c r="P189" s="145" t="s">
        <v>249</v>
      </c>
      <c r="Q189" s="112">
        <v>1</v>
      </c>
      <c r="R189" s="117" t="s">
        <v>274</v>
      </c>
      <c r="S189" s="145" t="s">
        <v>277</v>
      </c>
      <c r="T189" s="38" t="str">
        <f>MISIONAL!G25</f>
        <v>4.4 Reportar los beneficiarios de población víctima de los procesos de fomento para dinamizar los emprendimientos solidarios</v>
      </c>
      <c r="U189" s="38" t="str">
        <f>MISIONAL!H25</f>
        <v xml:space="preserve">1420 Personas víctimas beneficiadas </v>
      </c>
      <c r="V189" s="38" t="str">
        <f>MISIONAL!I25</f>
        <v xml:space="preserve">Número de Personas víctimas beneficiadas </v>
      </c>
      <c r="W189" s="38">
        <f>MISIONAL!J25</f>
        <v>0.03</v>
      </c>
      <c r="X189" s="38" t="str">
        <f>MISIONAL!K25</f>
        <v>Todos los grupos de la dirección de desarrollo</v>
      </c>
      <c r="Y189" s="38" t="str">
        <f>MISIONAL!L25</f>
        <v xml:space="preserve">Febrero </v>
      </c>
      <c r="Z189" s="38" t="str">
        <f>MISIONAL!M25</f>
        <v>Noviembre</v>
      </c>
      <c r="AA189" s="38" t="str">
        <f>MISIONAL!N25</f>
        <v>Nacional</v>
      </c>
    </row>
    <row r="190" spans="1:27" ht="178.5" x14ac:dyDescent="0.2">
      <c r="A190" s="127"/>
      <c r="B190" s="101" t="s">
        <v>137</v>
      </c>
      <c r="C190" s="101" t="s">
        <v>164</v>
      </c>
      <c r="D190" s="512" t="s">
        <v>322</v>
      </c>
      <c r="E190" s="101" t="s">
        <v>300</v>
      </c>
      <c r="F190" s="101" t="s">
        <v>295</v>
      </c>
      <c r="G190" s="130" t="s">
        <v>180</v>
      </c>
      <c r="H190" s="130">
        <v>400</v>
      </c>
      <c r="I190" s="101" t="s">
        <v>181</v>
      </c>
      <c r="J190" s="101" t="s">
        <v>183</v>
      </c>
      <c r="K190" s="101" t="s">
        <v>188</v>
      </c>
      <c r="L190" s="101">
        <v>1600</v>
      </c>
      <c r="M190" s="145" t="s">
        <v>202</v>
      </c>
      <c r="N190" s="145" t="s">
        <v>208</v>
      </c>
      <c r="O190" s="2" t="s">
        <v>219</v>
      </c>
      <c r="P190" s="145"/>
      <c r="Q190" s="109"/>
      <c r="R190" s="117" t="s">
        <v>274</v>
      </c>
      <c r="S190" s="145" t="s">
        <v>277</v>
      </c>
      <c r="T190" s="38" t="str">
        <f>MISIONAL!G26</f>
        <v>5.1 Jornadas de promoción para la consolidación de la identidad sectorial .</v>
      </c>
      <c r="U190" s="38" t="str">
        <f>MISIONAL!H26</f>
        <v>82 jornadas de promoción  Gremios del sector solidario fortalecido</v>
      </c>
      <c r="V190" s="38" t="str">
        <f>MISIONAL!I26</f>
        <v xml:space="preserve">Número de Gremios del sector solidario  fortalecidos </v>
      </c>
      <c r="W190" s="38">
        <f>MISIONAL!J26</f>
        <v>0.05</v>
      </c>
      <c r="X190" s="38" t="str">
        <f>MISIONAL!K26</f>
        <v>Todos los grupos de la dirección de desarrollo</v>
      </c>
      <c r="Y190" s="38" t="str">
        <f>MISIONAL!L26</f>
        <v>Abril</v>
      </c>
      <c r="Z190" s="38" t="str">
        <f>MISIONAL!M26</f>
        <v>Diciembre</v>
      </c>
      <c r="AA190" s="38" t="str">
        <f>MISIONAL!N26</f>
        <v>Nacional</v>
      </c>
    </row>
    <row r="191" spans="1:27" ht="178.5" x14ac:dyDescent="0.2">
      <c r="A191" s="127"/>
      <c r="B191" s="101" t="s">
        <v>137</v>
      </c>
      <c r="C191" s="101" t="s">
        <v>164</v>
      </c>
      <c r="D191" s="512"/>
      <c r="E191" s="101" t="s">
        <v>300</v>
      </c>
      <c r="F191" s="101" t="s">
        <v>295</v>
      </c>
      <c r="G191" s="130" t="s">
        <v>180</v>
      </c>
      <c r="H191" s="130">
        <v>400</v>
      </c>
      <c r="I191" s="101" t="s">
        <v>181</v>
      </c>
      <c r="J191" s="101" t="s">
        <v>183</v>
      </c>
      <c r="K191" s="101" t="s">
        <v>188</v>
      </c>
      <c r="L191" s="101">
        <v>1600</v>
      </c>
      <c r="M191" s="145" t="s">
        <v>202</v>
      </c>
      <c r="N191" s="145" t="s">
        <v>209</v>
      </c>
      <c r="O191" s="2" t="s">
        <v>223</v>
      </c>
      <c r="P191" s="145" t="s">
        <v>250</v>
      </c>
      <c r="Q191" s="109">
        <v>1</v>
      </c>
      <c r="R191" s="117" t="s">
        <v>274</v>
      </c>
      <c r="S191" s="145" t="s">
        <v>277</v>
      </c>
      <c r="T191" s="38" t="str">
        <f>MISIONAL!G27</f>
        <v xml:space="preserve">6.1 Implementar el programa para el fortalecimiento del Voluntariado  </v>
      </c>
      <c r="U191" s="38" t="str">
        <f>MISIONAL!H27</f>
        <v xml:space="preserve">25% del programa de Voluntariado implementado </v>
      </c>
      <c r="V191" s="38" t="str">
        <f>MISIONAL!I27</f>
        <v xml:space="preserve">Porcentaje del programa de voluntariado implementado </v>
      </c>
      <c r="W191" s="38">
        <f>MISIONAL!J27</f>
        <v>0.05</v>
      </c>
      <c r="X191" s="38" t="str">
        <f>MISIONAL!K27</f>
        <v xml:space="preserve">Dirección Técnica de Desarrollo </v>
      </c>
      <c r="Y191" s="38" t="str">
        <f>MISIONAL!L27</f>
        <v xml:space="preserve">Febrero </v>
      </c>
      <c r="Z191" s="38" t="str">
        <f>MISIONAL!M27</f>
        <v>Noviembre</v>
      </c>
      <c r="AA191" s="38" t="str">
        <f>MISIONAL!N27</f>
        <v>Nacional</v>
      </c>
    </row>
    <row r="192" spans="1:27" ht="105" customHeight="1" x14ac:dyDescent="0.2">
      <c r="A192" s="127"/>
      <c r="B192" s="101" t="s">
        <v>137</v>
      </c>
      <c r="C192" s="101" t="s">
        <v>164</v>
      </c>
      <c r="D192" s="512"/>
      <c r="E192" s="101" t="s">
        <v>300</v>
      </c>
      <c r="F192" s="101" t="s">
        <v>295</v>
      </c>
      <c r="G192" s="130" t="s">
        <v>180</v>
      </c>
      <c r="H192" s="130">
        <v>400</v>
      </c>
      <c r="I192" s="101" t="s">
        <v>181</v>
      </c>
      <c r="J192" s="101" t="s">
        <v>183</v>
      </c>
      <c r="K192" s="101" t="s">
        <v>188</v>
      </c>
      <c r="L192" s="101">
        <v>1600</v>
      </c>
      <c r="M192" s="145" t="s">
        <v>202</v>
      </c>
      <c r="N192" s="145" t="s">
        <v>209</v>
      </c>
      <c r="O192" s="2" t="s">
        <v>223</v>
      </c>
      <c r="P192" s="145" t="s">
        <v>250</v>
      </c>
      <c r="Q192" s="109">
        <v>1</v>
      </c>
      <c r="R192" s="117" t="s">
        <v>274</v>
      </c>
      <c r="S192" s="145" t="s">
        <v>277</v>
      </c>
      <c r="T192" s="38" t="str">
        <f>MISIONAL!G28</f>
        <v>7,1 Seguimiento al cumplimiento de compromisos (sentencias, Conpes, iniciativas) en las cuales la Unidad administrativa especial de organizaciones solidarias tiene responsabilidades,</v>
      </c>
      <c r="U192" s="38" t="str">
        <f>MISIONAL!H28</f>
        <v>100% de cumplimiento de los compromisos</v>
      </c>
      <c r="V192" s="38" t="str">
        <f>MISIONAL!I28</f>
        <v>Porcentaje de cumplimientos de los compromisos</v>
      </c>
      <c r="W192" s="38">
        <f>MISIONAL!J28</f>
        <v>0.05</v>
      </c>
      <c r="X192" s="38" t="str">
        <f>MISIONAL!K28</f>
        <v>Todos los grupos de la dirección de desarrollo</v>
      </c>
      <c r="Y192" s="38" t="str">
        <f>MISIONAL!L28</f>
        <v xml:space="preserve">Febrero </v>
      </c>
      <c r="Z192" s="38" t="str">
        <f>MISIONAL!M28</f>
        <v>Noviembre</v>
      </c>
      <c r="AA192" s="38" t="str">
        <f>MISIONAL!N28</f>
        <v>Nacional</v>
      </c>
    </row>
    <row r="193" spans="1:27" ht="105" customHeight="1" x14ac:dyDescent="0.2">
      <c r="A193" s="127"/>
      <c r="B193" s="101" t="s">
        <v>137</v>
      </c>
      <c r="C193" s="101" t="s">
        <v>164</v>
      </c>
      <c r="D193" s="512"/>
      <c r="E193" s="101" t="s">
        <v>300</v>
      </c>
      <c r="F193" s="101" t="s">
        <v>295</v>
      </c>
      <c r="G193" s="130" t="s">
        <v>180</v>
      </c>
      <c r="H193" s="130">
        <v>400</v>
      </c>
      <c r="I193" s="101" t="s">
        <v>181</v>
      </c>
      <c r="J193" s="101" t="s">
        <v>183</v>
      </c>
      <c r="K193" s="101" t="s">
        <v>188</v>
      </c>
      <c r="L193" s="101">
        <v>1600</v>
      </c>
      <c r="M193" s="145" t="s">
        <v>202</v>
      </c>
      <c r="N193" s="145" t="s">
        <v>209</v>
      </c>
      <c r="O193" s="2" t="s">
        <v>309</v>
      </c>
      <c r="P193" s="145" t="s">
        <v>250</v>
      </c>
      <c r="Q193" s="109">
        <v>1</v>
      </c>
      <c r="R193" s="117" t="s">
        <v>274</v>
      </c>
      <c r="S193" s="145" t="s">
        <v>277</v>
      </c>
      <c r="T193" s="38" t="str">
        <f>MISIONAL!G29</f>
        <v xml:space="preserve"> 8.1 implementar la estrategia del  programa de sinergias interinstitucionales, articulando las agendas sectoriales nacionales o regionales</v>
      </c>
      <c r="U193" s="38" t="str">
        <f>MISIONAL!H29</f>
        <v>25% de Estrategia de Sinergias implementado</v>
      </c>
      <c r="V193" s="38" t="str">
        <f>MISIONAL!I29</f>
        <v xml:space="preserve">Porcentaje de Estrategia de sinergias implementado </v>
      </c>
      <c r="W193" s="38">
        <f>MISIONAL!J29</f>
        <v>2.5000000000000001E-2</v>
      </c>
      <c r="X193" s="38" t="str">
        <f>MISIONAL!K29</f>
        <v>Todos los grupos de la dirección de desarrollo</v>
      </c>
      <c r="Y193" s="38" t="str">
        <f>MISIONAL!L29</f>
        <v xml:space="preserve">Marzo </v>
      </c>
      <c r="Z193" s="38" t="str">
        <f>MISIONAL!M29</f>
        <v>Noviembre</v>
      </c>
      <c r="AA193" s="38" t="str">
        <f>MISIONAL!N29</f>
        <v>Nacional</v>
      </c>
    </row>
    <row r="194" spans="1:27" ht="178.5" x14ac:dyDescent="0.2">
      <c r="A194" s="127"/>
      <c r="B194" s="101" t="s">
        <v>137</v>
      </c>
      <c r="C194" s="101" t="s">
        <v>164</v>
      </c>
      <c r="D194" s="512"/>
      <c r="E194" s="101" t="s">
        <v>300</v>
      </c>
      <c r="F194" s="101" t="s">
        <v>295</v>
      </c>
      <c r="G194" s="130" t="s">
        <v>180</v>
      </c>
      <c r="H194" s="130">
        <v>400</v>
      </c>
      <c r="I194" s="101" t="s">
        <v>181</v>
      </c>
      <c r="J194" s="101" t="s">
        <v>183</v>
      </c>
      <c r="K194" s="101" t="s">
        <v>188</v>
      </c>
      <c r="L194" s="101">
        <v>1600</v>
      </c>
      <c r="M194" s="145" t="s">
        <v>202</v>
      </c>
      <c r="N194" s="145" t="s">
        <v>209</v>
      </c>
      <c r="O194" s="2" t="s">
        <v>223</v>
      </c>
      <c r="P194" s="145" t="s">
        <v>251</v>
      </c>
      <c r="Q194" s="112">
        <v>8</v>
      </c>
      <c r="R194" s="117" t="s">
        <v>274</v>
      </c>
      <c r="S194" s="145" t="s">
        <v>277</v>
      </c>
      <c r="T194" s="38" t="str">
        <f>MISIONAL!G30</f>
        <v xml:space="preserve">8,2 Promover o Dinamizar Redes o Cadenas productivas </v>
      </c>
      <c r="U194" s="38" t="str">
        <f>MISIONAL!H30</f>
        <v xml:space="preserve">10 Redes o Cadenas promovidas y Dinamizadas </v>
      </c>
      <c r="V194" s="38" t="str">
        <f>MISIONAL!I30</f>
        <v>Número de Redes o Cadenas Promovidas o Dinamizadas</v>
      </c>
      <c r="W194" s="38">
        <f>MISIONAL!J30</f>
        <v>2.5000000000000001E-2</v>
      </c>
      <c r="X194" s="38" t="str">
        <f>MISIONAL!K30</f>
        <v>Todos los grupos de la dirección de desarrollo</v>
      </c>
      <c r="Y194" s="38" t="str">
        <f>MISIONAL!L30</f>
        <v xml:space="preserve">Febrero </v>
      </c>
      <c r="Z194" s="38" t="str">
        <f>MISIONAL!M30</f>
        <v>Noviembre</v>
      </c>
      <c r="AA194" s="38" t="str">
        <f>MISIONAL!N30</f>
        <v>Nacional</v>
      </c>
    </row>
    <row r="195" spans="1:27" ht="178.5" x14ac:dyDescent="0.2">
      <c r="A195" s="127"/>
      <c r="B195" s="101" t="s">
        <v>137</v>
      </c>
      <c r="C195" s="101" t="s">
        <v>164</v>
      </c>
      <c r="D195" s="512"/>
      <c r="E195" s="101" t="s">
        <v>300</v>
      </c>
      <c r="F195" s="101" t="s">
        <v>295</v>
      </c>
      <c r="G195" s="130" t="s">
        <v>180</v>
      </c>
      <c r="H195" s="130">
        <v>400</v>
      </c>
      <c r="I195" s="101" t="s">
        <v>181</v>
      </c>
      <c r="J195" s="101" t="s">
        <v>183</v>
      </c>
      <c r="K195" s="101" t="s">
        <v>188</v>
      </c>
      <c r="L195" s="101">
        <v>1600</v>
      </c>
      <c r="M195" s="145" t="s">
        <v>202</v>
      </c>
      <c r="N195" s="145" t="s">
        <v>209</v>
      </c>
      <c r="O195" s="2" t="s">
        <v>225</v>
      </c>
      <c r="P195" s="145" t="s">
        <v>252</v>
      </c>
      <c r="Q195" s="109">
        <v>1</v>
      </c>
      <c r="R195" s="117" t="s">
        <v>274</v>
      </c>
      <c r="S195" s="145" t="s">
        <v>277</v>
      </c>
      <c r="T195" s="38" t="str">
        <f>MISIONAL!G31</f>
        <v>9,1 Identificar, gestionar y consolidar alianzas comerciales estratégicas</v>
      </c>
      <c r="U195" s="38" t="str">
        <f>MISIONAL!H31</f>
        <v xml:space="preserve">41 alianzas estratégicas generadas </v>
      </c>
      <c r="V195" s="38" t="str">
        <f>MISIONAL!I31</f>
        <v xml:space="preserve">Número de Alianzas estratégicas generadas </v>
      </c>
      <c r="W195" s="38">
        <f>MISIONAL!J31</f>
        <v>0.05</v>
      </c>
      <c r="X195" s="38" t="str">
        <f>MISIONAL!K31</f>
        <v>Todos los grupos de la dirección de desarrollo</v>
      </c>
      <c r="Y195" s="38" t="str">
        <f>MISIONAL!L31</f>
        <v>Marzo</v>
      </c>
      <c r="Z195" s="38" t="str">
        <f>MISIONAL!M31</f>
        <v>Diciembre</v>
      </c>
      <c r="AA195" s="38" t="str">
        <f>MISIONAL!N31</f>
        <v>Nacional</v>
      </c>
    </row>
    <row r="196" spans="1:27" ht="178.5" x14ac:dyDescent="0.2">
      <c r="A196" s="127"/>
      <c r="B196" s="101" t="s">
        <v>137</v>
      </c>
      <c r="C196" s="101" t="s">
        <v>164</v>
      </c>
      <c r="D196" s="512"/>
      <c r="E196" s="101" t="s">
        <v>300</v>
      </c>
      <c r="F196" s="101" t="s">
        <v>295</v>
      </c>
      <c r="G196" s="130" t="s">
        <v>180</v>
      </c>
      <c r="H196" s="130">
        <v>400</v>
      </c>
      <c r="I196" s="101" t="s">
        <v>181</v>
      </c>
      <c r="J196" s="101" t="s">
        <v>183</v>
      </c>
      <c r="K196" s="101" t="s">
        <v>188</v>
      </c>
      <c r="L196" s="101">
        <v>1600</v>
      </c>
      <c r="M196" s="145" t="s">
        <v>203</v>
      </c>
      <c r="N196" s="145" t="s">
        <v>209</v>
      </c>
      <c r="O196" s="2" t="s">
        <v>230</v>
      </c>
      <c r="P196" s="145" t="s">
        <v>124</v>
      </c>
      <c r="Q196" s="109">
        <v>1</v>
      </c>
      <c r="R196" s="117" t="s">
        <v>274</v>
      </c>
      <c r="S196" s="145" t="s">
        <v>277</v>
      </c>
      <c r="T196" s="38" t="str">
        <f>MISIONAL!G32</f>
        <v>10,1 seguimiento a  las 4 alianzas suscritas o identificadas en  apoyo a la formalización  y fomento de organizaciones solidarias</v>
      </c>
      <c r="U196" s="38" t="str">
        <f>MISIONAL!H32</f>
        <v xml:space="preserve">100% seguimiento a las alianzas suscritas </v>
      </c>
      <c r="V196" s="38" t="str">
        <f>MISIONAL!I32</f>
        <v xml:space="preserve">Porcentaje de seguimiento a las Alianzas suscritas (Superintendencias, Confecamaras, DIAN, INVIMA. </v>
      </c>
      <c r="W196" s="38">
        <f>MISIONAL!J32</f>
        <v>0.05</v>
      </c>
      <c r="X196" s="38" t="str">
        <f>MISIONAL!K32</f>
        <v>Todos los grupos de la dirección de desarrollo</v>
      </c>
      <c r="Y196" s="38" t="str">
        <f>MISIONAL!L32</f>
        <v xml:space="preserve">Febrero </v>
      </c>
      <c r="Z196" s="38" t="str">
        <f>MISIONAL!M32</f>
        <v>Noviembre</v>
      </c>
      <c r="AA196" s="38" t="str">
        <f>MISIONAL!N32</f>
        <v>Nacional</v>
      </c>
    </row>
    <row r="197" spans="1:27" ht="89.25" x14ac:dyDescent="0.2">
      <c r="A197" s="127"/>
      <c r="B197" s="101" t="s">
        <v>141</v>
      </c>
      <c r="C197" s="101" t="s">
        <v>172</v>
      </c>
      <c r="D197" s="512"/>
      <c r="E197" s="101" t="s">
        <v>300</v>
      </c>
      <c r="F197" s="101" t="s">
        <v>294</v>
      </c>
      <c r="G197" s="130" t="s">
        <v>236</v>
      </c>
      <c r="H197" s="130" t="s">
        <v>236</v>
      </c>
      <c r="I197" s="101" t="s">
        <v>182</v>
      </c>
      <c r="J197" s="101" t="s">
        <v>185</v>
      </c>
      <c r="K197" s="101" t="s">
        <v>124</v>
      </c>
      <c r="L197" s="101">
        <v>100</v>
      </c>
      <c r="M197" s="145" t="s">
        <v>203</v>
      </c>
      <c r="N197" s="145" t="s">
        <v>123</v>
      </c>
      <c r="O197" s="2" t="s">
        <v>226</v>
      </c>
      <c r="P197" s="145" t="s">
        <v>253</v>
      </c>
      <c r="Q197" s="112">
        <v>1</v>
      </c>
      <c r="R197" s="117" t="s">
        <v>274</v>
      </c>
      <c r="S197" s="145" t="s">
        <v>277</v>
      </c>
      <c r="T197" s="38" t="str">
        <f>MISIONAL!G33</f>
        <v xml:space="preserve">11.1 Revisar la  normatividad para el fomento, desarrollo y protección del sector solidario y generar propuestas. (Como Comisión intersectorial) </v>
      </c>
      <c r="U197" s="38" t="str">
        <f>MISIONAL!H33</f>
        <v>25% documento de análisis y propuestas gestionadas</v>
      </c>
      <c r="V197" s="38" t="str">
        <f>MISIONAL!I33</f>
        <v>Porcentaje del Documento de análisis y propuestas gestionadas.</v>
      </c>
      <c r="W197" s="38">
        <f>MISIONAL!J33</f>
        <v>0.05</v>
      </c>
      <c r="X197" s="38" t="str">
        <f>MISIONAL!K33</f>
        <v>Todos los grupos de la dirección de desarrollo</v>
      </c>
      <c r="Y197" s="38" t="str">
        <f>MISIONAL!L33</f>
        <v xml:space="preserve">Febrero </v>
      </c>
      <c r="Z197" s="38" t="str">
        <f>MISIONAL!M33</f>
        <v xml:space="preserve">Diciembre </v>
      </c>
      <c r="AA197" s="38" t="str">
        <f>MISIONAL!N33</f>
        <v>Nacional</v>
      </c>
    </row>
    <row r="198" spans="1:27" ht="38.25" x14ac:dyDescent="0.2">
      <c r="A198" s="127"/>
      <c r="B198" s="101"/>
      <c r="C198" s="101"/>
      <c r="D198" s="512"/>
      <c r="E198" s="101"/>
      <c r="F198" s="101"/>
      <c r="G198" s="130"/>
      <c r="H198" s="130"/>
      <c r="I198" s="101"/>
      <c r="J198" s="101"/>
      <c r="K198" s="101"/>
      <c r="L198" s="101"/>
      <c r="M198" s="145"/>
      <c r="N198" s="145"/>
      <c r="O198" s="2"/>
      <c r="P198" s="145"/>
      <c r="Q198" s="109"/>
      <c r="R198" s="117"/>
      <c r="S198" s="145" t="s">
        <v>277</v>
      </c>
      <c r="T198" s="617" t="e">
        <f>MISIONAL!#REF!</f>
        <v>#REF!</v>
      </c>
      <c r="U198" s="618"/>
      <c r="V198" s="599"/>
      <c r="W198" s="266"/>
      <c r="X198" s="619"/>
      <c r="Y198" s="241"/>
      <c r="Z198" s="241"/>
      <c r="AA198" s="620"/>
    </row>
    <row r="199" spans="1:27" ht="63.75" customHeight="1" x14ac:dyDescent="0.2">
      <c r="A199" s="127"/>
      <c r="B199" s="101" t="s">
        <v>147</v>
      </c>
      <c r="C199" s="101" t="s">
        <v>179</v>
      </c>
      <c r="D199" s="512"/>
      <c r="E199" s="101" t="s">
        <v>300</v>
      </c>
      <c r="F199" s="101" t="s">
        <v>296</v>
      </c>
      <c r="G199" s="101" t="s">
        <v>236</v>
      </c>
      <c r="H199" s="101" t="s">
        <v>236</v>
      </c>
      <c r="I199" s="101" t="s">
        <v>181</v>
      </c>
      <c r="J199" s="101" t="s">
        <v>184</v>
      </c>
      <c r="K199" s="101" t="s">
        <v>192</v>
      </c>
      <c r="L199" s="101"/>
      <c r="M199" s="145" t="s">
        <v>201</v>
      </c>
      <c r="N199" s="157" t="s">
        <v>205</v>
      </c>
      <c r="O199" s="2" t="s">
        <v>211</v>
      </c>
      <c r="P199" s="145" t="s">
        <v>192</v>
      </c>
      <c r="Q199" s="112"/>
      <c r="R199" s="117" t="s">
        <v>271</v>
      </c>
      <c r="S199" s="145" t="s">
        <v>279</v>
      </c>
      <c r="T199" s="517" t="e">
        <f>#REF!</f>
        <v>#REF!</v>
      </c>
      <c r="U199" s="517" t="e">
        <f>#REF!</f>
        <v>#REF!</v>
      </c>
      <c r="V199" s="517" t="e">
        <f>#REF!</f>
        <v>#REF!</v>
      </c>
      <c r="W199" s="109" t="e">
        <f>#REF!</f>
        <v>#REF!</v>
      </c>
      <c r="X199" s="517" t="e">
        <f>#REF!</f>
        <v>#REF!</v>
      </c>
      <c r="Y199" s="522" t="e">
        <f>#REF!</f>
        <v>#REF!</v>
      </c>
      <c r="Z199" s="522" t="e">
        <f>#REF!</f>
        <v>#REF!</v>
      </c>
      <c r="AA199" s="517" t="e">
        <f>#REF!</f>
        <v>#REF!</v>
      </c>
    </row>
    <row r="200" spans="1:27" ht="58.5" customHeight="1" x14ac:dyDescent="0.2">
      <c r="A200" s="127"/>
      <c r="B200" s="101" t="s">
        <v>147</v>
      </c>
      <c r="C200" s="101" t="s">
        <v>179</v>
      </c>
      <c r="D200" s="512"/>
      <c r="E200" s="101" t="s">
        <v>300</v>
      </c>
      <c r="F200" s="101" t="s">
        <v>296</v>
      </c>
      <c r="G200" s="101" t="s">
        <v>236</v>
      </c>
      <c r="H200" s="101" t="s">
        <v>236</v>
      </c>
      <c r="I200" s="101" t="s">
        <v>181</v>
      </c>
      <c r="J200" s="101" t="s">
        <v>184</v>
      </c>
      <c r="K200" s="101" t="s">
        <v>191</v>
      </c>
      <c r="L200" s="101"/>
      <c r="M200" s="145" t="s">
        <v>201</v>
      </c>
      <c r="N200" s="157" t="s">
        <v>205</v>
      </c>
      <c r="O200" s="2" t="s">
        <v>211</v>
      </c>
      <c r="P200" s="145" t="s">
        <v>232</v>
      </c>
      <c r="Q200" s="112"/>
      <c r="R200" s="117" t="s">
        <v>271</v>
      </c>
      <c r="S200" s="145" t="s">
        <v>279</v>
      </c>
      <c r="T200" s="517" t="e">
        <f>#REF!</f>
        <v>#REF!</v>
      </c>
      <c r="U200" s="517" t="e">
        <f>#REF!</f>
        <v>#REF!</v>
      </c>
      <c r="V200" s="517" t="e">
        <f>#REF!</f>
        <v>#REF!</v>
      </c>
      <c r="W200" s="109" t="e">
        <f>#REF!</f>
        <v>#REF!</v>
      </c>
      <c r="X200" s="517" t="e">
        <f>#REF!</f>
        <v>#REF!</v>
      </c>
      <c r="Y200" s="522" t="e">
        <f>#REF!</f>
        <v>#REF!</v>
      </c>
      <c r="Z200" s="522" t="e">
        <f>#REF!</f>
        <v>#REF!</v>
      </c>
      <c r="AA200" s="517" t="e">
        <f>#REF!</f>
        <v>#REF!</v>
      </c>
    </row>
    <row r="201" spans="1:27" ht="76.5" customHeight="1" x14ac:dyDescent="0.2">
      <c r="A201" s="127"/>
      <c r="B201" s="101" t="s">
        <v>147</v>
      </c>
      <c r="C201" s="101" t="s">
        <v>179</v>
      </c>
      <c r="D201" s="512"/>
      <c r="E201" s="101" t="s">
        <v>300</v>
      </c>
      <c r="F201" s="101" t="s">
        <v>296</v>
      </c>
      <c r="G201" s="101" t="s">
        <v>236</v>
      </c>
      <c r="H201" s="101" t="s">
        <v>236</v>
      </c>
      <c r="I201" s="101" t="s">
        <v>181</v>
      </c>
      <c r="J201" s="101" t="s">
        <v>184</v>
      </c>
      <c r="K201" s="101" t="s">
        <v>191</v>
      </c>
      <c r="L201" s="101">
        <v>8</v>
      </c>
      <c r="M201" s="145" t="s">
        <v>201</v>
      </c>
      <c r="N201" s="157" t="s">
        <v>205</v>
      </c>
      <c r="O201" s="2" t="s">
        <v>211</v>
      </c>
      <c r="P201" s="145" t="s">
        <v>232</v>
      </c>
      <c r="Q201" s="112">
        <v>8</v>
      </c>
      <c r="R201" s="117" t="s">
        <v>271</v>
      </c>
      <c r="S201" s="145" t="s">
        <v>279</v>
      </c>
      <c r="T201" s="902" t="e">
        <f>#REF!</f>
        <v>#REF!</v>
      </c>
      <c r="U201" s="902" t="e">
        <f>#REF!</f>
        <v>#REF!</v>
      </c>
      <c r="V201" s="517" t="e">
        <f>#REF!</f>
        <v>#REF!</v>
      </c>
      <c r="W201" s="109" t="e">
        <f>#REF!</f>
        <v>#REF!</v>
      </c>
      <c r="X201" s="517" t="e">
        <f>#REF!</f>
        <v>#REF!</v>
      </c>
      <c r="Y201" s="522" t="e">
        <f>#REF!</f>
        <v>#REF!</v>
      </c>
      <c r="Z201" s="522" t="e">
        <f>#REF!</f>
        <v>#REF!</v>
      </c>
      <c r="AA201" s="517" t="e">
        <f>#REF!</f>
        <v>#REF!</v>
      </c>
    </row>
    <row r="202" spans="1:27" ht="111" customHeight="1" x14ac:dyDescent="0.2">
      <c r="A202" s="547"/>
      <c r="B202" s="101" t="s">
        <v>147</v>
      </c>
      <c r="C202" s="101" t="s">
        <v>179</v>
      </c>
      <c r="D202" s="546"/>
      <c r="E202" s="101" t="s">
        <v>300</v>
      </c>
      <c r="F202" s="101" t="s">
        <v>296</v>
      </c>
      <c r="G202" s="101" t="s">
        <v>236</v>
      </c>
      <c r="H202" s="101" t="s">
        <v>236</v>
      </c>
      <c r="I202" s="101" t="s">
        <v>181</v>
      </c>
      <c r="J202" s="101" t="s">
        <v>184</v>
      </c>
      <c r="K202" s="101" t="s">
        <v>191</v>
      </c>
      <c r="L202" s="101"/>
      <c r="M202" s="545"/>
      <c r="N202" s="157"/>
      <c r="O202" s="2"/>
      <c r="P202" s="545"/>
      <c r="Q202" s="112"/>
      <c r="R202" s="117"/>
      <c r="S202" s="545"/>
      <c r="T202" s="903"/>
      <c r="U202" s="909"/>
      <c r="V202" s="621" t="e">
        <f>#REF!</f>
        <v>#REF!</v>
      </c>
      <c r="W202" s="622" t="e">
        <f>#REF!</f>
        <v>#REF!</v>
      </c>
      <c r="X202" s="622" t="e">
        <f>#REF!</f>
        <v>#REF!</v>
      </c>
      <c r="Y202" s="623" t="e">
        <f>#REF!</f>
        <v>#REF!</v>
      </c>
      <c r="Z202" s="623" t="e">
        <f>#REF!</f>
        <v>#REF!</v>
      </c>
      <c r="AA202" s="624" t="e">
        <f>#REF!</f>
        <v>#REF!</v>
      </c>
    </row>
    <row r="203" spans="1:27" ht="100.5" customHeight="1" x14ac:dyDescent="0.2">
      <c r="A203" s="579"/>
      <c r="B203" s="101"/>
      <c r="C203" s="101"/>
      <c r="D203" s="578"/>
      <c r="E203" s="101"/>
      <c r="F203" s="101"/>
      <c r="G203" s="101"/>
      <c r="H203" s="101"/>
      <c r="I203" s="101"/>
      <c r="J203" s="101"/>
      <c r="K203" s="101"/>
      <c r="L203" s="101"/>
      <c r="M203" s="577"/>
      <c r="N203" s="157"/>
      <c r="O203" s="2"/>
      <c r="P203" s="577"/>
      <c r="Q203" s="112"/>
      <c r="R203" s="117"/>
      <c r="S203" s="577"/>
      <c r="T203" s="902"/>
      <c r="U203" s="902"/>
      <c r="V203" s="517" t="e">
        <f>#REF!</f>
        <v>#REF!</v>
      </c>
      <c r="W203" s="109" t="e">
        <f>#REF!</f>
        <v>#REF!</v>
      </c>
      <c r="X203" s="517" t="e">
        <f>#REF!</f>
        <v>#REF!</v>
      </c>
      <c r="Y203" s="522" t="e">
        <f>#REF!</f>
        <v>#REF!</v>
      </c>
      <c r="Z203" s="522" t="e">
        <f>#REF!</f>
        <v>#REF!</v>
      </c>
      <c r="AA203" s="517" t="e">
        <f>#REF!</f>
        <v>#REF!</v>
      </c>
    </row>
    <row r="204" spans="1:27" ht="54" customHeight="1" x14ac:dyDescent="0.2">
      <c r="A204" s="579"/>
      <c r="B204" s="101"/>
      <c r="C204" s="101"/>
      <c r="D204" s="578"/>
      <c r="E204" s="101"/>
      <c r="F204" s="101"/>
      <c r="G204" s="101"/>
      <c r="H204" s="101"/>
      <c r="I204" s="101"/>
      <c r="J204" s="101"/>
      <c r="K204" s="101"/>
      <c r="L204" s="101"/>
      <c r="M204" s="577"/>
      <c r="N204" s="157"/>
      <c r="O204" s="2"/>
      <c r="P204" s="577"/>
      <c r="Q204" s="112"/>
      <c r="R204" s="117"/>
      <c r="S204" s="577"/>
      <c r="T204" s="902"/>
      <c r="U204" s="902"/>
      <c r="V204" s="517" t="e">
        <f>#REF!</f>
        <v>#REF!</v>
      </c>
      <c r="W204" s="109" t="e">
        <f>#REF!</f>
        <v>#REF!</v>
      </c>
      <c r="X204" s="517" t="e">
        <f>#REF!</f>
        <v>#REF!</v>
      </c>
      <c r="Y204" s="522" t="e">
        <f>#REF!</f>
        <v>#REF!</v>
      </c>
      <c r="Z204" s="522" t="e">
        <f>#REF!</f>
        <v>#REF!</v>
      </c>
      <c r="AA204" s="517" t="e">
        <f>#REF!</f>
        <v>#REF!</v>
      </c>
    </row>
    <row r="205" spans="1:27" ht="48" customHeight="1" x14ac:dyDescent="0.2">
      <c r="A205" s="127"/>
      <c r="B205" s="101" t="s">
        <v>147</v>
      </c>
      <c r="C205" s="101" t="s">
        <v>179</v>
      </c>
      <c r="D205" s="512"/>
      <c r="E205" s="101" t="s">
        <v>300</v>
      </c>
      <c r="F205" s="101" t="s">
        <v>296</v>
      </c>
      <c r="G205" s="101" t="s">
        <v>236</v>
      </c>
      <c r="H205" s="101" t="s">
        <v>236</v>
      </c>
      <c r="I205" s="101" t="s">
        <v>181</v>
      </c>
      <c r="J205" s="101" t="s">
        <v>184</v>
      </c>
      <c r="K205" s="101" t="s">
        <v>191</v>
      </c>
      <c r="L205" s="101">
        <v>8</v>
      </c>
      <c r="M205" s="145" t="s">
        <v>201</v>
      </c>
      <c r="N205" s="157" t="s">
        <v>205</v>
      </c>
      <c r="O205" s="2" t="s">
        <v>211</v>
      </c>
      <c r="P205" s="145" t="s">
        <v>232</v>
      </c>
      <c r="Q205" s="112">
        <v>8</v>
      </c>
      <c r="R205" s="117" t="s">
        <v>271</v>
      </c>
      <c r="S205" s="145" t="s">
        <v>279</v>
      </c>
      <c r="T205" s="902"/>
      <c r="U205" s="902"/>
      <c r="V205" s="517" t="e">
        <f>#REF!</f>
        <v>#REF!</v>
      </c>
      <c r="W205" s="109" t="e">
        <f>#REF!</f>
        <v>#REF!</v>
      </c>
      <c r="X205" s="517" t="e">
        <f>#REF!</f>
        <v>#REF!</v>
      </c>
      <c r="Y205" s="522" t="e">
        <f>#REF!</f>
        <v>#REF!</v>
      </c>
      <c r="Z205" s="522" t="e">
        <f>#REF!</f>
        <v>#REF!</v>
      </c>
      <c r="AA205" s="517" t="e">
        <f>#REF!</f>
        <v>#REF!</v>
      </c>
    </row>
    <row r="206" spans="1:27" ht="71.25" customHeight="1" x14ac:dyDescent="0.2">
      <c r="A206" s="127"/>
      <c r="B206" s="101" t="s">
        <v>147</v>
      </c>
      <c r="C206" s="101" t="s">
        <v>179</v>
      </c>
      <c r="D206" s="512"/>
      <c r="E206" s="101" t="s">
        <v>300</v>
      </c>
      <c r="F206" s="101" t="s">
        <v>296</v>
      </c>
      <c r="G206" s="101" t="s">
        <v>236</v>
      </c>
      <c r="H206" s="101" t="s">
        <v>236</v>
      </c>
      <c r="I206" s="101" t="s">
        <v>181</v>
      </c>
      <c r="J206" s="101" t="s">
        <v>184</v>
      </c>
      <c r="K206" s="101"/>
      <c r="L206" s="101"/>
      <c r="M206" s="145" t="s">
        <v>201</v>
      </c>
      <c r="N206" s="157" t="s">
        <v>205</v>
      </c>
      <c r="O206" s="2" t="s">
        <v>211</v>
      </c>
      <c r="P206" s="145" t="s">
        <v>235</v>
      </c>
      <c r="Q206" s="109">
        <v>1</v>
      </c>
      <c r="R206" s="117" t="s">
        <v>271</v>
      </c>
      <c r="S206" s="145" t="s">
        <v>279</v>
      </c>
      <c r="T206" s="551" t="e">
        <f>#REF!</f>
        <v>#REF!</v>
      </c>
      <c r="U206" s="551" t="e">
        <f>#REF!</f>
        <v>#REF!</v>
      </c>
      <c r="V206" s="551" t="e">
        <f>#REF!</f>
        <v>#REF!</v>
      </c>
      <c r="W206" s="109" t="e">
        <f>#REF!</f>
        <v>#REF!</v>
      </c>
      <c r="X206" s="551" t="e">
        <f>#REF!</f>
        <v>#REF!</v>
      </c>
      <c r="Y206" s="522" t="e">
        <f>#REF!</f>
        <v>#REF!</v>
      </c>
      <c r="Z206" s="522" t="e">
        <f>#REF!</f>
        <v>#REF!</v>
      </c>
      <c r="AA206" s="551" t="e">
        <f>#REF!</f>
        <v>#REF!</v>
      </c>
    </row>
    <row r="207" spans="1:27" ht="66.75" customHeight="1" x14ac:dyDescent="0.2">
      <c r="A207" s="127"/>
      <c r="B207" s="101" t="s">
        <v>147</v>
      </c>
      <c r="C207" s="101" t="s">
        <v>179</v>
      </c>
      <c r="D207" s="512"/>
      <c r="E207" s="101" t="s">
        <v>300</v>
      </c>
      <c r="F207" s="101" t="s">
        <v>296</v>
      </c>
      <c r="G207" s="101" t="s">
        <v>236</v>
      </c>
      <c r="H207" s="101" t="s">
        <v>236</v>
      </c>
      <c r="I207" s="101" t="s">
        <v>181</v>
      </c>
      <c r="J207" s="101" t="s">
        <v>184</v>
      </c>
      <c r="K207" s="101"/>
      <c r="L207" s="101"/>
      <c r="M207" s="145" t="s">
        <v>201</v>
      </c>
      <c r="N207" s="157" t="s">
        <v>205</v>
      </c>
      <c r="O207" s="2" t="s">
        <v>211</v>
      </c>
      <c r="P207" s="145" t="s">
        <v>235</v>
      </c>
      <c r="Q207" s="109">
        <v>1</v>
      </c>
      <c r="R207" s="117" t="s">
        <v>271</v>
      </c>
      <c r="S207" s="145" t="s">
        <v>279</v>
      </c>
      <c r="T207" s="902" t="e">
        <f>#REF!</f>
        <v>#REF!</v>
      </c>
      <c r="U207" s="551" t="e">
        <f>#REF!</f>
        <v>#REF!</v>
      </c>
      <c r="V207" s="551" t="e">
        <f>#REF!</f>
        <v>#REF!</v>
      </c>
      <c r="W207" s="109" t="e">
        <f>#REF!</f>
        <v>#REF!</v>
      </c>
      <c r="X207" s="551" t="e">
        <f>#REF!</f>
        <v>#REF!</v>
      </c>
      <c r="Y207" s="522" t="e">
        <f>#REF!</f>
        <v>#REF!</v>
      </c>
      <c r="Z207" s="522" t="e">
        <f>#REF!</f>
        <v>#REF!</v>
      </c>
      <c r="AA207" s="551" t="e">
        <f>#REF!</f>
        <v>#REF!</v>
      </c>
    </row>
    <row r="208" spans="1:27" ht="81.75" customHeight="1" x14ac:dyDescent="0.2">
      <c r="A208" s="127"/>
      <c r="B208" s="101" t="s">
        <v>147</v>
      </c>
      <c r="C208" s="101" t="s">
        <v>179</v>
      </c>
      <c r="D208" s="512"/>
      <c r="E208" s="101" t="s">
        <v>300</v>
      </c>
      <c r="F208" s="101" t="s">
        <v>296</v>
      </c>
      <c r="G208" s="101" t="s">
        <v>236</v>
      </c>
      <c r="H208" s="101" t="s">
        <v>236</v>
      </c>
      <c r="I208" s="101" t="s">
        <v>181</v>
      </c>
      <c r="J208" s="101" t="s">
        <v>184</v>
      </c>
      <c r="K208" s="101"/>
      <c r="L208" s="101"/>
      <c r="M208" s="145" t="s">
        <v>201</v>
      </c>
      <c r="N208" s="157" t="s">
        <v>205</v>
      </c>
      <c r="O208" s="2" t="s">
        <v>211</v>
      </c>
      <c r="P208" s="145" t="s">
        <v>232</v>
      </c>
      <c r="Q208" s="112"/>
      <c r="R208" s="117" t="s">
        <v>271</v>
      </c>
      <c r="S208" s="145" t="s">
        <v>279</v>
      </c>
      <c r="T208" s="902"/>
      <c r="U208" s="551" t="e">
        <f>#REF!</f>
        <v>#REF!</v>
      </c>
      <c r="V208" s="551" t="e">
        <f>#REF!</f>
        <v>#REF!</v>
      </c>
      <c r="W208" s="109" t="e">
        <f>#REF!</f>
        <v>#REF!</v>
      </c>
      <c r="X208" s="551" t="e">
        <f>#REF!</f>
        <v>#REF!</v>
      </c>
      <c r="Y208" s="522" t="e">
        <f>#REF!</f>
        <v>#REF!</v>
      </c>
      <c r="Z208" s="522" t="e">
        <f>#REF!</f>
        <v>#REF!</v>
      </c>
      <c r="AA208" s="551" t="e">
        <f>#REF!</f>
        <v>#REF!</v>
      </c>
    </row>
    <row r="209" spans="1:27" ht="111" customHeight="1" x14ac:dyDescent="0.2">
      <c r="A209" s="127"/>
      <c r="B209" s="101" t="s">
        <v>147</v>
      </c>
      <c r="C209" s="101" t="s">
        <v>179</v>
      </c>
      <c r="D209" s="512"/>
      <c r="E209" s="101" t="s">
        <v>300</v>
      </c>
      <c r="F209" s="101" t="s">
        <v>296</v>
      </c>
      <c r="G209" s="101" t="s">
        <v>236</v>
      </c>
      <c r="H209" s="101" t="s">
        <v>236</v>
      </c>
      <c r="I209" s="101" t="s">
        <v>181</v>
      </c>
      <c r="J209" s="101" t="s">
        <v>184</v>
      </c>
      <c r="K209" s="101"/>
      <c r="L209" s="101"/>
      <c r="M209" s="145" t="s">
        <v>201</v>
      </c>
      <c r="N209" s="157" t="s">
        <v>205</v>
      </c>
      <c r="O209" s="2" t="s">
        <v>211</v>
      </c>
      <c r="P209" s="145" t="s">
        <v>232</v>
      </c>
      <c r="Q209" s="112"/>
      <c r="R209" s="117" t="s">
        <v>271</v>
      </c>
      <c r="S209" s="145" t="s">
        <v>279</v>
      </c>
      <c r="T209" s="910" t="e">
        <f>#REF!</f>
        <v>#REF!</v>
      </c>
      <c r="U209" s="551" t="e">
        <f>#REF!</f>
        <v>#REF!</v>
      </c>
      <c r="V209" s="551" t="e">
        <f>#REF!</f>
        <v>#REF!</v>
      </c>
      <c r="W209" s="109" t="e">
        <f>#REF!</f>
        <v>#REF!</v>
      </c>
      <c r="X209" s="551" t="e">
        <f>#REF!</f>
        <v>#REF!</v>
      </c>
      <c r="Y209" s="522" t="e">
        <f>#REF!</f>
        <v>#REF!</v>
      </c>
      <c r="Z209" s="522" t="e">
        <f>#REF!</f>
        <v>#REF!</v>
      </c>
      <c r="AA209" s="551" t="e">
        <f>#REF!</f>
        <v>#REF!</v>
      </c>
    </row>
    <row r="210" spans="1:27" ht="76.5" customHeight="1" x14ac:dyDescent="0.2">
      <c r="A210" s="127"/>
      <c r="B210" s="101" t="s">
        <v>147</v>
      </c>
      <c r="C210" s="101" t="s">
        <v>179</v>
      </c>
      <c r="D210" s="512"/>
      <c r="E210" s="101" t="s">
        <v>300</v>
      </c>
      <c r="F210" s="101" t="s">
        <v>296</v>
      </c>
      <c r="G210" s="101" t="s">
        <v>236</v>
      </c>
      <c r="H210" s="101" t="s">
        <v>236</v>
      </c>
      <c r="I210" s="101" t="s">
        <v>181</v>
      </c>
      <c r="J210" s="101" t="s">
        <v>184</v>
      </c>
      <c r="K210" s="101"/>
      <c r="L210" s="101"/>
      <c r="M210" s="145" t="s">
        <v>201</v>
      </c>
      <c r="N210" s="157" t="s">
        <v>205</v>
      </c>
      <c r="O210" s="2" t="s">
        <v>211</v>
      </c>
      <c r="P210" s="145" t="s">
        <v>232</v>
      </c>
      <c r="Q210" s="112"/>
      <c r="R210" s="117" t="s">
        <v>271</v>
      </c>
      <c r="S210" s="145" t="s">
        <v>279</v>
      </c>
      <c r="T210" s="910"/>
      <c r="U210" s="551" t="e">
        <f>#REF!</f>
        <v>#REF!</v>
      </c>
      <c r="V210" s="551" t="e">
        <f>#REF!</f>
        <v>#REF!</v>
      </c>
      <c r="W210" s="109" t="e">
        <f>#REF!</f>
        <v>#REF!</v>
      </c>
      <c r="X210" s="551" t="e">
        <f>#REF!</f>
        <v>#REF!</v>
      </c>
      <c r="Y210" s="522" t="e">
        <f>#REF!</f>
        <v>#REF!</v>
      </c>
      <c r="Z210" s="522" t="e">
        <f>#REF!</f>
        <v>#REF!</v>
      </c>
      <c r="AA210" s="551" t="e">
        <f>#REF!</f>
        <v>#REF!</v>
      </c>
    </row>
    <row r="211" spans="1:27" ht="109.5" customHeight="1" x14ac:dyDescent="0.2">
      <c r="A211" s="127"/>
      <c r="B211" s="101" t="s">
        <v>147</v>
      </c>
      <c r="C211" s="101" t="s">
        <v>179</v>
      </c>
      <c r="D211" s="512"/>
      <c r="E211" s="101" t="s">
        <v>300</v>
      </c>
      <c r="F211" s="101" t="s">
        <v>296</v>
      </c>
      <c r="G211" s="101" t="s">
        <v>236</v>
      </c>
      <c r="H211" s="101" t="s">
        <v>236</v>
      </c>
      <c r="I211" s="101" t="s">
        <v>181</v>
      </c>
      <c r="J211" s="101" t="s">
        <v>184</v>
      </c>
      <c r="K211" s="101" t="s">
        <v>191</v>
      </c>
      <c r="L211" s="101">
        <v>8</v>
      </c>
      <c r="M211" s="145" t="s">
        <v>201</v>
      </c>
      <c r="N211" s="157" t="s">
        <v>205</v>
      </c>
      <c r="O211" s="2" t="s">
        <v>211</v>
      </c>
      <c r="P211" s="145" t="s">
        <v>232</v>
      </c>
      <c r="Q211" s="112">
        <v>8</v>
      </c>
      <c r="R211" s="117" t="s">
        <v>271</v>
      </c>
      <c r="S211" s="145" t="s">
        <v>279</v>
      </c>
      <c r="T211" s="551" t="e">
        <f>#REF!</f>
        <v>#REF!</v>
      </c>
      <c r="U211" s="551" t="e">
        <f>#REF!</f>
        <v>#REF!</v>
      </c>
      <c r="V211" s="551" t="e">
        <f>#REF!</f>
        <v>#REF!</v>
      </c>
      <c r="W211" s="109" t="e">
        <f>#REF!</f>
        <v>#REF!</v>
      </c>
      <c r="X211" s="551" t="e">
        <f>#REF!</f>
        <v>#REF!</v>
      </c>
      <c r="Y211" s="522" t="e">
        <f>#REF!</f>
        <v>#REF!</v>
      </c>
      <c r="Z211" s="522" t="e">
        <f>#REF!</f>
        <v>#REF!</v>
      </c>
      <c r="AA211" s="551" t="e">
        <f>#REF!</f>
        <v>#REF!</v>
      </c>
    </row>
    <row r="212" spans="1:27" s="93" customFormat="1" ht="178.5" x14ac:dyDescent="0.2">
      <c r="A212" s="552"/>
      <c r="B212" s="553" t="s">
        <v>147</v>
      </c>
      <c r="C212" s="553" t="s">
        <v>179</v>
      </c>
      <c r="D212" s="550"/>
      <c r="E212" s="553" t="s">
        <v>300</v>
      </c>
      <c r="F212" s="553" t="s">
        <v>296</v>
      </c>
      <c r="G212" s="553" t="s">
        <v>236</v>
      </c>
      <c r="H212" s="553" t="s">
        <v>236</v>
      </c>
      <c r="I212" s="553" t="s">
        <v>181</v>
      </c>
      <c r="J212" s="553" t="s">
        <v>184</v>
      </c>
      <c r="K212" s="553" t="s">
        <v>191</v>
      </c>
      <c r="L212" s="553">
        <v>8</v>
      </c>
      <c r="M212" s="548" t="s">
        <v>201</v>
      </c>
      <c r="N212" s="157" t="s">
        <v>205</v>
      </c>
      <c r="O212" s="2" t="s">
        <v>211</v>
      </c>
      <c r="P212" s="548" t="s">
        <v>232</v>
      </c>
      <c r="Q212" s="554">
        <v>8</v>
      </c>
      <c r="R212" s="555" t="s">
        <v>271</v>
      </c>
      <c r="S212" s="548" t="s">
        <v>279</v>
      </c>
      <c r="T212" s="902" t="e">
        <f>#REF!</f>
        <v>#REF!</v>
      </c>
      <c r="U212" s="551" t="e">
        <f>#REF!</f>
        <v>#REF!</v>
      </c>
      <c r="V212" s="551" t="e">
        <f>#REF!</f>
        <v>#REF!</v>
      </c>
      <c r="W212" s="109" t="e">
        <f>#REF!</f>
        <v>#REF!</v>
      </c>
      <c r="X212" s="551" t="e">
        <f>#REF!</f>
        <v>#REF!</v>
      </c>
      <c r="Y212" s="522" t="e">
        <f>#REF!</f>
        <v>#REF!</v>
      </c>
      <c r="Z212" s="522" t="e">
        <f>#REF!</f>
        <v>#REF!</v>
      </c>
      <c r="AA212" s="551" t="e">
        <f>#REF!</f>
        <v>#REF!</v>
      </c>
    </row>
    <row r="213" spans="1:27" ht="178.5" x14ac:dyDescent="0.2">
      <c r="A213" s="127"/>
      <c r="B213" s="101" t="s">
        <v>147</v>
      </c>
      <c r="C213" s="101" t="s">
        <v>179</v>
      </c>
      <c r="D213" s="512"/>
      <c r="E213" s="101" t="s">
        <v>300</v>
      </c>
      <c r="F213" s="101" t="s">
        <v>296</v>
      </c>
      <c r="G213" s="101" t="s">
        <v>236</v>
      </c>
      <c r="H213" s="101" t="s">
        <v>236</v>
      </c>
      <c r="I213" s="101" t="s">
        <v>181</v>
      </c>
      <c r="J213" s="101" t="s">
        <v>184</v>
      </c>
      <c r="K213" s="101"/>
      <c r="L213" s="101"/>
      <c r="M213" s="145" t="s">
        <v>201</v>
      </c>
      <c r="N213" s="157" t="s">
        <v>205</v>
      </c>
      <c r="O213" s="2" t="s">
        <v>218</v>
      </c>
      <c r="P213" s="145" t="s">
        <v>245</v>
      </c>
      <c r="Q213" s="112">
        <v>4</v>
      </c>
      <c r="R213" s="117" t="s">
        <v>271</v>
      </c>
      <c r="S213" s="145" t="s">
        <v>279</v>
      </c>
      <c r="T213" s="902"/>
      <c r="U213" s="551" t="e">
        <f>#REF!</f>
        <v>#REF!</v>
      </c>
      <c r="V213" s="551" t="e">
        <f>#REF!</f>
        <v>#REF!</v>
      </c>
      <c r="W213" s="109" t="e">
        <f>#REF!</f>
        <v>#REF!</v>
      </c>
      <c r="X213" s="551" t="e">
        <f>#REF!</f>
        <v>#REF!</v>
      </c>
      <c r="Y213" s="522" t="e">
        <f>#REF!</f>
        <v>#REF!</v>
      </c>
      <c r="Z213" s="522" t="e">
        <f>#REF!</f>
        <v>#REF!</v>
      </c>
      <c r="AA213" s="551" t="e">
        <f>#REF!</f>
        <v>#REF!</v>
      </c>
    </row>
    <row r="214" spans="1:27" ht="178.5" x14ac:dyDescent="0.2">
      <c r="A214" s="127"/>
      <c r="B214" s="101" t="s">
        <v>147</v>
      </c>
      <c r="C214" s="101" t="s">
        <v>179</v>
      </c>
      <c r="D214" s="512"/>
      <c r="E214" s="101" t="s">
        <v>300</v>
      </c>
      <c r="F214" s="101" t="s">
        <v>296</v>
      </c>
      <c r="G214" s="101" t="s">
        <v>236</v>
      </c>
      <c r="H214" s="101" t="s">
        <v>236</v>
      </c>
      <c r="I214" s="101" t="s">
        <v>181</v>
      </c>
      <c r="J214" s="101" t="s">
        <v>184</v>
      </c>
      <c r="K214" s="101"/>
      <c r="L214" s="101"/>
      <c r="M214" s="145" t="s">
        <v>201</v>
      </c>
      <c r="N214" s="157" t="s">
        <v>205</v>
      </c>
      <c r="O214" s="2" t="s">
        <v>218</v>
      </c>
      <c r="P214" s="145" t="s">
        <v>124</v>
      </c>
      <c r="Q214" s="112">
        <v>4</v>
      </c>
      <c r="R214" s="117" t="s">
        <v>271</v>
      </c>
      <c r="S214" s="145" t="s">
        <v>279</v>
      </c>
      <c r="T214" s="551" t="e">
        <f>#REF!</f>
        <v>#REF!</v>
      </c>
      <c r="U214" s="551" t="e">
        <f>#REF!</f>
        <v>#REF!</v>
      </c>
      <c r="V214" s="551" t="e">
        <f>#REF!</f>
        <v>#REF!</v>
      </c>
      <c r="W214" s="109" t="e">
        <f>#REF!</f>
        <v>#REF!</v>
      </c>
      <c r="X214" s="551" t="e">
        <f>#REF!</f>
        <v>#REF!</v>
      </c>
      <c r="Y214" s="522" t="e">
        <f>#REF!</f>
        <v>#REF!</v>
      </c>
      <c r="Z214" s="522" t="e">
        <f>#REF!</f>
        <v>#REF!</v>
      </c>
      <c r="AA214" s="551" t="e">
        <f>#REF!</f>
        <v>#REF!</v>
      </c>
    </row>
    <row r="215" spans="1:27" ht="71.25" customHeight="1" x14ac:dyDescent="0.2">
      <c r="A215" s="127"/>
      <c r="B215" s="101" t="s">
        <v>147</v>
      </c>
      <c r="C215" s="101" t="s">
        <v>179</v>
      </c>
      <c r="D215" s="512"/>
      <c r="E215" s="101" t="s">
        <v>300</v>
      </c>
      <c r="F215" s="101" t="s">
        <v>294</v>
      </c>
      <c r="G215" s="101" t="s">
        <v>236</v>
      </c>
      <c r="H215" s="101" t="s">
        <v>236</v>
      </c>
      <c r="I215" s="101" t="s">
        <v>181</v>
      </c>
      <c r="J215" s="101" t="s">
        <v>185</v>
      </c>
      <c r="K215" s="101" t="s">
        <v>124</v>
      </c>
      <c r="L215" s="118">
        <v>1</v>
      </c>
      <c r="M215" s="145" t="s">
        <v>202</v>
      </c>
      <c r="N215" s="157" t="s">
        <v>207</v>
      </c>
      <c r="O215" s="2" t="s">
        <v>230</v>
      </c>
      <c r="P215" s="145" t="s">
        <v>124</v>
      </c>
      <c r="Q215" s="109">
        <v>1</v>
      </c>
      <c r="R215" s="117" t="s">
        <v>271</v>
      </c>
      <c r="S215" s="145" t="s">
        <v>279</v>
      </c>
      <c r="T215" s="517" t="e">
        <f>#REF!</f>
        <v>#REF!</v>
      </c>
      <c r="U215" s="551" t="e">
        <f>#REF!</f>
        <v>#REF!</v>
      </c>
      <c r="V215" s="551" t="e">
        <f>#REF!</f>
        <v>#REF!</v>
      </c>
      <c r="W215" s="109" t="e">
        <f>#REF!</f>
        <v>#REF!</v>
      </c>
      <c r="X215" s="551" t="e">
        <f>#REF!</f>
        <v>#REF!</v>
      </c>
      <c r="Y215" s="522" t="e">
        <f>#REF!</f>
        <v>#REF!</v>
      </c>
      <c r="Z215" s="522" t="e">
        <f>#REF!</f>
        <v>#REF!</v>
      </c>
      <c r="AA215" s="551" t="e">
        <f>#REF!</f>
        <v>#REF!</v>
      </c>
    </row>
    <row r="216" spans="1:27" ht="102" x14ac:dyDescent="0.2">
      <c r="A216" s="127" t="s">
        <v>151</v>
      </c>
      <c r="B216" s="101" t="s">
        <v>141</v>
      </c>
      <c r="C216" s="101" t="s">
        <v>173</v>
      </c>
      <c r="D216" s="512"/>
      <c r="E216" s="101" t="s">
        <v>300</v>
      </c>
      <c r="F216" s="101" t="s">
        <v>294</v>
      </c>
      <c r="G216" s="101" t="s">
        <v>236</v>
      </c>
      <c r="H216" s="101" t="s">
        <v>236</v>
      </c>
      <c r="I216" s="101" t="s">
        <v>182</v>
      </c>
      <c r="J216" s="101" t="s">
        <v>187</v>
      </c>
      <c r="K216" s="101" t="s">
        <v>195</v>
      </c>
      <c r="L216" s="101">
        <v>90</v>
      </c>
      <c r="M216" s="145" t="s">
        <v>203</v>
      </c>
      <c r="N216" s="157" t="s">
        <v>87</v>
      </c>
      <c r="O216" s="2" t="s">
        <v>226</v>
      </c>
      <c r="P216" s="145" t="s">
        <v>253</v>
      </c>
      <c r="Q216" s="109">
        <v>1</v>
      </c>
      <c r="R216" s="117" t="s">
        <v>271</v>
      </c>
      <c r="S216" s="145" t="s">
        <v>276</v>
      </c>
      <c r="T216" s="517" t="e">
        <f>#REF!</f>
        <v>#REF!</v>
      </c>
      <c r="U216" s="551" t="e">
        <f>#REF!</f>
        <v>#REF!</v>
      </c>
      <c r="V216" s="551" t="e">
        <f>#REF!</f>
        <v>#REF!</v>
      </c>
      <c r="W216" s="109" t="e">
        <f>#REF!</f>
        <v>#REF!</v>
      </c>
      <c r="X216" s="551" t="e">
        <f>#REF!</f>
        <v>#REF!</v>
      </c>
      <c r="Y216" s="522" t="e">
        <f>#REF!</f>
        <v>#REF!</v>
      </c>
      <c r="Z216" s="522" t="e">
        <f>#REF!</f>
        <v>#REF!</v>
      </c>
      <c r="AA216" s="551" t="e">
        <f>#REF!</f>
        <v>#REF!</v>
      </c>
    </row>
    <row r="217" spans="1:27" ht="102" x14ac:dyDescent="0.2">
      <c r="A217" s="127" t="s">
        <v>151</v>
      </c>
      <c r="B217" s="101" t="s">
        <v>141</v>
      </c>
      <c r="C217" s="101" t="s">
        <v>174</v>
      </c>
      <c r="D217" s="512"/>
      <c r="E217" s="101" t="s">
        <v>300</v>
      </c>
      <c r="F217" s="101" t="s">
        <v>294</v>
      </c>
      <c r="G217" s="101" t="s">
        <v>236</v>
      </c>
      <c r="H217" s="101" t="s">
        <v>236</v>
      </c>
      <c r="I217" s="101" t="s">
        <v>182</v>
      </c>
      <c r="J217" s="101" t="s">
        <v>187</v>
      </c>
      <c r="K217" s="101" t="s">
        <v>195</v>
      </c>
      <c r="L217" s="101">
        <v>90</v>
      </c>
      <c r="M217" s="145" t="s">
        <v>203</v>
      </c>
      <c r="N217" s="157" t="s">
        <v>87</v>
      </c>
      <c r="O217" s="2" t="s">
        <v>226</v>
      </c>
      <c r="P217" s="145" t="s">
        <v>253</v>
      </c>
      <c r="Q217" s="109">
        <v>1</v>
      </c>
      <c r="R217" s="117" t="s">
        <v>271</v>
      </c>
      <c r="S217" s="145" t="s">
        <v>276</v>
      </c>
      <c r="T217" s="517" t="e">
        <f>#REF!</f>
        <v>#REF!</v>
      </c>
      <c r="U217" s="551" t="e">
        <f>#REF!</f>
        <v>#REF!</v>
      </c>
      <c r="V217" s="551" t="e">
        <f>#REF!</f>
        <v>#REF!</v>
      </c>
      <c r="W217" s="109" t="e">
        <f>#REF!</f>
        <v>#REF!</v>
      </c>
      <c r="X217" s="551" t="e">
        <f>#REF!</f>
        <v>#REF!</v>
      </c>
      <c r="Y217" s="522" t="e">
        <f>#REF!</f>
        <v>#REF!</v>
      </c>
      <c r="Z217" s="522" t="e">
        <f>#REF!</f>
        <v>#REF!</v>
      </c>
      <c r="AA217" s="551" t="e">
        <f>#REF!</f>
        <v>#REF!</v>
      </c>
    </row>
    <row r="218" spans="1:27" ht="73.5" customHeight="1" x14ac:dyDescent="0.2">
      <c r="A218" s="547" t="s">
        <v>151</v>
      </c>
      <c r="B218" s="101" t="s">
        <v>141</v>
      </c>
      <c r="C218" s="101" t="s">
        <v>173</v>
      </c>
      <c r="D218" s="546"/>
      <c r="E218" s="101" t="s">
        <v>300</v>
      </c>
      <c r="F218" s="101" t="s">
        <v>294</v>
      </c>
      <c r="G218" s="101" t="s">
        <v>236</v>
      </c>
      <c r="H218" s="101" t="s">
        <v>236</v>
      </c>
      <c r="I218" s="101" t="s">
        <v>182</v>
      </c>
      <c r="J218" s="101" t="s">
        <v>187</v>
      </c>
      <c r="K218" s="101" t="s">
        <v>195</v>
      </c>
      <c r="L218" s="101">
        <v>90</v>
      </c>
      <c r="M218" s="545" t="s">
        <v>203</v>
      </c>
      <c r="N218" s="548" t="s">
        <v>123</v>
      </c>
      <c r="O218" s="2" t="s">
        <v>226</v>
      </c>
      <c r="P218" s="545" t="s">
        <v>253</v>
      </c>
      <c r="Q218" s="109">
        <v>1</v>
      </c>
      <c r="R218" s="117" t="s">
        <v>271</v>
      </c>
      <c r="S218" s="545" t="s">
        <v>275</v>
      </c>
      <c r="T218" s="517" t="e">
        <f>#REF!</f>
        <v>#REF!</v>
      </c>
      <c r="U218" s="551" t="e">
        <f>#REF!</f>
        <v>#REF!</v>
      </c>
      <c r="V218" s="551" t="e">
        <f>#REF!</f>
        <v>#REF!</v>
      </c>
      <c r="W218" s="109" t="e">
        <f>#REF!</f>
        <v>#REF!</v>
      </c>
      <c r="X218" s="551" t="e">
        <f>#REF!</f>
        <v>#REF!</v>
      </c>
      <c r="Y218" s="522" t="e">
        <f>#REF!</f>
        <v>#REF!</v>
      </c>
      <c r="Z218" s="522" t="e">
        <f>#REF!</f>
        <v>#REF!</v>
      </c>
      <c r="AA218" s="551" t="e">
        <f>#REF!</f>
        <v>#REF!</v>
      </c>
    </row>
    <row r="219" spans="1:27" ht="102" x14ac:dyDescent="0.2">
      <c r="A219" s="127" t="s">
        <v>151</v>
      </c>
      <c r="B219" s="101" t="s">
        <v>141</v>
      </c>
      <c r="C219" s="101" t="s">
        <v>173</v>
      </c>
      <c r="D219" s="512"/>
      <c r="E219" s="101" t="s">
        <v>300</v>
      </c>
      <c r="F219" s="101" t="s">
        <v>294</v>
      </c>
      <c r="G219" s="101" t="s">
        <v>236</v>
      </c>
      <c r="H219" s="101" t="s">
        <v>236</v>
      </c>
      <c r="I219" s="101" t="s">
        <v>182</v>
      </c>
      <c r="J219" s="101" t="s">
        <v>187</v>
      </c>
      <c r="K219" s="101" t="s">
        <v>195</v>
      </c>
      <c r="L219" s="101">
        <v>90</v>
      </c>
      <c r="M219" s="145" t="s">
        <v>203</v>
      </c>
      <c r="N219" s="157" t="s">
        <v>87</v>
      </c>
      <c r="O219" s="2" t="s">
        <v>226</v>
      </c>
      <c r="P219" s="145" t="s">
        <v>253</v>
      </c>
      <c r="Q219" s="109">
        <v>1</v>
      </c>
      <c r="R219" s="117" t="s">
        <v>271</v>
      </c>
      <c r="S219" s="145" t="s">
        <v>276</v>
      </c>
      <c r="T219" s="517" t="e">
        <f>#REF!</f>
        <v>#REF!</v>
      </c>
      <c r="U219" s="551" t="e">
        <f>#REF!</f>
        <v>#REF!</v>
      </c>
      <c r="V219" s="551" t="e">
        <f>#REF!</f>
        <v>#REF!</v>
      </c>
      <c r="W219" s="109" t="e">
        <f>#REF!</f>
        <v>#REF!</v>
      </c>
      <c r="X219" s="551" t="e">
        <f>#REF!</f>
        <v>#REF!</v>
      </c>
      <c r="Y219" s="522" t="e">
        <f>#REF!</f>
        <v>#REF!</v>
      </c>
      <c r="Z219" s="522" t="e">
        <f>#REF!</f>
        <v>#REF!</v>
      </c>
      <c r="AA219" s="551" t="e">
        <f>#REF!</f>
        <v>#REF!</v>
      </c>
    </row>
    <row r="220" spans="1:27" ht="25.5" x14ac:dyDescent="0.2">
      <c r="A220" s="579"/>
      <c r="B220" s="101"/>
      <c r="C220" s="101"/>
      <c r="D220" s="578"/>
      <c r="E220" s="101"/>
      <c r="F220" s="101"/>
      <c r="G220" s="101"/>
      <c r="H220" s="101"/>
      <c r="I220" s="101"/>
      <c r="J220" s="101"/>
      <c r="K220" s="101"/>
      <c r="L220" s="101"/>
      <c r="M220" s="577"/>
      <c r="N220" s="157"/>
      <c r="O220" s="2"/>
      <c r="P220" s="577"/>
      <c r="Q220" s="109"/>
      <c r="R220" s="117" t="s">
        <v>271</v>
      </c>
      <c r="S220" s="577" t="s">
        <v>276</v>
      </c>
      <c r="T220" s="517" t="e">
        <f>#REF!</f>
        <v>#REF!</v>
      </c>
      <c r="U220" s="551" t="e">
        <f>#REF!</f>
        <v>#REF!</v>
      </c>
      <c r="V220" s="551" t="e">
        <f>#REF!</f>
        <v>#REF!</v>
      </c>
      <c r="W220" s="109" t="e">
        <f>#REF!</f>
        <v>#REF!</v>
      </c>
      <c r="X220" s="551" t="e">
        <f>#REF!</f>
        <v>#REF!</v>
      </c>
      <c r="Y220" s="522" t="e">
        <f>#REF!</f>
        <v>#REF!</v>
      </c>
      <c r="Z220" s="522" t="e">
        <f>#REF!</f>
        <v>#REF!</v>
      </c>
      <c r="AA220" s="551" t="e">
        <f>#REF!</f>
        <v>#REF!</v>
      </c>
    </row>
    <row r="221" spans="1:27" ht="25.5" x14ac:dyDescent="0.2">
      <c r="A221" s="579"/>
      <c r="B221" s="101"/>
      <c r="C221" s="101"/>
      <c r="D221" s="578"/>
      <c r="E221" s="101"/>
      <c r="F221" s="101"/>
      <c r="G221" s="101"/>
      <c r="H221" s="101"/>
      <c r="I221" s="101"/>
      <c r="J221" s="101"/>
      <c r="K221" s="101"/>
      <c r="L221" s="101"/>
      <c r="M221" s="577"/>
      <c r="N221" s="157"/>
      <c r="O221" s="2"/>
      <c r="P221" s="577"/>
      <c r="Q221" s="109"/>
      <c r="R221" s="117" t="s">
        <v>271</v>
      </c>
      <c r="S221" s="577" t="s">
        <v>276</v>
      </c>
      <c r="T221" s="517" t="e">
        <f>#REF!</f>
        <v>#REF!</v>
      </c>
      <c r="U221" s="551" t="e">
        <f>#REF!</f>
        <v>#REF!</v>
      </c>
      <c r="V221" s="551" t="e">
        <f>#REF!</f>
        <v>#REF!</v>
      </c>
      <c r="W221" s="109" t="e">
        <f>#REF!</f>
        <v>#REF!</v>
      </c>
      <c r="X221" s="551" t="e">
        <f>#REF!</f>
        <v>#REF!</v>
      </c>
      <c r="Y221" s="522" t="e">
        <f>#REF!</f>
        <v>#REF!</v>
      </c>
      <c r="Z221" s="522" t="e">
        <f>#REF!</f>
        <v>#REF!</v>
      </c>
      <c r="AA221" s="551" t="e">
        <f>#REF!</f>
        <v>#REF!</v>
      </c>
    </row>
    <row r="222" spans="1:27" ht="107.25" customHeight="1" x14ac:dyDescent="0.2">
      <c r="A222" s="127" t="s">
        <v>151</v>
      </c>
      <c r="B222" s="101" t="s">
        <v>141</v>
      </c>
      <c r="C222" s="101" t="s">
        <v>173</v>
      </c>
      <c r="D222" s="512"/>
      <c r="E222" s="101" t="s">
        <v>300</v>
      </c>
      <c r="F222" s="101" t="s">
        <v>294</v>
      </c>
      <c r="G222" s="101" t="s">
        <v>236</v>
      </c>
      <c r="H222" s="101" t="s">
        <v>236</v>
      </c>
      <c r="I222" s="101" t="s">
        <v>182</v>
      </c>
      <c r="J222" s="101" t="s">
        <v>187</v>
      </c>
      <c r="K222" s="101" t="s">
        <v>195</v>
      </c>
      <c r="L222" s="101">
        <v>90</v>
      </c>
      <c r="M222" s="145" t="s">
        <v>203</v>
      </c>
      <c r="N222" s="502" t="s">
        <v>123</v>
      </c>
      <c r="O222" s="2" t="s">
        <v>226</v>
      </c>
      <c r="P222" s="145" t="s">
        <v>253</v>
      </c>
      <c r="Q222" s="109">
        <v>1</v>
      </c>
      <c r="R222" s="117" t="s">
        <v>271</v>
      </c>
      <c r="S222" s="145" t="s">
        <v>275</v>
      </c>
      <c r="T222" s="517" t="e">
        <f>#REF!</f>
        <v>#REF!</v>
      </c>
      <c r="U222" s="551" t="e">
        <f>#REF!</f>
        <v>#REF!</v>
      </c>
      <c r="V222" s="551" t="e">
        <f>#REF!</f>
        <v>#REF!</v>
      </c>
      <c r="W222" s="109" t="e">
        <f>#REF!</f>
        <v>#REF!</v>
      </c>
      <c r="X222" s="551" t="e">
        <f>#REF!</f>
        <v>#REF!</v>
      </c>
      <c r="Y222" s="522" t="e">
        <f>#REF!</f>
        <v>#REF!</v>
      </c>
      <c r="Z222" s="522" t="e">
        <f>#REF!</f>
        <v>#REF!</v>
      </c>
      <c r="AA222" s="551" t="e">
        <f>#REF!</f>
        <v>#REF!</v>
      </c>
    </row>
    <row r="223" spans="1:27" x14ac:dyDescent="0.2">
      <c r="A223" s="800">
        <v>44445</v>
      </c>
    </row>
  </sheetData>
  <autoFilter ref="A11:AA11" xr:uid="{63DB2B21-0947-4672-820D-40AC0E15B0EF}"/>
  <dataConsolidate/>
  <mergeCells count="63">
    <mergeCell ref="U201:U205"/>
    <mergeCell ref="T44:T45"/>
    <mergeCell ref="T209:T210"/>
    <mergeCell ref="T94:T96"/>
    <mergeCell ref="T176:T177"/>
    <mergeCell ref="T178:T180"/>
    <mergeCell ref="T125:T126"/>
    <mergeCell ref="A131:A132"/>
    <mergeCell ref="T201:T205"/>
    <mergeCell ref="T207:T208"/>
    <mergeCell ref="T212:T213"/>
    <mergeCell ref="T137:T138"/>
    <mergeCell ref="T151:T153"/>
    <mergeCell ref="T154:T155"/>
    <mergeCell ref="T156:T157"/>
    <mergeCell ref="M9:AA10"/>
    <mergeCell ref="A3:AA8"/>
    <mergeCell ref="T110:T111"/>
    <mergeCell ref="T112:T113"/>
    <mergeCell ref="A9:C10"/>
    <mergeCell ref="E9:H10"/>
    <mergeCell ref="I9:L10"/>
    <mergeCell ref="D9:D10"/>
    <mergeCell ref="T66:T67"/>
    <mergeCell ref="T52:T53"/>
    <mergeCell ref="T49:T50"/>
    <mergeCell ref="T12:T13"/>
    <mergeCell ref="T14:T25"/>
    <mergeCell ref="T26:T28"/>
    <mergeCell ref="T33:T34"/>
    <mergeCell ref="T40:T41"/>
    <mergeCell ref="X18:X20"/>
    <mergeCell ref="AA18:AA20"/>
    <mergeCell ref="X21:X22"/>
    <mergeCell ref="AA21:AA22"/>
    <mergeCell ref="X12:X13"/>
    <mergeCell ref="AA12:AA13"/>
    <mergeCell ref="X14:X15"/>
    <mergeCell ref="AA14:AA15"/>
    <mergeCell ref="X16:X17"/>
    <mergeCell ref="AA16:AA17"/>
    <mergeCell ref="Y14:Y15"/>
    <mergeCell ref="Z14:Z15"/>
    <mergeCell ref="Y16:Y17"/>
    <mergeCell ref="Z16:Z17"/>
    <mergeCell ref="AA26:AA28"/>
    <mergeCell ref="AA23:AA25"/>
    <mergeCell ref="X40:X41"/>
    <mergeCell ref="AA40:AA41"/>
    <mergeCell ref="Y23:Y25"/>
    <mergeCell ref="Z23:Z25"/>
    <mergeCell ref="Y26:Y28"/>
    <mergeCell ref="Z26:Z28"/>
    <mergeCell ref="Y29:Y30"/>
    <mergeCell ref="Z29:Z30"/>
    <mergeCell ref="Y40:Y41"/>
    <mergeCell ref="Z40:Z41"/>
    <mergeCell ref="Y44:Y45"/>
    <mergeCell ref="Z44:Z45"/>
    <mergeCell ref="T185:T186"/>
    <mergeCell ref="X44:X45"/>
    <mergeCell ref="X23:X25"/>
    <mergeCell ref="X26:X28"/>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11000000}">
          <x14:formula1>
            <xm:f>Hoja1!$B$2:$B$19</xm:f>
          </x14:formula1>
          <xm:sqref>A11:A131 A133:A222</xm:sqref>
        </x14:dataValidation>
        <x14:dataValidation type="list" allowBlank="1" showInputMessage="1" showErrorMessage="1" xr:uid="{00000000-0002-0000-0000-000001000000}">
          <x14:formula1>
            <xm:f>Hoja1!$T$2:$T$8</xm:f>
          </x14:formula1>
          <xm:sqref>N11:N198</xm:sqref>
        </x14:dataValidation>
        <x14:dataValidation type="list" allowBlank="1" showInputMessage="1" showErrorMessage="1" xr:uid="{00000000-0002-0000-0000-000000000000}">
          <x14:formula1>
            <xm:f>Hoja1!$R$2:$R$4</xm:f>
          </x14:formula1>
          <xm:sqref>M11:M222</xm:sqref>
        </x14:dataValidation>
        <x14:dataValidation type="list" allowBlank="1" showInputMessage="1" showErrorMessage="1" xr:uid="{00000000-0002-0000-0000-000002000000}">
          <x14:formula1>
            <xm:f>Hoja1!$F$2:$F$18</xm:f>
          </x14:formula1>
          <xm:sqref>C11:C222</xm:sqref>
        </x14:dataValidation>
        <x14:dataValidation type="list" allowBlank="1" showInputMessage="1" showErrorMessage="1" xr:uid="{00000000-0002-0000-0000-000003000000}">
          <x14:formula1>
            <xm:f>Hoja1!$H$2:$H$4</xm:f>
          </x14:formula1>
          <xm:sqref>E11:E222</xm:sqref>
        </x14:dataValidation>
        <x14:dataValidation type="list" allowBlank="1" showInputMessage="1" showErrorMessage="1" xr:uid="{00000000-0002-0000-0000-000004000000}">
          <x14:formula1>
            <xm:f>Hoja1!$J$2:$J$6</xm:f>
          </x14:formula1>
          <xm:sqref>F11:F222</xm:sqref>
        </x14:dataValidation>
        <x14:dataValidation type="list" allowBlank="1" showInputMessage="1" showErrorMessage="1" xr:uid="{00000000-0002-0000-0000-000005000000}">
          <x14:formula1>
            <xm:f>Hoja1!$M$2:$M$3</xm:f>
          </x14:formula1>
          <xm:sqref>I11:I222</xm:sqref>
        </x14:dataValidation>
        <x14:dataValidation type="list" allowBlank="1" showInputMessage="1" showErrorMessage="1" xr:uid="{00000000-0002-0000-0000-000006000000}">
          <x14:formula1>
            <xm:f>Hoja1!$N$2:$N$6</xm:f>
          </x14:formula1>
          <xm:sqref>J11:J222</xm:sqref>
        </x14:dataValidation>
        <x14:dataValidation type="list" allowBlank="1" showInputMessage="1" showErrorMessage="1" xr:uid="{00000000-0002-0000-0000-000007000000}">
          <x14:formula1>
            <xm:f>Hoja1!$O$2:$O$10</xm:f>
          </x14:formula1>
          <xm:sqref>K11:K222</xm:sqref>
        </x14:dataValidation>
        <x14:dataValidation type="list" allowBlank="1" showInputMessage="1" showErrorMessage="1" xr:uid="{00000000-0002-0000-0000-000008000000}">
          <x14:formula1>
            <xm:f>Hoja1!$P$2:$P$10</xm:f>
          </x14:formula1>
          <xm:sqref>L11:L222</xm:sqref>
        </x14:dataValidation>
        <x14:dataValidation type="list" allowBlank="1" showInputMessage="1" showErrorMessage="1" xr:uid="{00000000-0002-0000-0000-000009000000}">
          <x14:formula1>
            <xm:f>Hoja1!$V$2:$V$25</xm:f>
          </x14:formula1>
          <xm:sqref>O11:O222</xm:sqref>
        </x14:dataValidation>
        <x14:dataValidation type="list" allowBlank="1" showInputMessage="1" showErrorMessage="1" xr:uid="{00000000-0002-0000-0000-00000A000000}">
          <x14:formula1>
            <xm:f>Hoja1!$X$2:$X$25</xm:f>
          </x14:formula1>
          <xm:sqref>P11:P222</xm:sqref>
        </x14:dataValidation>
        <x14:dataValidation type="list" allowBlank="1" showInputMessage="1" showErrorMessage="1" xr:uid="{00000000-0002-0000-0000-00000B000000}">
          <x14:formula1>
            <xm:f>Hoja1!$AB$2:$AB$25</xm:f>
          </x14:formula1>
          <xm:sqref>Q11:Q222</xm:sqref>
        </x14:dataValidation>
        <x14:dataValidation type="list" allowBlank="1" showInputMessage="1" showErrorMessage="1" xr:uid="{00000000-0002-0000-0000-00000C000000}">
          <x14:formula1>
            <xm:f>Hoja1!$AD$2:$AD$11</xm:f>
          </x14:formula1>
          <xm:sqref>R11:R222</xm:sqref>
        </x14:dataValidation>
        <x14:dataValidation type="list" allowBlank="1" showInputMessage="1" showErrorMessage="1" xr:uid="{00000000-0002-0000-0000-00000D000000}">
          <x14:formula1>
            <xm:f>Hoja1!$K$2:$K$3</xm:f>
          </x14:formula1>
          <xm:sqref>G11:G222</xm:sqref>
        </x14:dataValidation>
        <x14:dataValidation type="list" allowBlank="1" showInputMessage="1" showErrorMessage="1" xr:uid="{00000000-0002-0000-0000-00000E000000}">
          <x14:formula1>
            <xm:f>Hoja1!$L$2:$L$3</xm:f>
          </x14:formula1>
          <xm:sqref>H11:H222</xm:sqref>
        </x14:dataValidation>
        <x14:dataValidation type="list" allowBlank="1" showInputMessage="1" showErrorMessage="1" xr:uid="{00000000-0002-0000-0000-00000F000000}">
          <x14:formula1>
            <xm:f>Hoja1!$AF$2:$AF$17</xm:f>
          </x14:formula1>
          <xm:sqref>S11:S222</xm:sqref>
        </x14:dataValidation>
        <x14:dataValidation type="list" allowBlank="1" showInputMessage="1" showErrorMessage="1" xr:uid="{00000000-0002-0000-0000-000012000000}">
          <x14:formula1>
            <xm:f>Hoja1!$D$2:$D$8</xm:f>
          </x14:formula1>
          <xm:sqref>B11:B222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D4B30-82C2-4EE5-A3A6-EB79EA3E4BC4}">
  <sheetPr>
    <tabColor rgb="FF00B050"/>
    <pageSetUpPr fitToPage="1"/>
  </sheetPr>
  <dimension ref="A1:AP53"/>
  <sheetViews>
    <sheetView topLeftCell="A35" zoomScale="80" zoomScaleNormal="80" zoomScaleSheetLayoutView="40" workbookViewId="0">
      <selection activeCell="Q12" sqref="Q12"/>
    </sheetView>
  </sheetViews>
  <sheetFormatPr baseColWidth="10" defaultRowHeight="12.75" x14ac:dyDescent="0.2"/>
  <cols>
    <col min="1" max="1" width="19.5703125" style="283" customWidth="1"/>
    <col min="2" max="2" width="17.42578125" style="283" customWidth="1"/>
    <col min="3" max="3" width="25.5703125" style="284" customWidth="1"/>
    <col min="4" max="4" width="26.28515625" style="283" customWidth="1"/>
    <col min="5" max="5" width="14.140625" style="285" customWidth="1"/>
    <col min="6" max="6" width="13.140625" style="285" customWidth="1"/>
    <col min="7" max="7" width="48.85546875" style="283" customWidth="1"/>
    <col min="8" max="8" width="34.7109375" style="283" customWidth="1"/>
    <col min="9" max="9" width="27.28515625" style="283" customWidth="1"/>
    <col min="10" max="10" width="22.140625" style="283" customWidth="1"/>
    <col min="11" max="11" width="22" style="286" customWidth="1"/>
    <col min="12" max="12" width="16.28515625" style="283" customWidth="1"/>
    <col min="13" max="13" width="14.5703125" style="283" customWidth="1"/>
    <col min="14" max="14" width="12.5703125" style="284" customWidth="1"/>
    <col min="15" max="15" width="16.42578125" style="283" customWidth="1"/>
    <col min="16" max="39" width="7" style="283" customWidth="1"/>
    <col min="40" max="40" width="18.42578125" style="287" customWidth="1"/>
    <col min="41" max="41" width="25.5703125" style="283" customWidth="1"/>
    <col min="42" max="16384" width="11.42578125" style="283"/>
  </cols>
  <sheetData>
    <row r="1" spans="1:41" s="41" customFormat="1" ht="16.5" hidden="1" x14ac:dyDescent="0.2">
      <c r="C1" s="240"/>
      <c r="E1" s="252"/>
      <c r="F1" s="252"/>
      <c r="K1" s="253"/>
      <c r="N1" s="240"/>
      <c r="P1" s="254"/>
      <c r="AN1" s="255"/>
    </row>
    <row r="2" spans="1:41" s="41" customFormat="1" ht="17.25" thickBot="1" x14ac:dyDescent="0.25">
      <c r="C2" s="240"/>
      <c r="E2" s="252"/>
      <c r="F2" s="252"/>
      <c r="K2" s="253"/>
      <c r="N2" s="240"/>
      <c r="P2" s="254"/>
      <c r="AN2" s="255"/>
    </row>
    <row r="3" spans="1:41" s="41" customFormat="1" ht="15" customHeight="1" x14ac:dyDescent="0.2">
      <c r="A3" s="990" t="s">
        <v>541</v>
      </c>
      <c r="B3" s="991"/>
      <c r="C3" s="991"/>
      <c r="D3" s="991"/>
      <c r="E3" s="991"/>
      <c r="F3" s="991"/>
      <c r="G3" s="991"/>
      <c r="H3" s="991"/>
      <c r="I3" s="991"/>
      <c r="J3" s="991"/>
      <c r="K3" s="991"/>
      <c r="L3" s="991"/>
      <c r="M3" s="991"/>
      <c r="N3" s="992"/>
      <c r="O3" s="1279" t="s">
        <v>326</v>
      </c>
      <c r="P3" s="1095"/>
      <c r="Q3" s="1095"/>
      <c r="R3" s="1095"/>
      <c r="S3" s="1095"/>
      <c r="T3" s="1095"/>
      <c r="U3" s="1095"/>
      <c r="V3" s="1095"/>
      <c r="W3" s="1095"/>
      <c r="X3" s="1095"/>
      <c r="Y3" s="1095"/>
      <c r="Z3" s="1095"/>
      <c r="AA3" s="1095"/>
      <c r="AB3" s="1095"/>
      <c r="AC3" s="1095"/>
      <c r="AD3" s="1095"/>
      <c r="AE3" s="1095"/>
      <c r="AF3" s="1095"/>
      <c r="AG3" s="1095"/>
      <c r="AH3" s="1095"/>
      <c r="AI3" s="1095"/>
      <c r="AJ3" s="1095"/>
      <c r="AK3" s="1095"/>
      <c r="AL3" s="1095"/>
      <c r="AM3" s="1095"/>
      <c r="AN3" s="1213" t="s">
        <v>20</v>
      </c>
      <c r="AO3" s="1282"/>
    </row>
    <row r="4" spans="1:41" s="41" customFormat="1" ht="15" customHeight="1" x14ac:dyDescent="0.2">
      <c r="A4" s="993"/>
      <c r="B4" s="994"/>
      <c r="C4" s="994"/>
      <c r="D4" s="994"/>
      <c r="E4" s="994"/>
      <c r="F4" s="994"/>
      <c r="G4" s="994"/>
      <c r="H4" s="994"/>
      <c r="I4" s="994"/>
      <c r="J4" s="994"/>
      <c r="K4" s="994"/>
      <c r="L4" s="994"/>
      <c r="M4" s="994"/>
      <c r="N4" s="995"/>
      <c r="O4" s="1280"/>
      <c r="P4" s="1097"/>
      <c r="Q4" s="1097"/>
      <c r="R4" s="1097"/>
      <c r="S4" s="1097"/>
      <c r="T4" s="1097"/>
      <c r="U4" s="1097"/>
      <c r="V4" s="1097"/>
      <c r="W4" s="1097"/>
      <c r="X4" s="1097"/>
      <c r="Y4" s="1097"/>
      <c r="Z4" s="1097"/>
      <c r="AA4" s="1097"/>
      <c r="AB4" s="1097"/>
      <c r="AC4" s="1097"/>
      <c r="AD4" s="1097"/>
      <c r="AE4" s="1097"/>
      <c r="AF4" s="1097"/>
      <c r="AG4" s="1097"/>
      <c r="AH4" s="1097"/>
      <c r="AI4" s="1097"/>
      <c r="AJ4" s="1097"/>
      <c r="AK4" s="1097"/>
      <c r="AL4" s="1097"/>
      <c r="AM4" s="1097"/>
      <c r="AN4" s="1215"/>
      <c r="AO4" s="1283"/>
    </row>
    <row r="5" spans="1:41" s="41" customFormat="1" ht="15" customHeight="1" x14ac:dyDescent="0.2">
      <c r="A5" s="993"/>
      <c r="B5" s="994"/>
      <c r="C5" s="994"/>
      <c r="D5" s="994"/>
      <c r="E5" s="994"/>
      <c r="F5" s="994"/>
      <c r="G5" s="994"/>
      <c r="H5" s="994"/>
      <c r="I5" s="994"/>
      <c r="J5" s="994"/>
      <c r="K5" s="994"/>
      <c r="L5" s="994"/>
      <c r="M5" s="994"/>
      <c r="N5" s="995"/>
      <c r="O5" s="1280"/>
      <c r="P5" s="1097"/>
      <c r="Q5" s="1097"/>
      <c r="R5" s="1097"/>
      <c r="S5" s="1097"/>
      <c r="T5" s="1097"/>
      <c r="U5" s="1097"/>
      <c r="V5" s="1097"/>
      <c r="W5" s="1097"/>
      <c r="X5" s="1097"/>
      <c r="Y5" s="1097"/>
      <c r="Z5" s="1097"/>
      <c r="AA5" s="1097"/>
      <c r="AB5" s="1097"/>
      <c r="AC5" s="1097"/>
      <c r="AD5" s="1097"/>
      <c r="AE5" s="1097"/>
      <c r="AF5" s="1097"/>
      <c r="AG5" s="1097"/>
      <c r="AH5" s="1097"/>
      <c r="AI5" s="1097"/>
      <c r="AJ5" s="1097"/>
      <c r="AK5" s="1097"/>
      <c r="AL5" s="1097"/>
      <c r="AM5" s="1097"/>
      <c r="AN5" s="1215"/>
      <c r="AO5" s="1283"/>
    </row>
    <row r="6" spans="1:41" s="41" customFormat="1" ht="15" customHeight="1" x14ac:dyDescent="0.2">
      <c r="A6" s="993"/>
      <c r="B6" s="994"/>
      <c r="C6" s="994"/>
      <c r="D6" s="994"/>
      <c r="E6" s="994"/>
      <c r="F6" s="994"/>
      <c r="G6" s="994"/>
      <c r="H6" s="994"/>
      <c r="I6" s="994"/>
      <c r="J6" s="994"/>
      <c r="K6" s="994"/>
      <c r="L6" s="994"/>
      <c r="M6" s="994"/>
      <c r="N6" s="995"/>
      <c r="O6" s="1280"/>
      <c r="P6" s="1097"/>
      <c r="Q6" s="1097"/>
      <c r="R6" s="1097"/>
      <c r="S6" s="1097"/>
      <c r="T6" s="1097"/>
      <c r="U6" s="1097"/>
      <c r="V6" s="1097"/>
      <c r="W6" s="1097"/>
      <c r="X6" s="1097"/>
      <c r="Y6" s="1097"/>
      <c r="Z6" s="1097"/>
      <c r="AA6" s="1097"/>
      <c r="AB6" s="1097"/>
      <c r="AC6" s="1097"/>
      <c r="AD6" s="1097"/>
      <c r="AE6" s="1097"/>
      <c r="AF6" s="1097"/>
      <c r="AG6" s="1097"/>
      <c r="AH6" s="1097"/>
      <c r="AI6" s="1097"/>
      <c r="AJ6" s="1097"/>
      <c r="AK6" s="1097"/>
      <c r="AL6" s="1097"/>
      <c r="AM6" s="1097"/>
      <c r="AN6" s="1215"/>
      <c r="AO6" s="1283"/>
    </row>
    <row r="7" spans="1:41" s="41" customFormat="1" ht="15" customHeight="1" x14ac:dyDescent="0.2">
      <c r="A7" s="993"/>
      <c r="B7" s="994"/>
      <c r="C7" s="994"/>
      <c r="D7" s="994"/>
      <c r="E7" s="994"/>
      <c r="F7" s="994"/>
      <c r="G7" s="994"/>
      <c r="H7" s="994"/>
      <c r="I7" s="994"/>
      <c r="J7" s="994"/>
      <c r="K7" s="994"/>
      <c r="L7" s="994"/>
      <c r="M7" s="994"/>
      <c r="N7" s="995"/>
      <c r="O7" s="1280"/>
      <c r="P7" s="1097"/>
      <c r="Q7" s="1097"/>
      <c r="R7" s="1097"/>
      <c r="S7" s="1097"/>
      <c r="T7" s="1097"/>
      <c r="U7" s="1097"/>
      <c r="V7" s="1097"/>
      <c r="W7" s="1097"/>
      <c r="X7" s="1097"/>
      <c r="Y7" s="1097"/>
      <c r="Z7" s="1097"/>
      <c r="AA7" s="1097"/>
      <c r="AB7" s="1097"/>
      <c r="AC7" s="1097"/>
      <c r="AD7" s="1097"/>
      <c r="AE7" s="1097"/>
      <c r="AF7" s="1097"/>
      <c r="AG7" s="1097"/>
      <c r="AH7" s="1097"/>
      <c r="AI7" s="1097"/>
      <c r="AJ7" s="1097"/>
      <c r="AK7" s="1097"/>
      <c r="AL7" s="1097"/>
      <c r="AM7" s="1097"/>
      <c r="AN7" s="1215"/>
      <c r="AO7" s="1283"/>
    </row>
    <row r="8" spans="1:41" s="41" customFormat="1" ht="9" customHeight="1" thickBot="1" x14ac:dyDescent="0.25">
      <c r="A8" s="993"/>
      <c r="B8" s="994"/>
      <c r="C8" s="994"/>
      <c r="D8" s="994"/>
      <c r="E8" s="994"/>
      <c r="F8" s="994"/>
      <c r="G8" s="994"/>
      <c r="H8" s="994"/>
      <c r="I8" s="994"/>
      <c r="J8" s="994"/>
      <c r="K8" s="994"/>
      <c r="L8" s="994"/>
      <c r="M8" s="994"/>
      <c r="N8" s="995"/>
      <c r="O8" s="1281"/>
      <c r="P8" s="1099"/>
      <c r="Q8" s="1099"/>
      <c r="R8" s="1099"/>
      <c r="S8" s="1099"/>
      <c r="T8" s="1099"/>
      <c r="U8" s="1099"/>
      <c r="V8" s="1099"/>
      <c r="W8" s="1099"/>
      <c r="X8" s="1099"/>
      <c r="Y8" s="1099"/>
      <c r="Z8" s="1099"/>
      <c r="AA8" s="1099"/>
      <c r="AB8" s="1099"/>
      <c r="AC8" s="1099"/>
      <c r="AD8" s="1099"/>
      <c r="AE8" s="1099"/>
      <c r="AF8" s="1099"/>
      <c r="AG8" s="1099"/>
      <c r="AH8" s="1099"/>
      <c r="AI8" s="1099"/>
      <c r="AJ8" s="1099"/>
      <c r="AK8" s="1099"/>
      <c r="AL8" s="1099"/>
      <c r="AM8" s="1099"/>
      <c r="AN8" s="1215"/>
      <c r="AO8" s="1283"/>
    </row>
    <row r="9" spans="1:41" s="41" customFormat="1" ht="15.75" customHeight="1" thickBot="1" x14ac:dyDescent="0.3">
      <c r="A9" s="1035" t="s">
        <v>542</v>
      </c>
      <c r="B9" s="1036"/>
      <c r="C9" s="1036"/>
      <c r="D9" s="1036"/>
      <c r="E9" s="1036"/>
      <c r="F9" s="1036"/>
      <c r="G9" s="1037"/>
      <c r="H9" s="1285"/>
      <c r="I9" s="1286"/>
      <c r="J9" s="1286"/>
      <c r="K9" s="1286"/>
      <c r="L9" s="1286"/>
      <c r="M9" s="1286"/>
      <c r="N9" s="1286"/>
      <c r="O9" s="1286"/>
      <c r="P9" s="1287"/>
      <c r="Q9" s="1287"/>
      <c r="R9" s="1287"/>
      <c r="S9" s="1287"/>
      <c r="T9" s="1287"/>
      <c r="U9" s="1287"/>
      <c r="V9" s="1287"/>
      <c r="W9" s="1287"/>
      <c r="X9" s="1287"/>
      <c r="Y9" s="1287"/>
      <c r="Z9" s="1287"/>
      <c r="AA9" s="1287"/>
      <c r="AB9" s="1287"/>
      <c r="AC9" s="1287"/>
      <c r="AD9" s="1287"/>
      <c r="AE9" s="1287"/>
      <c r="AF9" s="1287"/>
      <c r="AG9" s="1287"/>
      <c r="AH9" s="1287"/>
      <c r="AI9" s="1287"/>
      <c r="AJ9" s="1287"/>
      <c r="AK9" s="1287"/>
      <c r="AL9" s="1287"/>
      <c r="AM9" s="1287"/>
      <c r="AN9" s="1217"/>
      <c r="AO9" s="1284"/>
    </row>
    <row r="10" spans="1:41" s="41" customFormat="1" ht="25.5" customHeight="1" thickBot="1" x14ac:dyDescent="0.25">
      <c r="A10" s="1277" t="s">
        <v>22</v>
      </c>
      <c r="B10" s="1277"/>
      <c r="C10" s="1277" t="s">
        <v>49</v>
      </c>
      <c r="D10" s="1277" t="s">
        <v>55</v>
      </c>
      <c r="E10" s="1278" t="s">
        <v>543</v>
      </c>
      <c r="F10" s="1278" t="s">
        <v>50</v>
      </c>
      <c r="G10" s="1277" t="s">
        <v>51</v>
      </c>
      <c r="H10" s="1277" t="s">
        <v>52</v>
      </c>
      <c r="I10" s="1277" t="s">
        <v>53</v>
      </c>
      <c r="J10" s="1277" t="s">
        <v>54</v>
      </c>
      <c r="K10" s="1277" t="s">
        <v>56</v>
      </c>
      <c r="L10" s="1277" t="s">
        <v>57</v>
      </c>
      <c r="M10" s="1277" t="s">
        <v>58</v>
      </c>
      <c r="N10" s="1289" t="s">
        <v>59</v>
      </c>
      <c r="O10" s="1001" t="s">
        <v>866</v>
      </c>
      <c r="P10" s="1290" t="s">
        <v>0</v>
      </c>
      <c r="Q10" s="1288"/>
      <c r="R10" s="1288" t="s">
        <v>1</v>
      </c>
      <c r="S10" s="1288"/>
      <c r="T10" s="1288" t="s">
        <v>2</v>
      </c>
      <c r="U10" s="1288"/>
      <c r="V10" s="1288" t="s">
        <v>3</v>
      </c>
      <c r="W10" s="1288"/>
      <c r="X10" s="1288" t="s">
        <v>4</v>
      </c>
      <c r="Y10" s="1288"/>
      <c r="Z10" s="1288" t="s">
        <v>5</v>
      </c>
      <c r="AA10" s="1288"/>
      <c r="AB10" s="1288" t="s">
        <v>6</v>
      </c>
      <c r="AC10" s="1288"/>
      <c r="AD10" s="1288" t="s">
        <v>7</v>
      </c>
      <c r="AE10" s="1288"/>
      <c r="AF10" s="1288" t="s">
        <v>8</v>
      </c>
      <c r="AG10" s="1288"/>
      <c r="AH10" s="1288" t="s">
        <v>9</v>
      </c>
      <c r="AI10" s="1288"/>
      <c r="AJ10" s="1288" t="s">
        <v>10</v>
      </c>
      <c r="AK10" s="1288"/>
      <c r="AL10" s="1288" t="s">
        <v>11</v>
      </c>
      <c r="AM10" s="1292"/>
      <c r="AN10" s="1205" t="s">
        <v>544</v>
      </c>
      <c r="AO10" s="1291"/>
    </row>
    <row r="11" spans="1:41" s="41" customFormat="1" ht="55.5" customHeight="1" thickBot="1" x14ac:dyDescent="0.25">
      <c r="A11" s="256" t="s">
        <v>12</v>
      </c>
      <c r="B11" s="256" t="s">
        <v>13</v>
      </c>
      <c r="C11" s="1277"/>
      <c r="D11" s="1277"/>
      <c r="E11" s="1278"/>
      <c r="F11" s="1278"/>
      <c r="G11" s="1277"/>
      <c r="H11" s="1277"/>
      <c r="I11" s="1277"/>
      <c r="J11" s="1277"/>
      <c r="K11" s="1277"/>
      <c r="L11" s="1277"/>
      <c r="M11" s="1277"/>
      <c r="N11" s="1289"/>
      <c r="O11" s="1002"/>
      <c r="P11" s="243" t="s">
        <v>23</v>
      </c>
      <c r="Q11" s="353" t="s">
        <v>24</v>
      </c>
      <c r="R11" s="354" t="s">
        <v>23</v>
      </c>
      <c r="S11" s="353" t="s">
        <v>24</v>
      </c>
      <c r="T11" s="354" t="s">
        <v>23</v>
      </c>
      <c r="U11" s="353" t="s">
        <v>24</v>
      </c>
      <c r="V11" s="354" t="s">
        <v>23</v>
      </c>
      <c r="W11" s="353" t="s">
        <v>24</v>
      </c>
      <c r="X11" s="354" t="s">
        <v>23</v>
      </c>
      <c r="Y11" s="353" t="s">
        <v>24</v>
      </c>
      <c r="Z11" s="354" t="s">
        <v>23</v>
      </c>
      <c r="AA11" s="353" t="s">
        <v>24</v>
      </c>
      <c r="AB11" s="354" t="s">
        <v>23</v>
      </c>
      <c r="AC11" s="353" t="s">
        <v>24</v>
      </c>
      <c r="AD11" s="354" t="s">
        <v>23</v>
      </c>
      <c r="AE11" s="353" t="s">
        <v>24</v>
      </c>
      <c r="AF11" s="354" t="s">
        <v>23</v>
      </c>
      <c r="AG11" s="353" t="s">
        <v>24</v>
      </c>
      <c r="AH11" s="354" t="s">
        <v>23</v>
      </c>
      <c r="AI11" s="353" t="s">
        <v>24</v>
      </c>
      <c r="AJ11" s="354" t="s">
        <v>23</v>
      </c>
      <c r="AK11" s="353" t="s">
        <v>24</v>
      </c>
      <c r="AL11" s="354" t="s">
        <v>23</v>
      </c>
      <c r="AM11" s="464" t="s">
        <v>24</v>
      </c>
      <c r="AN11" s="461" t="s">
        <v>19</v>
      </c>
      <c r="AO11" s="457" t="s">
        <v>21</v>
      </c>
    </row>
    <row r="12" spans="1:41" s="41" customFormat="1" ht="33" customHeight="1" x14ac:dyDescent="0.2">
      <c r="A12" s="1028" t="s">
        <v>88</v>
      </c>
      <c r="B12" s="1028" t="s">
        <v>545</v>
      </c>
      <c r="C12" s="1294" t="s">
        <v>724</v>
      </c>
      <c r="D12" s="1028" t="s">
        <v>546</v>
      </c>
      <c r="E12" s="1295">
        <v>0.2</v>
      </c>
      <c r="F12" s="1295" t="s">
        <v>25</v>
      </c>
      <c r="G12" s="186" t="s">
        <v>547</v>
      </c>
      <c r="H12" s="186" t="s">
        <v>548</v>
      </c>
      <c r="I12" s="186" t="s">
        <v>549</v>
      </c>
      <c r="J12" s="156">
        <v>0.03</v>
      </c>
      <c r="K12" s="257" t="s">
        <v>550</v>
      </c>
      <c r="L12" s="1">
        <v>43845</v>
      </c>
      <c r="M12" s="1">
        <v>44196</v>
      </c>
      <c r="N12" s="161" t="s">
        <v>910</v>
      </c>
      <c r="O12" s="455" t="s">
        <v>26</v>
      </c>
      <c r="P12" s="469"/>
      <c r="Q12" s="379">
        <v>1</v>
      </c>
      <c r="R12" s="470"/>
      <c r="S12" s="470"/>
      <c r="T12" s="470"/>
      <c r="U12" s="470"/>
      <c r="V12" s="470"/>
      <c r="W12" s="379">
        <v>1</v>
      </c>
      <c r="X12" s="470"/>
      <c r="Y12" s="470"/>
      <c r="Z12" s="470"/>
      <c r="AA12" s="470"/>
      <c r="AB12" s="470"/>
      <c r="AC12" s="379">
        <v>1</v>
      </c>
      <c r="AD12" s="470"/>
      <c r="AE12" s="470"/>
      <c r="AF12" s="470"/>
      <c r="AG12" s="470"/>
      <c r="AH12" s="470"/>
      <c r="AI12" s="379">
        <v>1</v>
      </c>
      <c r="AJ12" s="470"/>
      <c r="AK12" s="470"/>
      <c r="AL12" s="470"/>
      <c r="AM12" s="471"/>
      <c r="AN12" s="466"/>
      <c r="AO12" s="247"/>
    </row>
    <row r="13" spans="1:41" s="41" customFormat="1" ht="38.25" x14ac:dyDescent="0.2">
      <c r="A13" s="1028"/>
      <c r="B13" s="1028"/>
      <c r="C13" s="1294"/>
      <c r="D13" s="1028"/>
      <c r="E13" s="1295"/>
      <c r="F13" s="1295"/>
      <c r="G13" s="186" t="s">
        <v>551</v>
      </c>
      <c r="H13" s="186" t="s">
        <v>552</v>
      </c>
      <c r="I13" s="186" t="s">
        <v>553</v>
      </c>
      <c r="J13" s="156">
        <v>0.05</v>
      </c>
      <c r="K13" s="257" t="s">
        <v>554</v>
      </c>
      <c r="L13" s="1">
        <v>43831</v>
      </c>
      <c r="M13" s="1">
        <v>44166</v>
      </c>
      <c r="N13" s="161" t="s">
        <v>910</v>
      </c>
      <c r="O13" s="258" t="s">
        <v>27</v>
      </c>
      <c r="P13" s="472"/>
      <c r="Q13" s="366">
        <v>1</v>
      </c>
      <c r="R13" s="364"/>
      <c r="S13" s="364"/>
      <c r="T13" s="364"/>
      <c r="U13" s="364"/>
      <c r="V13" s="364"/>
      <c r="W13" s="366">
        <v>1</v>
      </c>
      <c r="X13" s="364"/>
      <c r="Y13" s="364"/>
      <c r="Z13" s="364"/>
      <c r="AA13" s="364"/>
      <c r="AB13" s="364"/>
      <c r="AC13" s="366">
        <v>1</v>
      </c>
      <c r="AD13" s="364"/>
      <c r="AE13" s="364"/>
      <c r="AF13" s="364"/>
      <c r="AG13" s="364"/>
      <c r="AH13" s="364"/>
      <c r="AI13" s="366">
        <v>1</v>
      </c>
      <c r="AJ13" s="364"/>
      <c r="AK13" s="364"/>
      <c r="AL13" s="364"/>
      <c r="AM13" s="382"/>
      <c r="AN13" s="467"/>
      <c r="AO13" s="260"/>
    </row>
    <row r="14" spans="1:41" s="41" customFormat="1" ht="48" customHeight="1" x14ac:dyDescent="0.2">
      <c r="A14" s="1028"/>
      <c r="B14" s="1028"/>
      <c r="C14" s="1294"/>
      <c r="D14" s="1028"/>
      <c r="E14" s="1295"/>
      <c r="F14" s="1295"/>
      <c r="G14" s="186" t="s">
        <v>555</v>
      </c>
      <c r="H14" s="186" t="s">
        <v>556</v>
      </c>
      <c r="I14" s="186" t="s">
        <v>557</v>
      </c>
      <c r="J14" s="156">
        <v>0.06</v>
      </c>
      <c r="K14" s="257" t="s">
        <v>558</v>
      </c>
      <c r="L14" s="1">
        <v>44136</v>
      </c>
      <c r="M14" s="1" t="s">
        <v>559</v>
      </c>
      <c r="N14" s="161" t="s">
        <v>910</v>
      </c>
      <c r="O14" s="258" t="s">
        <v>42</v>
      </c>
      <c r="P14" s="472"/>
      <c r="Q14" s="364"/>
      <c r="R14" s="364"/>
      <c r="S14" s="364"/>
      <c r="T14" s="364"/>
      <c r="U14" s="364"/>
      <c r="V14" s="364"/>
      <c r="W14" s="364"/>
      <c r="X14" s="364"/>
      <c r="Y14" s="364"/>
      <c r="Z14" s="364"/>
      <c r="AA14" s="364"/>
      <c r="AB14" s="364"/>
      <c r="AC14" s="364"/>
      <c r="AD14" s="364"/>
      <c r="AE14" s="364"/>
      <c r="AF14" s="364"/>
      <c r="AG14" s="364"/>
      <c r="AH14" s="364"/>
      <c r="AI14" s="366">
        <v>1</v>
      </c>
      <c r="AJ14" s="364"/>
      <c r="AK14" s="328"/>
      <c r="AL14" s="364"/>
      <c r="AM14" s="382"/>
      <c r="AN14" s="467"/>
      <c r="AO14" s="260"/>
    </row>
    <row r="15" spans="1:41" s="41" customFormat="1" ht="81" customHeight="1" x14ac:dyDescent="0.2">
      <c r="A15" s="1028"/>
      <c r="B15" s="1028"/>
      <c r="C15" s="261" t="s">
        <v>560</v>
      </c>
      <c r="D15" s="1028"/>
      <c r="E15" s="1295"/>
      <c r="F15" s="1295"/>
      <c r="G15" s="186" t="s">
        <v>561</v>
      </c>
      <c r="H15" s="186" t="s">
        <v>562</v>
      </c>
      <c r="I15" s="186" t="s">
        <v>563</v>
      </c>
      <c r="J15" s="156">
        <v>0.06</v>
      </c>
      <c r="K15" s="257" t="s">
        <v>564</v>
      </c>
      <c r="L15" s="1">
        <v>43831</v>
      </c>
      <c r="M15" s="1">
        <v>44166</v>
      </c>
      <c r="N15" s="161" t="s">
        <v>910</v>
      </c>
      <c r="O15" s="258" t="s">
        <v>529</v>
      </c>
      <c r="P15" s="472"/>
      <c r="Q15" s="364"/>
      <c r="R15" s="364"/>
      <c r="S15" s="364"/>
      <c r="T15" s="364"/>
      <c r="U15" s="366">
        <v>1</v>
      </c>
      <c r="V15" s="364"/>
      <c r="W15" s="364"/>
      <c r="X15" s="364"/>
      <c r="Y15" s="364"/>
      <c r="Z15" s="364"/>
      <c r="AA15" s="364"/>
      <c r="AB15" s="364"/>
      <c r="AC15" s="364"/>
      <c r="AD15" s="364"/>
      <c r="AE15" s="364"/>
      <c r="AF15" s="364"/>
      <c r="AG15" s="364"/>
      <c r="AH15" s="364"/>
      <c r="AI15" s="364"/>
      <c r="AJ15" s="364"/>
      <c r="AK15" s="364"/>
      <c r="AL15" s="364"/>
      <c r="AM15" s="382"/>
      <c r="AN15" s="467"/>
      <c r="AO15" s="260"/>
    </row>
    <row r="16" spans="1:41" s="41" customFormat="1" ht="63.75" x14ac:dyDescent="0.2">
      <c r="A16" s="1028"/>
      <c r="B16" s="1028"/>
      <c r="C16" s="933" t="s">
        <v>724</v>
      </c>
      <c r="D16" s="1028" t="s">
        <v>565</v>
      </c>
      <c r="E16" s="1295">
        <v>0.25</v>
      </c>
      <c r="F16" s="1295" t="s">
        <v>566</v>
      </c>
      <c r="G16" s="186" t="s">
        <v>567</v>
      </c>
      <c r="H16" s="186" t="s">
        <v>568</v>
      </c>
      <c r="I16" s="186" t="s">
        <v>569</v>
      </c>
      <c r="J16" s="156">
        <v>0.03</v>
      </c>
      <c r="K16" s="257" t="s">
        <v>564</v>
      </c>
      <c r="L16" s="1">
        <v>43831</v>
      </c>
      <c r="M16" s="1">
        <v>44166</v>
      </c>
      <c r="N16" s="161" t="s">
        <v>910</v>
      </c>
      <c r="O16" s="258" t="s">
        <v>43</v>
      </c>
      <c r="P16" s="472"/>
      <c r="Q16" s="364"/>
      <c r="R16" s="328"/>
      <c r="S16" s="366">
        <v>1</v>
      </c>
      <c r="T16" s="364"/>
      <c r="U16" s="328"/>
      <c r="V16" s="364"/>
      <c r="W16" s="366">
        <v>1</v>
      </c>
      <c r="X16" s="364"/>
      <c r="Y16" s="328"/>
      <c r="Z16" s="364"/>
      <c r="AA16" s="328"/>
      <c r="AB16" s="364"/>
      <c r="AC16" s="366">
        <v>1</v>
      </c>
      <c r="AD16" s="364"/>
      <c r="AE16" s="364"/>
      <c r="AF16" s="364"/>
      <c r="AG16" s="328"/>
      <c r="AH16" s="364"/>
      <c r="AI16" s="366">
        <v>1</v>
      </c>
      <c r="AJ16" s="364"/>
      <c r="AK16" s="364"/>
      <c r="AL16" s="364"/>
      <c r="AM16" s="382"/>
      <c r="AN16" s="467"/>
      <c r="AO16" s="260"/>
    </row>
    <row r="17" spans="1:42" s="41" customFormat="1" ht="42" customHeight="1" x14ac:dyDescent="0.2">
      <c r="A17" s="1028"/>
      <c r="B17" s="1028"/>
      <c r="C17" s="933"/>
      <c r="D17" s="1028"/>
      <c r="E17" s="1295"/>
      <c r="F17" s="1295"/>
      <c r="G17" s="1028" t="s">
        <v>570</v>
      </c>
      <c r="H17" s="186" t="s">
        <v>571</v>
      </c>
      <c r="I17" s="186" t="s">
        <v>572</v>
      </c>
      <c r="J17" s="98">
        <v>2.5000000000000001E-2</v>
      </c>
      <c r="K17" s="257" t="s">
        <v>573</v>
      </c>
      <c r="L17" s="1">
        <v>43831</v>
      </c>
      <c r="M17" s="1">
        <v>43861</v>
      </c>
      <c r="N17" s="161" t="s">
        <v>910</v>
      </c>
      <c r="O17" s="1298" t="s">
        <v>28</v>
      </c>
      <c r="P17" s="473"/>
      <c r="Q17" s="366">
        <v>18</v>
      </c>
      <c r="R17" s="364"/>
      <c r="S17" s="364"/>
      <c r="T17" s="364"/>
      <c r="U17" s="364"/>
      <c r="V17" s="364"/>
      <c r="W17" s="364"/>
      <c r="X17" s="364"/>
      <c r="Y17" s="364"/>
      <c r="Z17" s="364"/>
      <c r="AA17" s="364"/>
      <c r="AB17" s="364"/>
      <c r="AC17" s="364"/>
      <c r="AD17" s="364"/>
      <c r="AE17" s="364"/>
      <c r="AF17" s="364"/>
      <c r="AG17" s="364"/>
      <c r="AH17" s="364"/>
      <c r="AI17" s="364"/>
      <c r="AJ17" s="364"/>
      <c r="AK17" s="364"/>
      <c r="AL17" s="364"/>
      <c r="AM17" s="382"/>
      <c r="AN17" s="467"/>
      <c r="AO17" s="260"/>
    </row>
    <row r="18" spans="1:42" s="41" customFormat="1" ht="90" customHeight="1" x14ac:dyDescent="0.2">
      <c r="A18" s="1028"/>
      <c r="B18" s="1028"/>
      <c r="C18" s="933"/>
      <c r="D18" s="1028"/>
      <c r="E18" s="1295"/>
      <c r="F18" s="1295"/>
      <c r="G18" s="1028"/>
      <c r="H18" s="801" t="s">
        <v>1097</v>
      </c>
      <c r="I18" s="186" t="s">
        <v>574</v>
      </c>
      <c r="J18" s="98">
        <v>2.5000000000000001E-2</v>
      </c>
      <c r="K18" s="257" t="s">
        <v>573</v>
      </c>
      <c r="L18" s="1">
        <v>43831</v>
      </c>
      <c r="M18" s="1">
        <v>43861</v>
      </c>
      <c r="N18" s="161" t="s">
        <v>910</v>
      </c>
      <c r="O18" s="1298"/>
      <c r="P18" s="473"/>
      <c r="Q18" s="367"/>
      <c r="R18" s="367"/>
      <c r="S18" s="367"/>
      <c r="T18" s="367"/>
      <c r="U18" s="367"/>
      <c r="V18" s="367"/>
      <c r="W18" s="367"/>
      <c r="X18" s="367"/>
      <c r="Y18" s="456">
        <v>1</v>
      </c>
      <c r="Z18" s="367"/>
      <c r="AA18" s="367"/>
      <c r="AB18" s="367"/>
      <c r="AC18" s="367"/>
      <c r="AD18" s="367"/>
      <c r="AE18" s="367"/>
      <c r="AF18" s="367"/>
      <c r="AG18" s="456">
        <v>1</v>
      </c>
      <c r="AH18" s="367"/>
      <c r="AI18" s="367"/>
      <c r="AJ18" s="367"/>
      <c r="AK18" s="367"/>
      <c r="AL18" s="367"/>
      <c r="AM18" s="474">
        <v>1</v>
      </c>
      <c r="AN18" s="467"/>
      <c r="AO18" s="260"/>
    </row>
    <row r="19" spans="1:42" s="41" customFormat="1" ht="48" customHeight="1" x14ac:dyDescent="0.2">
      <c r="A19" s="1028"/>
      <c r="B19" s="1028"/>
      <c r="C19" s="933"/>
      <c r="D19" s="1028"/>
      <c r="E19" s="1295"/>
      <c r="F19" s="1295"/>
      <c r="G19" s="1028"/>
      <c r="H19" s="186" t="s">
        <v>575</v>
      </c>
      <c r="I19" s="186" t="s">
        <v>576</v>
      </c>
      <c r="J19" s="98">
        <v>0.02</v>
      </c>
      <c r="K19" s="257" t="s">
        <v>573</v>
      </c>
      <c r="L19" s="1">
        <v>43831</v>
      </c>
      <c r="M19" s="1">
        <v>44166</v>
      </c>
      <c r="N19" s="161" t="s">
        <v>910</v>
      </c>
      <c r="O19" s="1298"/>
      <c r="P19" s="475"/>
      <c r="Q19" s="366">
        <v>1</v>
      </c>
      <c r="R19" s="364"/>
      <c r="S19" s="369"/>
      <c r="T19" s="370"/>
      <c r="U19" s="364"/>
      <c r="V19" s="364"/>
      <c r="W19" s="366">
        <v>1</v>
      </c>
      <c r="X19" s="364"/>
      <c r="Y19" s="364"/>
      <c r="Z19" s="364"/>
      <c r="AA19" s="364"/>
      <c r="AB19" s="364"/>
      <c r="AC19" s="366">
        <v>1</v>
      </c>
      <c r="AD19" s="364"/>
      <c r="AE19" s="364"/>
      <c r="AF19" s="364"/>
      <c r="AG19" s="364"/>
      <c r="AH19" s="364"/>
      <c r="AI19" s="366">
        <v>1</v>
      </c>
      <c r="AJ19" s="364"/>
      <c r="AK19" s="364"/>
      <c r="AL19" s="364"/>
      <c r="AM19" s="382"/>
      <c r="AN19" s="467"/>
      <c r="AO19" s="260"/>
    </row>
    <row r="20" spans="1:42" s="41" customFormat="1" ht="64.5" customHeight="1" x14ac:dyDescent="0.2">
      <c r="A20" s="1028"/>
      <c r="B20" s="1028"/>
      <c r="C20" s="933"/>
      <c r="D20" s="1028"/>
      <c r="E20" s="1295"/>
      <c r="F20" s="1295"/>
      <c r="G20" s="1028" t="s">
        <v>577</v>
      </c>
      <c r="H20" s="186" t="s">
        <v>578</v>
      </c>
      <c r="I20" s="186" t="s">
        <v>579</v>
      </c>
      <c r="J20" s="156">
        <v>0.05</v>
      </c>
      <c r="K20" s="257" t="s">
        <v>550</v>
      </c>
      <c r="L20" s="1">
        <v>43831</v>
      </c>
      <c r="M20" s="1">
        <v>43861</v>
      </c>
      <c r="N20" s="161" t="s">
        <v>910</v>
      </c>
      <c r="O20" s="1298" t="s">
        <v>29</v>
      </c>
      <c r="P20" s="472"/>
      <c r="Q20" s="366">
        <v>10</v>
      </c>
      <c r="R20" s="364"/>
      <c r="S20" s="364"/>
      <c r="T20" s="364"/>
      <c r="U20" s="364"/>
      <c r="V20" s="364"/>
      <c r="W20" s="364"/>
      <c r="X20" s="364"/>
      <c r="Y20" s="364"/>
      <c r="Z20" s="364"/>
      <c r="AA20" s="364"/>
      <c r="AB20" s="364"/>
      <c r="AC20" s="364"/>
      <c r="AD20" s="364"/>
      <c r="AE20" s="364"/>
      <c r="AF20" s="364"/>
      <c r="AG20" s="364"/>
      <c r="AH20" s="364"/>
      <c r="AI20" s="364"/>
      <c r="AJ20" s="364"/>
      <c r="AK20" s="364"/>
      <c r="AL20" s="364"/>
      <c r="AM20" s="382"/>
      <c r="AN20" s="467"/>
      <c r="AO20" s="262"/>
    </row>
    <row r="21" spans="1:42" s="41" customFormat="1" ht="38.25" x14ac:dyDescent="0.2">
      <c r="A21" s="1028"/>
      <c r="B21" s="1028"/>
      <c r="C21" s="933"/>
      <c r="D21" s="1028"/>
      <c r="E21" s="1295"/>
      <c r="F21" s="1295"/>
      <c r="G21" s="1028"/>
      <c r="H21" s="186" t="s">
        <v>580</v>
      </c>
      <c r="I21" s="186" t="s">
        <v>581</v>
      </c>
      <c r="J21" s="156">
        <v>0.04</v>
      </c>
      <c r="K21" s="257" t="s">
        <v>573</v>
      </c>
      <c r="L21" s="1">
        <v>43831</v>
      </c>
      <c r="M21" s="1">
        <v>44166</v>
      </c>
      <c r="N21" s="161" t="s">
        <v>910</v>
      </c>
      <c r="O21" s="1298"/>
      <c r="P21" s="472"/>
      <c r="Q21" s="366">
        <v>2</v>
      </c>
      <c r="R21" s="364"/>
      <c r="S21" s="366">
        <v>1</v>
      </c>
      <c r="T21" s="364"/>
      <c r="U21" s="366">
        <v>1</v>
      </c>
      <c r="V21" s="364"/>
      <c r="W21" s="366">
        <v>2</v>
      </c>
      <c r="X21" s="364"/>
      <c r="Y21" s="366">
        <v>1</v>
      </c>
      <c r="Z21" s="364"/>
      <c r="AA21" s="366">
        <v>1</v>
      </c>
      <c r="AB21" s="364"/>
      <c r="AC21" s="366">
        <v>2</v>
      </c>
      <c r="AD21" s="364"/>
      <c r="AE21" s="366">
        <v>1</v>
      </c>
      <c r="AF21" s="364"/>
      <c r="AG21" s="366">
        <v>1</v>
      </c>
      <c r="AH21" s="364"/>
      <c r="AI21" s="366">
        <v>2</v>
      </c>
      <c r="AJ21" s="364"/>
      <c r="AK21" s="366">
        <v>1</v>
      </c>
      <c r="AL21" s="364"/>
      <c r="AM21" s="380">
        <v>1</v>
      </c>
      <c r="AN21" s="467"/>
      <c r="AO21" s="262"/>
    </row>
    <row r="22" spans="1:42" s="41" customFormat="1" ht="57.75" customHeight="1" x14ac:dyDescent="0.2">
      <c r="A22" s="1028"/>
      <c r="B22" s="1028"/>
      <c r="C22" s="933"/>
      <c r="D22" s="1028"/>
      <c r="E22" s="1295"/>
      <c r="F22" s="1295"/>
      <c r="G22" s="1028" t="s">
        <v>582</v>
      </c>
      <c r="H22" s="186" t="s">
        <v>583</v>
      </c>
      <c r="I22" s="186" t="s">
        <v>584</v>
      </c>
      <c r="J22" s="156">
        <v>0.03</v>
      </c>
      <c r="K22" s="257" t="s">
        <v>585</v>
      </c>
      <c r="L22" s="1">
        <v>43831</v>
      </c>
      <c r="M22" s="1" t="s">
        <v>586</v>
      </c>
      <c r="N22" s="161" t="s">
        <v>910</v>
      </c>
      <c r="O22" s="1298" t="s">
        <v>41</v>
      </c>
      <c r="P22" s="472"/>
      <c r="Q22" s="366">
        <v>2</v>
      </c>
      <c r="R22" s="364"/>
      <c r="S22" s="364"/>
      <c r="T22" s="364"/>
      <c r="U22" s="364"/>
      <c r="V22" s="364"/>
      <c r="W22" s="364"/>
      <c r="X22" s="364"/>
      <c r="Y22" s="364"/>
      <c r="Z22" s="364"/>
      <c r="AA22" s="364"/>
      <c r="AB22" s="364"/>
      <c r="AC22" s="364"/>
      <c r="AD22" s="364"/>
      <c r="AE22" s="364"/>
      <c r="AF22" s="364"/>
      <c r="AG22" s="364"/>
      <c r="AH22" s="364"/>
      <c r="AI22" s="364"/>
      <c r="AJ22" s="364"/>
      <c r="AK22" s="364"/>
      <c r="AL22" s="364"/>
      <c r="AM22" s="382"/>
      <c r="AN22" s="467"/>
      <c r="AO22" s="157"/>
    </row>
    <row r="23" spans="1:42" s="41" customFormat="1" ht="38.25" x14ac:dyDescent="0.2">
      <c r="A23" s="1028"/>
      <c r="B23" s="1028"/>
      <c r="C23" s="933"/>
      <c r="D23" s="1028"/>
      <c r="E23" s="1295"/>
      <c r="F23" s="1295"/>
      <c r="G23" s="1028"/>
      <c r="H23" s="186" t="s">
        <v>587</v>
      </c>
      <c r="I23" s="186" t="s">
        <v>588</v>
      </c>
      <c r="J23" s="156">
        <v>0.03</v>
      </c>
      <c r="K23" s="257" t="s">
        <v>585</v>
      </c>
      <c r="L23" s="1">
        <v>43831</v>
      </c>
      <c r="M23" s="1">
        <v>44166</v>
      </c>
      <c r="N23" s="161" t="s">
        <v>910</v>
      </c>
      <c r="O23" s="1298"/>
      <c r="P23" s="472"/>
      <c r="Q23" s="364"/>
      <c r="R23" s="364"/>
      <c r="S23" s="364"/>
      <c r="T23" s="364"/>
      <c r="U23" s="364"/>
      <c r="V23" s="364"/>
      <c r="W23" s="357"/>
      <c r="X23" s="364"/>
      <c r="Y23" s="366">
        <v>1</v>
      </c>
      <c r="Z23" s="364"/>
      <c r="AA23" s="364"/>
      <c r="AB23" s="364"/>
      <c r="AC23" s="366">
        <v>1</v>
      </c>
      <c r="AD23" s="364"/>
      <c r="AE23" s="364"/>
      <c r="AF23" s="364"/>
      <c r="AG23" s="366">
        <v>1</v>
      </c>
      <c r="AH23" s="364"/>
      <c r="AI23" s="364"/>
      <c r="AJ23" s="364"/>
      <c r="AK23" s="364"/>
      <c r="AL23" s="364"/>
      <c r="AM23" s="380">
        <v>2</v>
      </c>
      <c r="AN23" s="467"/>
      <c r="AO23" s="260"/>
      <c r="AP23" s="227"/>
    </row>
    <row r="24" spans="1:42" s="41" customFormat="1" ht="38.25" customHeight="1" x14ac:dyDescent="0.2">
      <c r="A24" s="1028"/>
      <c r="B24" s="1028"/>
      <c r="C24" s="933"/>
      <c r="D24" s="1296" t="s">
        <v>911</v>
      </c>
      <c r="E24" s="1295">
        <v>0.08</v>
      </c>
      <c r="F24" s="1295" t="s">
        <v>25</v>
      </c>
      <c r="G24" s="186" t="s">
        <v>912</v>
      </c>
      <c r="H24" s="186" t="s">
        <v>913</v>
      </c>
      <c r="I24" s="186" t="s">
        <v>914</v>
      </c>
      <c r="J24" s="183">
        <v>0.02</v>
      </c>
      <c r="K24" s="257" t="s">
        <v>550</v>
      </c>
      <c r="L24" s="1">
        <v>43831</v>
      </c>
      <c r="M24" s="1">
        <v>44166</v>
      </c>
      <c r="N24" s="161" t="s">
        <v>910</v>
      </c>
      <c r="O24" s="258" t="s">
        <v>30</v>
      </c>
      <c r="P24" s="476"/>
      <c r="Q24" s="369"/>
      <c r="R24" s="364"/>
      <c r="S24" s="369"/>
      <c r="T24" s="370"/>
      <c r="U24" s="364"/>
      <c r="V24" s="364"/>
      <c r="W24" s="366">
        <v>1</v>
      </c>
      <c r="X24" s="364"/>
      <c r="Y24" s="364"/>
      <c r="Z24" s="364"/>
      <c r="AA24" s="364"/>
      <c r="AB24" s="364"/>
      <c r="AC24" s="364"/>
      <c r="AD24" s="364"/>
      <c r="AE24" s="364"/>
      <c r="AF24" s="364"/>
      <c r="AG24" s="364"/>
      <c r="AH24" s="364"/>
      <c r="AI24" s="364"/>
      <c r="AJ24" s="364"/>
      <c r="AK24" s="364"/>
      <c r="AL24" s="364"/>
      <c r="AM24" s="382"/>
      <c r="AN24" s="467"/>
      <c r="AO24" s="260"/>
      <c r="AP24" s="227"/>
    </row>
    <row r="25" spans="1:42" s="41" customFormat="1" ht="38.25" x14ac:dyDescent="0.2">
      <c r="A25" s="1028"/>
      <c r="B25" s="1028"/>
      <c r="C25" s="933"/>
      <c r="D25" s="1296"/>
      <c r="E25" s="1295"/>
      <c r="F25" s="1295"/>
      <c r="G25" s="186" t="s">
        <v>589</v>
      </c>
      <c r="H25" s="186" t="s">
        <v>915</v>
      </c>
      <c r="I25" s="186" t="s">
        <v>916</v>
      </c>
      <c r="J25" s="183">
        <v>0.04</v>
      </c>
      <c r="K25" s="257" t="s">
        <v>590</v>
      </c>
      <c r="L25" s="1">
        <v>43831</v>
      </c>
      <c r="M25" s="1">
        <v>44166</v>
      </c>
      <c r="N25" s="161" t="s">
        <v>910</v>
      </c>
      <c r="O25" s="258" t="s">
        <v>31</v>
      </c>
      <c r="P25" s="476"/>
      <c r="Q25" s="371">
        <v>8.3299999999999999E-2</v>
      </c>
      <c r="R25" s="364"/>
      <c r="S25" s="371">
        <v>8.3299999999999999E-2</v>
      </c>
      <c r="T25" s="364"/>
      <c r="U25" s="371">
        <v>8.3299999999999999E-2</v>
      </c>
      <c r="V25" s="364"/>
      <c r="W25" s="371">
        <v>8.3299999999999999E-2</v>
      </c>
      <c r="X25" s="364"/>
      <c r="Y25" s="371">
        <v>8.3299999999999999E-2</v>
      </c>
      <c r="Z25" s="364"/>
      <c r="AA25" s="371">
        <v>8.3299999999999999E-2</v>
      </c>
      <c r="AB25" s="364"/>
      <c r="AC25" s="371">
        <v>8.3299999999999999E-2</v>
      </c>
      <c r="AD25" s="364"/>
      <c r="AE25" s="371">
        <v>8.3299999999999999E-2</v>
      </c>
      <c r="AF25" s="364"/>
      <c r="AG25" s="371">
        <v>8.3299999999999999E-2</v>
      </c>
      <c r="AH25" s="369"/>
      <c r="AI25" s="371">
        <v>8.3299999999999999E-2</v>
      </c>
      <c r="AJ25" s="364"/>
      <c r="AK25" s="371">
        <v>8.3299999999999999E-2</v>
      </c>
      <c r="AL25" s="364"/>
      <c r="AM25" s="477">
        <v>8.3699999999999997E-2</v>
      </c>
      <c r="AN25" s="468"/>
      <c r="AO25" s="260"/>
      <c r="AP25" s="227"/>
    </row>
    <row r="26" spans="1:42" s="41" customFormat="1" ht="38.25" customHeight="1" x14ac:dyDescent="0.2">
      <c r="A26" s="1028"/>
      <c r="B26" s="1028"/>
      <c r="C26" s="933"/>
      <c r="D26" s="1296"/>
      <c r="E26" s="1295"/>
      <c r="F26" s="1295"/>
      <c r="G26" s="186" t="s">
        <v>591</v>
      </c>
      <c r="H26" s="186" t="s">
        <v>592</v>
      </c>
      <c r="I26" s="186" t="s">
        <v>593</v>
      </c>
      <c r="J26" s="183">
        <v>0.02</v>
      </c>
      <c r="K26" s="257" t="s">
        <v>573</v>
      </c>
      <c r="L26" s="1">
        <v>43831</v>
      </c>
      <c r="M26" s="1">
        <v>44166</v>
      </c>
      <c r="N26" s="161" t="s">
        <v>910</v>
      </c>
      <c r="O26" s="258" t="s">
        <v>40</v>
      </c>
      <c r="P26" s="476"/>
      <c r="Q26" s="369"/>
      <c r="R26" s="364"/>
      <c r="S26" s="369"/>
      <c r="T26" s="370"/>
      <c r="U26" s="364"/>
      <c r="V26" s="364"/>
      <c r="W26" s="366">
        <v>1</v>
      </c>
      <c r="X26" s="364"/>
      <c r="Y26" s="364"/>
      <c r="Z26" s="364"/>
      <c r="AA26" s="364"/>
      <c r="AB26" s="364"/>
      <c r="AC26" s="364"/>
      <c r="AD26" s="364"/>
      <c r="AE26" s="364"/>
      <c r="AF26" s="364"/>
      <c r="AG26" s="366">
        <v>1</v>
      </c>
      <c r="AH26" s="364"/>
      <c r="AI26" s="364"/>
      <c r="AJ26" s="364"/>
      <c r="AK26" s="364"/>
      <c r="AL26" s="364"/>
      <c r="AM26" s="382"/>
      <c r="AN26" s="467"/>
      <c r="AO26" s="260"/>
      <c r="AP26" s="227"/>
    </row>
    <row r="27" spans="1:42" s="41" customFormat="1" ht="38.25" customHeight="1" x14ac:dyDescent="0.2">
      <c r="A27" s="1028"/>
      <c r="B27" s="1028"/>
      <c r="C27" s="1294" t="s">
        <v>594</v>
      </c>
      <c r="D27" s="1028" t="s">
        <v>595</v>
      </c>
      <c r="E27" s="1295">
        <v>0.1</v>
      </c>
      <c r="F27" s="1297" t="s">
        <v>25</v>
      </c>
      <c r="G27" s="186" t="s">
        <v>917</v>
      </c>
      <c r="H27" s="186" t="s">
        <v>927</v>
      </c>
      <c r="I27" s="186" t="s">
        <v>928</v>
      </c>
      <c r="J27" s="183">
        <v>0.06</v>
      </c>
      <c r="K27" s="257" t="s">
        <v>585</v>
      </c>
      <c r="L27" s="1">
        <v>43831</v>
      </c>
      <c r="M27" s="1">
        <v>44166</v>
      </c>
      <c r="N27" s="161" t="s">
        <v>910</v>
      </c>
      <c r="O27" s="258" t="s">
        <v>32</v>
      </c>
      <c r="P27" s="476"/>
      <c r="Q27" s="369"/>
      <c r="R27" s="364"/>
      <c r="S27" s="371">
        <v>0.1</v>
      </c>
      <c r="T27" s="364"/>
      <c r="U27" s="371">
        <v>0.1</v>
      </c>
      <c r="V27" s="364"/>
      <c r="W27" s="371">
        <v>0.1</v>
      </c>
      <c r="X27" s="364"/>
      <c r="Y27" s="371">
        <v>0.1</v>
      </c>
      <c r="Z27" s="364"/>
      <c r="AA27" s="371">
        <v>0.1</v>
      </c>
      <c r="AB27" s="364"/>
      <c r="AC27" s="371">
        <v>0.1</v>
      </c>
      <c r="AD27" s="364"/>
      <c r="AE27" s="371">
        <v>0.1</v>
      </c>
      <c r="AF27" s="364"/>
      <c r="AG27" s="371">
        <v>0.1</v>
      </c>
      <c r="AH27" s="369"/>
      <c r="AI27" s="371">
        <v>0.1</v>
      </c>
      <c r="AJ27" s="364"/>
      <c r="AK27" s="371">
        <v>0.1</v>
      </c>
      <c r="AL27" s="364"/>
      <c r="AM27" s="477"/>
      <c r="AN27" s="468"/>
      <c r="AO27" s="262"/>
      <c r="AP27" s="227"/>
    </row>
    <row r="28" spans="1:42" s="41" customFormat="1" ht="70.5" customHeight="1" x14ac:dyDescent="0.2">
      <c r="A28" s="1028"/>
      <c r="B28" s="1028"/>
      <c r="C28" s="1294"/>
      <c r="D28" s="1028"/>
      <c r="E28" s="1295"/>
      <c r="F28" s="1297"/>
      <c r="G28" s="186" t="s">
        <v>596</v>
      </c>
      <c r="H28" s="186" t="s">
        <v>597</v>
      </c>
      <c r="I28" s="186" t="s">
        <v>598</v>
      </c>
      <c r="J28" s="183">
        <v>0.02</v>
      </c>
      <c r="K28" s="257" t="s">
        <v>585</v>
      </c>
      <c r="L28" s="1">
        <v>43862</v>
      </c>
      <c r="M28" s="1">
        <v>44166</v>
      </c>
      <c r="N28" s="161" t="s">
        <v>910</v>
      </c>
      <c r="O28" s="258" t="s">
        <v>33</v>
      </c>
      <c r="P28" s="478"/>
      <c r="Q28" s="369"/>
      <c r="R28" s="364"/>
      <c r="S28" s="371">
        <v>0.1</v>
      </c>
      <c r="T28" s="364"/>
      <c r="U28" s="371">
        <v>0.1</v>
      </c>
      <c r="V28" s="364"/>
      <c r="W28" s="371">
        <v>0.1</v>
      </c>
      <c r="X28" s="364"/>
      <c r="Y28" s="371">
        <v>0.1</v>
      </c>
      <c r="Z28" s="364"/>
      <c r="AA28" s="371">
        <v>0.1</v>
      </c>
      <c r="AB28" s="364"/>
      <c r="AC28" s="371">
        <v>0.1</v>
      </c>
      <c r="AD28" s="364"/>
      <c r="AE28" s="371">
        <v>0.1</v>
      </c>
      <c r="AF28" s="364"/>
      <c r="AG28" s="371">
        <v>0.1</v>
      </c>
      <c r="AH28" s="369"/>
      <c r="AI28" s="371">
        <v>0.1</v>
      </c>
      <c r="AJ28" s="364"/>
      <c r="AK28" s="371">
        <v>0.1</v>
      </c>
      <c r="AL28" s="364"/>
      <c r="AM28" s="477"/>
      <c r="AN28" s="467"/>
      <c r="AO28" s="260"/>
      <c r="AP28" s="227"/>
    </row>
    <row r="29" spans="1:42" s="41" customFormat="1" ht="46.5" customHeight="1" x14ac:dyDescent="0.2">
      <c r="A29" s="1028"/>
      <c r="B29" s="1028"/>
      <c r="C29" s="1294"/>
      <c r="D29" s="1028"/>
      <c r="E29" s="1295"/>
      <c r="F29" s="1297"/>
      <c r="G29" s="186" t="s">
        <v>918</v>
      </c>
      <c r="H29" s="186" t="s">
        <v>599</v>
      </c>
      <c r="I29" s="186" t="s">
        <v>600</v>
      </c>
      <c r="J29" s="183">
        <v>0.02</v>
      </c>
      <c r="K29" s="257" t="s">
        <v>573</v>
      </c>
      <c r="L29" s="1">
        <v>43862</v>
      </c>
      <c r="M29" s="1">
        <v>44136</v>
      </c>
      <c r="N29" s="161" t="s">
        <v>910</v>
      </c>
      <c r="O29" s="258" t="s">
        <v>34</v>
      </c>
      <c r="P29" s="478"/>
      <c r="Q29" s="370"/>
      <c r="R29" s="372"/>
      <c r="S29" s="372"/>
      <c r="T29" s="372"/>
      <c r="U29" s="366">
        <v>1</v>
      </c>
      <c r="V29" s="368"/>
      <c r="W29" s="372"/>
      <c r="X29" s="364"/>
      <c r="Y29" s="372"/>
      <c r="Z29" s="368"/>
      <c r="AA29" s="366">
        <v>1</v>
      </c>
      <c r="AB29" s="364"/>
      <c r="AC29" s="372"/>
      <c r="AD29" s="364"/>
      <c r="AE29" s="372"/>
      <c r="AF29" s="364"/>
      <c r="AG29" s="366">
        <v>1</v>
      </c>
      <c r="AH29" s="369"/>
      <c r="AI29" s="372"/>
      <c r="AJ29" s="364"/>
      <c r="AK29" s="372"/>
      <c r="AL29" s="364"/>
      <c r="AM29" s="380">
        <v>1</v>
      </c>
      <c r="AN29" s="467"/>
      <c r="AO29" s="260"/>
    </row>
    <row r="30" spans="1:42" s="41" customFormat="1" ht="49.5" customHeight="1" x14ac:dyDescent="0.2">
      <c r="A30" s="1028"/>
      <c r="B30" s="1028"/>
      <c r="C30" s="1294" t="s">
        <v>601</v>
      </c>
      <c r="D30" s="1028" t="s">
        <v>919</v>
      </c>
      <c r="E30" s="1295">
        <v>0.12</v>
      </c>
      <c r="F30" s="1295" t="s">
        <v>25</v>
      </c>
      <c r="G30" s="99" t="s">
        <v>920</v>
      </c>
      <c r="H30" s="186" t="s">
        <v>602</v>
      </c>
      <c r="I30" s="186" t="s">
        <v>600</v>
      </c>
      <c r="J30" s="183">
        <v>0.02</v>
      </c>
      <c r="K30" s="154" t="s">
        <v>603</v>
      </c>
      <c r="L30" s="1">
        <v>43831</v>
      </c>
      <c r="M30" s="1">
        <v>44166</v>
      </c>
      <c r="N30" s="161" t="s">
        <v>910</v>
      </c>
      <c r="O30" s="258" t="s">
        <v>35</v>
      </c>
      <c r="P30" s="472"/>
      <c r="Q30" s="364"/>
      <c r="R30" s="364"/>
      <c r="S30" s="364"/>
      <c r="T30" s="364"/>
      <c r="U30" s="364"/>
      <c r="V30" s="364"/>
      <c r="W30" s="364"/>
      <c r="X30" s="364"/>
      <c r="Y30" s="364"/>
      <c r="Z30" s="364"/>
      <c r="AA30" s="366">
        <v>1</v>
      </c>
      <c r="AB30" s="364"/>
      <c r="AC30" s="364"/>
      <c r="AD30" s="364"/>
      <c r="AE30" s="364"/>
      <c r="AF30" s="364"/>
      <c r="AG30" s="364"/>
      <c r="AH30" s="364"/>
      <c r="AI30" s="364"/>
      <c r="AJ30" s="364"/>
      <c r="AK30" s="364"/>
      <c r="AL30" s="364"/>
      <c r="AM30" s="380">
        <v>1</v>
      </c>
      <c r="AN30" s="467"/>
      <c r="AO30" s="260"/>
    </row>
    <row r="31" spans="1:42" s="41" customFormat="1" ht="62.25" customHeight="1" x14ac:dyDescent="0.2">
      <c r="A31" s="1028"/>
      <c r="B31" s="1028"/>
      <c r="C31" s="1294"/>
      <c r="D31" s="1028"/>
      <c r="E31" s="1295"/>
      <c r="F31" s="1295"/>
      <c r="G31" s="186" t="s">
        <v>921</v>
      </c>
      <c r="H31" s="186" t="s">
        <v>604</v>
      </c>
      <c r="I31" s="186" t="s">
        <v>605</v>
      </c>
      <c r="J31" s="183">
        <v>0.02</v>
      </c>
      <c r="K31" s="257" t="s">
        <v>606</v>
      </c>
      <c r="L31" s="1">
        <v>43831</v>
      </c>
      <c r="M31" s="1">
        <v>44166</v>
      </c>
      <c r="N31" s="161" t="s">
        <v>910</v>
      </c>
      <c r="O31" s="258" t="s">
        <v>44</v>
      </c>
      <c r="P31" s="472"/>
      <c r="Q31" s="366">
        <v>2</v>
      </c>
      <c r="R31" s="364"/>
      <c r="S31" s="366">
        <v>1</v>
      </c>
      <c r="T31" s="364"/>
      <c r="U31" s="366">
        <v>1</v>
      </c>
      <c r="V31" s="364"/>
      <c r="W31" s="366">
        <v>2</v>
      </c>
      <c r="X31" s="364"/>
      <c r="Y31" s="366">
        <v>1</v>
      </c>
      <c r="Z31" s="364"/>
      <c r="AA31" s="366">
        <v>1</v>
      </c>
      <c r="AB31" s="364"/>
      <c r="AC31" s="366">
        <v>2</v>
      </c>
      <c r="AD31" s="364"/>
      <c r="AE31" s="366">
        <v>1</v>
      </c>
      <c r="AF31" s="364"/>
      <c r="AG31" s="366">
        <v>1</v>
      </c>
      <c r="AH31" s="364"/>
      <c r="AI31" s="366">
        <v>2</v>
      </c>
      <c r="AJ31" s="364"/>
      <c r="AK31" s="366">
        <v>1</v>
      </c>
      <c r="AL31" s="364"/>
      <c r="AM31" s="380">
        <v>1</v>
      </c>
      <c r="AN31" s="467"/>
      <c r="AO31" s="157"/>
    </row>
    <row r="32" spans="1:42" s="41" customFormat="1" ht="59.25" customHeight="1" x14ac:dyDescent="0.2">
      <c r="A32" s="1028"/>
      <c r="B32" s="1028"/>
      <c r="C32" s="1294"/>
      <c r="D32" s="1028"/>
      <c r="E32" s="1295"/>
      <c r="F32" s="1295" t="s">
        <v>25</v>
      </c>
      <c r="G32" s="1028" t="s">
        <v>922</v>
      </c>
      <c r="H32" s="186" t="s">
        <v>950</v>
      </c>
      <c r="I32" s="186" t="s">
        <v>605</v>
      </c>
      <c r="J32" s="183">
        <v>0.02</v>
      </c>
      <c r="K32" s="257" t="s">
        <v>606</v>
      </c>
      <c r="L32" s="1">
        <v>43831</v>
      </c>
      <c r="M32" s="1">
        <v>44166</v>
      </c>
      <c r="N32" s="161" t="s">
        <v>910</v>
      </c>
      <c r="O32" s="258" t="s">
        <v>45</v>
      </c>
      <c r="P32" s="472"/>
      <c r="Q32" s="364"/>
      <c r="R32" s="364"/>
      <c r="S32" s="364"/>
      <c r="T32" s="364"/>
      <c r="U32" s="366">
        <v>2</v>
      </c>
      <c r="V32" s="364"/>
      <c r="W32" s="366">
        <v>1</v>
      </c>
      <c r="X32" s="364"/>
      <c r="Y32" s="366">
        <v>1</v>
      </c>
      <c r="Z32" s="364"/>
      <c r="AA32" s="366">
        <v>1</v>
      </c>
      <c r="AB32" s="364"/>
      <c r="AC32" s="366">
        <v>2</v>
      </c>
      <c r="AD32" s="364"/>
      <c r="AE32" s="366">
        <v>1</v>
      </c>
      <c r="AF32" s="364"/>
      <c r="AG32" s="366">
        <v>1</v>
      </c>
      <c r="AH32" s="364"/>
      <c r="AI32" s="366">
        <v>1</v>
      </c>
      <c r="AJ32" s="364"/>
      <c r="AK32" s="366">
        <v>1</v>
      </c>
      <c r="AL32" s="364"/>
      <c r="AM32" s="382"/>
      <c r="AN32" s="467"/>
      <c r="AO32" s="260"/>
    </row>
    <row r="33" spans="1:41" s="41" customFormat="1" ht="59.25" customHeight="1" x14ac:dyDescent="0.2">
      <c r="A33" s="1028"/>
      <c r="B33" s="1028"/>
      <c r="C33" s="1294"/>
      <c r="D33" s="1028"/>
      <c r="E33" s="1295"/>
      <c r="F33" s="1295"/>
      <c r="G33" s="1028"/>
      <c r="H33" s="186" t="s">
        <v>607</v>
      </c>
      <c r="I33" s="186" t="s">
        <v>605</v>
      </c>
      <c r="J33" s="183">
        <v>0.04</v>
      </c>
      <c r="K33" s="154" t="s">
        <v>585</v>
      </c>
      <c r="L33" s="1">
        <v>43831</v>
      </c>
      <c r="M33" s="1">
        <v>44166</v>
      </c>
      <c r="N33" s="161" t="s">
        <v>910</v>
      </c>
      <c r="O33" s="258" t="s">
        <v>45</v>
      </c>
      <c r="P33" s="472"/>
      <c r="Q33" s="366">
        <v>2</v>
      </c>
      <c r="R33" s="364"/>
      <c r="S33" s="366">
        <v>1</v>
      </c>
      <c r="T33" s="364"/>
      <c r="U33" s="366">
        <v>1</v>
      </c>
      <c r="V33" s="364"/>
      <c r="W33" s="366">
        <v>2</v>
      </c>
      <c r="X33" s="364"/>
      <c r="Y33" s="366">
        <v>1</v>
      </c>
      <c r="Z33" s="364"/>
      <c r="AA33" s="366">
        <v>1</v>
      </c>
      <c r="AB33" s="364"/>
      <c r="AC33" s="366">
        <v>2</v>
      </c>
      <c r="AD33" s="364"/>
      <c r="AE33" s="366">
        <v>1</v>
      </c>
      <c r="AF33" s="364"/>
      <c r="AG33" s="366">
        <v>1</v>
      </c>
      <c r="AH33" s="364"/>
      <c r="AI33" s="366">
        <v>2</v>
      </c>
      <c r="AJ33" s="364"/>
      <c r="AK33" s="366">
        <v>1</v>
      </c>
      <c r="AL33" s="364"/>
      <c r="AM33" s="380">
        <v>1</v>
      </c>
      <c r="AN33" s="467"/>
      <c r="AO33" s="260"/>
    </row>
    <row r="34" spans="1:41" s="41" customFormat="1" ht="62.25" customHeight="1" x14ac:dyDescent="0.2">
      <c r="A34" s="1028"/>
      <c r="B34" s="1028"/>
      <c r="C34" s="1294"/>
      <c r="D34" s="1028"/>
      <c r="E34" s="1295"/>
      <c r="F34" s="1295"/>
      <c r="G34" s="186" t="s">
        <v>923</v>
      </c>
      <c r="H34" s="186" t="s">
        <v>608</v>
      </c>
      <c r="I34" s="186" t="s">
        <v>609</v>
      </c>
      <c r="J34" s="183">
        <v>0.02</v>
      </c>
      <c r="K34" s="257" t="s">
        <v>606</v>
      </c>
      <c r="L34" s="1">
        <v>43983</v>
      </c>
      <c r="M34" s="1">
        <v>44012</v>
      </c>
      <c r="N34" s="161" t="s">
        <v>910</v>
      </c>
      <c r="O34" s="258">
        <v>54</v>
      </c>
      <c r="P34" s="472"/>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80">
        <v>1</v>
      </c>
      <c r="AN34" s="467"/>
      <c r="AO34" s="260"/>
    </row>
    <row r="35" spans="1:41" s="41" customFormat="1" ht="38.25" customHeight="1" x14ac:dyDescent="0.2">
      <c r="A35" s="1028"/>
      <c r="B35" s="1028"/>
      <c r="C35" s="1294" t="s">
        <v>560</v>
      </c>
      <c r="D35" s="1028" t="s">
        <v>924</v>
      </c>
      <c r="E35" s="1295">
        <v>0.2</v>
      </c>
      <c r="F35" s="1295" t="s">
        <v>25</v>
      </c>
      <c r="G35" s="1028" t="s">
        <v>610</v>
      </c>
      <c r="H35" s="186" t="s">
        <v>611</v>
      </c>
      <c r="I35" s="186" t="s">
        <v>612</v>
      </c>
      <c r="J35" s="183">
        <v>0.05</v>
      </c>
      <c r="K35" s="154" t="s">
        <v>613</v>
      </c>
      <c r="L35" s="1">
        <v>43831</v>
      </c>
      <c r="M35" s="1" t="s">
        <v>614</v>
      </c>
      <c r="N35" s="161" t="s">
        <v>910</v>
      </c>
      <c r="O35" s="1298" t="s">
        <v>46</v>
      </c>
      <c r="P35" s="472"/>
      <c r="Q35" s="371">
        <v>8.3299999999999999E-2</v>
      </c>
      <c r="R35" s="364"/>
      <c r="S35" s="371">
        <v>8.3299999999999999E-2</v>
      </c>
      <c r="T35" s="364"/>
      <c r="U35" s="371">
        <v>8.3299999999999999E-2</v>
      </c>
      <c r="V35" s="364"/>
      <c r="W35" s="371">
        <v>8.3299999999999999E-2</v>
      </c>
      <c r="X35" s="364"/>
      <c r="Y35" s="371">
        <v>8.3299999999999999E-2</v>
      </c>
      <c r="Z35" s="364"/>
      <c r="AA35" s="371">
        <v>8.3299999999999999E-2</v>
      </c>
      <c r="AB35" s="364"/>
      <c r="AC35" s="371">
        <v>8.3299999999999999E-2</v>
      </c>
      <c r="AD35" s="364"/>
      <c r="AE35" s="371">
        <v>8.3299999999999999E-2</v>
      </c>
      <c r="AF35" s="364"/>
      <c r="AG35" s="371">
        <v>8.3299999999999999E-2</v>
      </c>
      <c r="AH35" s="369"/>
      <c r="AI35" s="371">
        <v>8.3299999999999999E-2</v>
      </c>
      <c r="AJ35" s="364"/>
      <c r="AK35" s="371">
        <v>8.3299999999999999E-2</v>
      </c>
      <c r="AL35" s="364"/>
      <c r="AM35" s="477">
        <v>8.3699999999999997E-2</v>
      </c>
      <c r="AN35" s="467"/>
      <c r="AO35" s="260"/>
    </row>
    <row r="36" spans="1:41" s="41" customFormat="1" ht="50.25" customHeight="1" x14ac:dyDescent="0.2">
      <c r="A36" s="1028"/>
      <c r="B36" s="1028"/>
      <c r="C36" s="1294"/>
      <c r="D36" s="1028"/>
      <c r="E36" s="1295"/>
      <c r="F36" s="1295"/>
      <c r="G36" s="1028"/>
      <c r="H36" s="186" t="s">
        <v>615</v>
      </c>
      <c r="I36" s="186" t="s">
        <v>616</v>
      </c>
      <c r="J36" s="183">
        <v>0.05</v>
      </c>
      <c r="K36" s="154" t="s">
        <v>613</v>
      </c>
      <c r="L36" s="1">
        <v>43831</v>
      </c>
      <c r="M36" s="1">
        <v>44165</v>
      </c>
      <c r="N36" s="161" t="s">
        <v>910</v>
      </c>
      <c r="O36" s="1298"/>
      <c r="P36" s="473"/>
      <c r="Q36" s="371">
        <v>8.3299999999999999E-2</v>
      </c>
      <c r="R36" s="364"/>
      <c r="S36" s="371">
        <v>8.3299999999999999E-2</v>
      </c>
      <c r="T36" s="364"/>
      <c r="U36" s="371">
        <v>8.3299999999999999E-2</v>
      </c>
      <c r="V36" s="364"/>
      <c r="W36" s="371">
        <v>8.3299999999999999E-2</v>
      </c>
      <c r="X36" s="364"/>
      <c r="Y36" s="371">
        <v>8.3299999999999999E-2</v>
      </c>
      <c r="Z36" s="364"/>
      <c r="AA36" s="371">
        <v>8.3299999999999999E-2</v>
      </c>
      <c r="AB36" s="364"/>
      <c r="AC36" s="371">
        <v>8.3299999999999999E-2</v>
      </c>
      <c r="AD36" s="364"/>
      <c r="AE36" s="371">
        <v>8.3299999999999999E-2</v>
      </c>
      <c r="AF36" s="364"/>
      <c r="AG36" s="371">
        <v>8.3299999999999999E-2</v>
      </c>
      <c r="AH36" s="369"/>
      <c r="AI36" s="371">
        <v>8.3299999999999999E-2</v>
      </c>
      <c r="AJ36" s="364"/>
      <c r="AK36" s="371">
        <v>8.3299999999999999E-2</v>
      </c>
      <c r="AL36" s="364"/>
      <c r="AM36" s="477">
        <v>8.3699999999999997E-2</v>
      </c>
      <c r="AN36" s="467"/>
      <c r="AO36" s="260"/>
    </row>
    <row r="37" spans="1:41" s="41" customFormat="1" ht="57" customHeight="1" x14ac:dyDescent="0.2">
      <c r="A37" s="1028"/>
      <c r="B37" s="1028"/>
      <c r="C37" s="1294"/>
      <c r="D37" s="1028"/>
      <c r="E37" s="1295"/>
      <c r="F37" s="1295"/>
      <c r="G37" s="186" t="s">
        <v>617</v>
      </c>
      <c r="H37" s="186" t="s">
        <v>618</v>
      </c>
      <c r="I37" s="186" t="s">
        <v>619</v>
      </c>
      <c r="J37" s="183">
        <v>0.05</v>
      </c>
      <c r="K37" s="257" t="s">
        <v>620</v>
      </c>
      <c r="L37" s="1">
        <v>43831</v>
      </c>
      <c r="M37" s="1">
        <v>44166</v>
      </c>
      <c r="N37" s="161" t="s">
        <v>910</v>
      </c>
      <c r="O37" s="258" t="s">
        <v>621</v>
      </c>
      <c r="P37" s="476"/>
      <c r="Q37" s="371">
        <v>8.3299999999999999E-2</v>
      </c>
      <c r="R37" s="364"/>
      <c r="S37" s="371">
        <v>8.3299999999999999E-2</v>
      </c>
      <c r="T37" s="364"/>
      <c r="U37" s="371">
        <v>8.3299999999999999E-2</v>
      </c>
      <c r="V37" s="364"/>
      <c r="W37" s="371">
        <v>8.3299999999999999E-2</v>
      </c>
      <c r="X37" s="364"/>
      <c r="Y37" s="371">
        <v>8.3299999999999999E-2</v>
      </c>
      <c r="Z37" s="364"/>
      <c r="AA37" s="371">
        <v>8.3299999999999999E-2</v>
      </c>
      <c r="AB37" s="364"/>
      <c r="AC37" s="371">
        <v>8.3299999999999999E-2</v>
      </c>
      <c r="AD37" s="364"/>
      <c r="AE37" s="371">
        <v>8.3299999999999999E-2</v>
      </c>
      <c r="AF37" s="364"/>
      <c r="AG37" s="371">
        <v>8.3299999999999999E-2</v>
      </c>
      <c r="AH37" s="364"/>
      <c r="AI37" s="371">
        <v>8.3299999999999999E-2</v>
      </c>
      <c r="AJ37" s="364"/>
      <c r="AK37" s="371">
        <v>8.3299999999999999E-2</v>
      </c>
      <c r="AL37" s="364"/>
      <c r="AM37" s="477">
        <v>8.3699999999999997E-2</v>
      </c>
      <c r="AN37" s="467"/>
      <c r="AO37" s="260"/>
    </row>
    <row r="38" spans="1:41" s="41" customFormat="1" ht="76.5" customHeight="1" x14ac:dyDescent="0.2">
      <c r="A38" s="1028"/>
      <c r="B38" s="1028"/>
      <c r="C38" s="1294"/>
      <c r="D38" s="1028"/>
      <c r="E38" s="1295"/>
      <c r="F38" s="1295"/>
      <c r="G38" s="186" t="s">
        <v>925</v>
      </c>
      <c r="H38" s="186" t="s">
        <v>622</v>
      </c>
      <c r="I38" s="186" t="s">
        <v>623</v>
      </c>
      <c r="J38" s="98">
        <v>2.5000000000000001E-2</v>
      </c>
      <c r="K38" s="257" t="s">
        <v>620</v>
      </c>
      <c r="L38" s="1">
        <v>43831</v>
      </c>
      <c r="M38" s="1">
        <v>43435</v>
      </c>
      <c r="N38" s="161" t="s">
        <v>910</v>
      </c>
      <c r="O38" s="258" t="s">
        <v>624</v>
      </c>
      <c r="P38" s="473"/>
      <c r="Q38" s="366">
        <v>2</v>
      </c>
      <c r="R38" s="364"/>
      <c r="S38" s="366">
        <v>1</v>
      </c>
      <c r="T38" s="364"/>
      <c r="U38" s="366">
        <v>1</v>
      </c>
      <c r="V38" s="364"/>
      <c r="W38" s="366">
        <v>2</v>
      </c>
      <c r="X38" s="364"/>
      <c r="Y38" s="366">
        <v>1</v>
      </c>
      <c r="Z38" s="364"/>
      <c r="AA38" s="366">
        <v>1</v>
      </c>
      <c r="AB38" s="364"/>
      <c r="AC38" s="366">
        <v>2</v>
      </c>
      <c r="AD38" s="364"/>
      <c r="AE38" s="366">
        <v>1</v>
      </c>
      <c r="AF38" s="364"/>
      <c r="AG38" s="366">
        <v>1</v>
      </c>
      <c r="AH38" s="364"/>
      <c r="AI38" s="366">
        <v>2</v>
      </c>
      <c r="AJ38" s="364"/>
      <c r="AK38" s="366">
        <v>1</v>
      </c>
      <c r="AL38" s="364"/>
      <c r="AM38" s="380">
        <v>1</v>
      </c>
      <c r="AN38" s="467"/>
      <c r="AO38" s="260"/>
    </row>
    <row r="39" spans="1:41" s="41" customFormat="1" ht="68.25" customHeight="1" x14ac:dyDescent="0.2">
      <c r="A39" s="1028"/>
      <c r="B39" s="1028"/>
      <c r="C39" s="1294"/>
      <c r="D39" s="1028"/>
      <c r="E39" s="1295"/>
      <c r="F39" s="1295"/>
      <c r="G39" s="186" t="s">
        <v>625</v>
      </c>
      <c r="H39" s="186" t="s">
        <v>626</v>
      </c>
      <c r="I39" s="186" t="s">
        <v>605</v>
      </c>
      <c r="J39" s="98">
        <v>2.5000000000000001E-2</v>
      </c>
      <c r="K39" s="257" t="s">
        <v>620</v>
      </c>
      <c r="L39" s="1">
        <v>43831</v>
      </c>
      <c r="M39" s="1">
        <v>43435</v>
      </c>
      <c r="N39" s="161" t="s">
        <v>910</v>
      </c>
      <c r="O39" s="258">
        <v>6.4</v>
      </c>
      <c r="P39" s="473"/>
      <c r="Q39" s="454">
        <v>1</v>
      </c>
      <c r="R39" s="368"/>
      <c r="S39" s="454">
        <v>1</v>
      </c>
      <c r="T39" s="368"/>
      <c r="U39" s="454">
        <v>1</v>
      </c>
      <c r="V39" s="368"/>
      <c r="W39" s="454">
        <v>1</v>
      </c>
      <c r="X39" s="368"/>
      <c r="Y39" s="454">
        <v>1</v>
      </c>
      <c r="Z39" s="368"/>
      <c r="AA39" s="454">
        <v>1</v>
      </c>
      <c r="AB39" s="368"/>
      <c r="AC39" s="454">
        <v>1</v>
      </c>
      <c r="AD39" s="368"/>
      <c r="AE39" s="454">
        <v>1</v>
      </c>
      <c r="AF39" s="368"/>
      <c r="AG39" s="454">
        <v>1</v>
      </c>
      <c r="AH39" s="368"/>
      <c r="AI39" s="454">
        <v>1</v>
      </c>
      <c r="AJ39" s="368"/>
      <c r="AK39" s="454">
        <v>1</v>
      </c>
      <c r="AL39" s="368"/>
      <c r="AM39" s="381">
        <v>1</v>
      </c>
      <c r="AN39" s="467"/>
      <c r="AO39" s="249"/>
    </row>
    <row r="40" spans="1:41" s="41" customFormat="1" ht="104.25" customHeight="1" thickBot="1" x14ac:dyDescent="0.25">
      <c r="A40" s="1293"/>
      <c r="B40" s="1293"/>
      <c r="C40" s="263"/>
      <c r="D40" s="264" t="s">
        <v>926</v>
      </c>
      <c r="E40" s="265">
        <v>0.05</v>
      </c>
      <c r="F40" s="185" t="s">
        <v>25</v>
      </c>
      <c r="G40" s="264" t="s">
        <v>627</v>
      </c>
      <c r="H40" s="264" t="s">
        <v>520</v>
      </c>
      <c r="I40" s="251" t="s">
        <v>447</v>
      </c>
      <c r="J40" s="266">
        <v>0.05</v>
      </c>
      <c r="K40" s="267" t="s">
        <v>606</v>
      </c>
      <c r="L40" s="268">
        <v>43831</v>
      </c>
      <c r="M40" s="268">
        <v>44166</v>
      </c>
      <c r="N40" s="187" t="s">
        <v>910</v>
      </c>
      <c r="O40" s="465" t="s">
        <v>48</v>
      </c>
      <c r="P40" s="479"/>
      <c r="Q40" s="448">
        <v>8.3299999999999999E-2</v>
      </c>
      <c r="R40" s="480"/>
      <c r="S40" s="448">
        <v>8.3299999999999999E-2</v>
      </c>
      <c r="T40" s="481"/>
      <c r="U40" s="448">
        <v>8.3299999999999999E-2</v>
      </c>
      <c r="V40" s="481"/>
      <c r="W40" s="448">
        <v>8.3299999999999999E-2</v>
      </c>
      <c r="X40" s="481"/>
      <c r="Y40" s="448">
        <v>8.3299999999999999E-2</v>
      </c>
      <c r="Z40" s="481"/>
      <c r="AA40" s="448">
        <v>8.3299999999999999E-2</v>
      </c>
      <c r="AB40" s="481"/>
      <c r="AC40" s="448">
        <v>8.3299999999999999E-2</v>
      </c>
      <c r="AD40" s="450"/>
      <c r="AE40" s="448">
        <v>8.3299999999999999E-2</v>
      </c>
      <c r="AF40" s="450"/>
      <c r="AG40" s="448">
        <v>8.3299999999999999E-2</v>
      </c>
      <c r="AH40" s="450"/>
      <c r="AI40" s="448">
        <v>8.3299999999999999E-2</v>
      </c>
      <c r="AJ40" s="450"/>
      <c r="AK40" s="448">
        <v>8.3299999999999999E-2</v>
      </c>
      <c r="AL40" s="450"/>
      <c r="AM40" s="355">
        <v>8.3699999999999997E-2</v>
      </c>
      <c r="AN40" s="259"/>
      <c r="AO40" s="365"/>
    </row>
    <row r="41" spans="1:41" s="41" customFormat="1" ht="30" customHeight="1" x14ac:dyDescent="0.2">
      <c r="A41" s="221" t="s">
        <v>16</v>
      </c>
      <c r="B41" s="222"/>
      <c r="C41" s="238"/>
      <c r="D41" s="222" t="s">
        <v>17</v>
      </c>
      <c r="E41" s="269"/>
      <c r="F41" s="238"/>
      <c r="G41" s="222" t="s">
        <v>14</v>
      </c>
      <c r="H41" s="222"/>
      <c r="I41" s="222" t="s">
        <v>15</v>
      </c>
      <c r="J41" s="271"/>
      <c r="K41" s="272"/>
      <c r="L41" s="270"/>
      <c r="M41" s="270"/>
      <c r="N41" s="273"/>
      <c r="O41" s="1047"/>
      <c r="P41" s="1048"/>
      <c r="Q41" s="1048"/>
      <c r="R41" s="1048"/>
      <c r="S41" s="1048"/>
      <c r="T41" s="1048"/>
      <c r="U41" s="1048"/>
      <c r="V41" s="1048"/>
      <c r="W41" s="1048"/>
      <c r="X41" s="1048"/>
      <c r="Y41" s="1048"/>
      <c r="Z41" s="1048"/>
      <c r="AA41" s="1048"/>
      <c r="AB41" s="1048"/>
      <c r="AC41" s="1048"/>
      <c r="AD41" s="1048"/>
      <c r="AE41" s="1048"/>
      <c r="AF41" s="1048"/>
      <c r="AG41" s="1048"/>
      <c r="AH41" s="1048"/>
      <c r="AI41" s="1048"/>
      <c r="AJ41" s="1048"/>
      <c r="AK41" s="1048"/>
      <c r="AL41" s="1048"/>
      <c r="AM41" s="1049"/>
      <c r="AN41" s="458"/>
      <c r="AO41" s="1059"/>
    </row>
    <row r="42" spans="1:41" s="41" customFormat="1" ht="69" customHeight="1" x14ac:dyDescent="0.2">
      <c r="A42" s="135" t="s">
        <v>63</v>
      </c>
      <c r="B42" s="136"/>
      <c r="C42" s="137"/>
      <c r="D42" s="136" t="s">
        <v>311</v>
      </c>
      <c r="E42" s="274"/>
      <c r="F42" s="137"/>
      <c r="G42" s="684" t="s">
        <v>38</v>
      </c>
      <c r="H42" s="376"/>
      <c r="I42" s="1299" t="s">
        <v>63</v>
      </c>
      <c r="J42" s="1299"/>
      <c r="K42" s="275"/>
      <c r="L42" s="274"/>
      <c r="M42" s="274"/>
      <c r="N42" s="276"/>
      <c r="O42" s="1050"/>
      <c r="P42" s="1051"/>
      <c r="Q42" s="1051"/>
      <c r="R42" s="1051"/>
      <c r="S42" s="1051"/>
      <c r="T42" s="1051"/>
      <c r="U42" s="1051"/>
      <c r="V42" s="1051"/>
      <c r="W42" s="1051"/>
      <c r="X42" s="1051"/>
      <c r="Y42" s="1051"/>
      <c r="Z42" s="1051"/>
      <c r="AA42" s="1051"/>
      <c r="AB42" s="1051"/>
      <c r="AC42" s="1051"/>
      <c r="AD42" s="1051"/>
      <c r="AE42" s="1051"/>
      <c r="AF42" s="1051"/>
      <c r="AG42" s="1051"/>
      <c r="AH42" s="1051"/>
      <c r="AI42" s="1051"/>
      <c r="AJ42" s="1051"/>
      <c r="AK42" s="1051"/>
      <c r="AL42" s="1051"/>
      <c r="AM42" s="1052"/>
      <c r="AN42" s="458"/>
      <c r="AO42" s="1059"/>
    </row>
    <row r="43" spans="1:41" s="41" customFormat="1" ht="36.75" customHeight="1" thickBot="1" x14ac:dyDescent="0.25">
      <c r="A43" s="228" t="s">
        <v>448</v>
      </c>
      <c r="B43" s="140"/>
      <c r="C43" s="231"/>
      <c r="D43" s="140" t="s">
        <v>312</v>
      </c>
      <c r="E43" s="235"/>
      <c r="F43" s="231"/>
      <c r="G43" s="325" t="s">
        <v>39</v>
      </c>
      <c r="H43" s="675"/>
      <c r="I43" s="1043" t="s">
        <v>37</v>
      </c>
      <c r="J43" s="1043"/>
      <c r="K43" s="277" t="s">
        <v>18</v>
      </c>
      <c r="L43" s="235"/>
      <c r="M43" s="235"/>
      <c r="N43" s="679"/>
      <c r="O43" s="1053"/>
      <c r="P43" s="1054"/>
      <c r="Q43" s="1054"/>
      <c r="R43" s="1054"/>
      <c r="S43" s="1054"/>
      <c r="T43" s="1054"/>
      <c r="U43" s="1054"/>
      <c r="V43" s="1054"/>
      <c r="W43" s="1054"/>
      <c r="X43" s="1054"/>
      <c r="Y43" s="1054"/>
      <c r="Z43" s="1054"/>
      <c r="AA43" s="1054"/>
      <c r="AB43" s="1054"/>
      <c r="AC43" s="1054"/>
      <c r="AD43" s="1054"/>
      <c r="AE43" s="1054"/>
      <c r="AF43" s="1054"/>
      <c r="AG43" s="1054"/>
      <c r="AH43" s="1054"/>
      <c r="AI43" s="1054"/>
      <c r="AJ43" s="1054"/>
      <c r="AK43" s="1054"/>
      <c r="AL43" s="1054"/>
      <c r="AM43" s="1055"/>
      <c r="AN43" s="458"/>
      <c r="AO43" s="1059"/>
    </row>
    <row r="44" spans="1:41" s="137" customFormat="1" ht="13.5" x14ac:dyDescent="0.25">
      <c r="A44" s="726">
        <v>44314</v>
      </c>
      <c r="C44" s="278"/>
      <c r="E44" s="279"/>
      <c r="F44" s="279"/>
      <c r="K44" s="280"/>
      <c r="N44" s="278"/>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2"/>
      <c r="AO44" s="281"/>
    </row>
    <row r="45" spans="1:41" s="137" customFormat="1" ht="13.5" x14ac:dyDescent="0.25">
      <c r="C45" s="278"/>
      <c r="E45" s="279"/>
      <c r="F45" s="279"/>
      <c r="K45" s="280"/>
      <c r="N45" s="278"/>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2"/>
      <c r="AO45" s="281"/>
    </row>
    <row r="46" spans="1:41" s="137" customFormat="1" ht="13.5" x14ac:dyDescent="0.25">
      <c r="C46" s="278"/>
      <c r="E46" s="279"/>
      <c r="F46" s="279"/>
      <c r="K46" s="280"/>
      <c r="N46" s="278"/>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2"/>
      <c r="AO46" s="281"/>
    </row>
    <row r="47" spans="1:41" s="137" customFormat="1" ht="13.5" x14ac:dyDescent="0.25">
      <c r="C47" s="278"/>
      <c r="E47" s="279"/>
      <c r="F47" s="279"/>
      <c r="K47" s="280"/>
      <c r="N47" s="278"/>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2"/>
      <c r="AO47" s="281"/>
    </row>
    <row r="48" spans="1:41" s="137" customFormat="1" ht="13.5" x14ac:dyDescent="0.25">
      <c r="C48" s="278"/>
      <c r="E48" s="279"/>
      <c r="F48" s="279"/>
      <c r="K48" s="280"/>
      <c r="N48" s="278"/>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2"/>
      <c r="AO48" s="281"/>
    </row>
    <row r="49" spans="3:41" s="137" customFormat="1" ht="13.5" x14ac:dyDescent="0.25">
      <c r="C49" s="278"/>
      <c r="E49" s="279"/>
      <c r="F49" s="279"/>
      <c r="K49" s="280"/>
      <c r="N49" s="278"/>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2"/>
      <c r="AO49" s="281"/>
    </row>
    <row r="50" spans="3:41" s="137" customFormat="1" ht="13.5" x14ac:dyDescent="0.25">
      <c r="C50" s="278"/>
      <c r="E50" s="279"/>
      <c r="F50" s="279"/>
      <c r="K50" s="280"/>
      <c r="N50" s="278"/>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2"/>
      <c r="AO50" s="281"/>
    </row>
    <row r="51" spans="3:41" s="137" customFormat="1" ht="13.5" x14ac:dyDescent="0.25">
      <c r="C51" s="278"/>
      <c r="E51" s="279"/>
      <c r="F51" s="279"/>
      <c r="K51" s="280"/>
      <c r="N51" s="278"/>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2"/>
      <c r="AO51" s="281"/>
    </row>
    <row r="52" spans="3:41" s="41" customFormat="1" ht="13.5" x14ac:dyDescent="0.2">
      <c r="C52" s="240"/>
      <c r="E52" s="252"/>
      <c r="F52" s="252"/>
      <c r="K52" s="253"/>
      <c r="N52" s="240"/>
      <c r="AN52" s="255"/>
    </row>
    <row r="53" spans="3:41" s="41" customFormat="1" ht="13.5" x14ac:dyDescent="0.2">
      <c r="C53" s="240"/>
      <c r="E53" s="252"/>
      <c r="F53" s="252"/>
      <c r="K53" s="253"/>
      <c r="N53" s="240"/>
      <c r="AN53" s="255"/>
    </row>
  </sheetData>
  <mergeCells count="71">
    <mergeCell ref="G32:G33"/>
    <mergeCell ref="G35:G36"/>
    <mergeCell ref="O35:O36"/>
    <mergeCell ref="AO41:AO43"/>
    <mergeCell ref="I42:J42"/>
    <mergeCell ref="I43:J43"/>
    <mergeCell ref="O41:AM43"/>
    <mergeCell ref="G17:G19"/>
    <mergeCell ref="O17:O19"/>
    <mergeCell ref="G20:G21"/>
    <mergeCell ref="O20:O21"/>
    <mergeCell ref="G22:G23"/>
    <mergeCell ref="O22:O23"/>
    <mergeCell ref="F27:F29"/>
    <mergeCell ref="F32:F34"/>
    <mergeCell ref="C35:C39"/>
    <mergeCell ref="D35:D39"/>
    <mergeCell ref="E35:E39"/>
    <mergeCell ref="F35:F39"/>
    <mergeCell ref="C30:C34"/>
    <mergeCell ref="D30:D34"/>
    <mergeCell ref="E30:E34"/>
    <mergeCell ref="F30:F31"/>
    <mergeCell ref="F12:F15"/>
    <mergeCell ref="C16:C26"/>
    <mergeCell ref="D16:D23"/>
    <mergeCell ref="E16:E23"/>
    <mergeCell ref="F16:F23"/>
    <mergeCell ref="D24:D26"/>
    <mergeCell ref="E24:E26"/>
    <mergeCell ref="F24:F26"/>
    <mergeCell ref="A12:A40"/>
    <mergeCell ref="B12:B40"/>
    <mergeCell ref="C12:C14"/>
    <mergeCell ref="D12:D15"/>
    <mergeCell ref="E12:E15"/>
    <mergeCell ref="C27:C29"/>
    <mergeCell ref="D27:D29"/>
    <mergeCell ref="E27:E29"/>
    <mergeCell ref="AN10:AO10"/>
    <mergeCell ref="AH10:AI10"/>
    <mergeCell ref="V10:W10"/>
    <mergeCell ref="X10:Y10"/>
    <mergeCell ref="Z10:AA10"/>
    <mergeCell ref="AB10:AC10"/>
    <mergeCell ref="AJ10:AK10"/>
    <mergeCell ref="AL10:AM10"/>
    <mergeCell ref="AD10:AE10"/>
    <mergeCell ref="AF10:AG10"/>
    <mergeCell ref="T10:U10"/>
    <mergeCell ref="G10:G11"/>
    <mergeCell ref="H10:H11"/>
    <mergeCell ref="I10:I11"/>
    <mergeCell ref="J10:J11"/>
    <mergeCell ref="K10:K11"/>
    <mergeCell ref="L10:L11"/>
    <mergeCell ref="M10:M11"/>
    <mergeCell ref="N10:N11"/>
    <mergeCell ref="O10:O11"/>
    <mergeCell ref="P10:Q10"/>
    <mergeCell ref="R10:S10"/>
    <mergeCell ref="A3:N8"/>
    <mergeCell ref="O3:AM8"/>
    <mergeCell ref="AN3:AO9"/>
    <mergeCell ref="A9:G9"/>
    <mergeCell ref="H9:AM9"/>
    <mergeCell ref="A10:B10"/>
    <mergeCell ref="C10:C11"/>
    <mergeCell ref="D10:D11"/>
    <mergeCell ref="E10:E11"/>
    <mergeCell ref="F10:F11"/>
  </mergeCells>
  <printOptions horizontalCentered="1" verticalCentered="1"/>
  <pageMargins left="0.25" right="0.25" top="0.75" bottom="0.75" header="0.3" footer="0.3"/>
  <pageSetup paperSize="41" scale="26" orientation="landscape" r:id="rId1"/>
  <headerFooter alignWithMargins="0">
    <oddFooter>Página &amp;P de &amp;N</oddFooter>
  </headerFooter>
  <colBreaks count="1" manualBreakCount="1">
    <brk id="14" min="2" max="4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42FB-7955-4888-AAEA-3BBB3405ACB6}">
  <sheetPr>
    <tabColor rgb="FF00B050"/>
  </sheetPr>
  <dimension ref="A1:BK63"/>
  <sheetViews>
    <sheetView topLeftCell="A43" zoomScaleNormal="100" zoomScaleSheetLayoutView="100" workbookViewId="0">
      <selection activeCell="B53" sqref="B53"/>
    </sheetView>
  </sheetViews>
  <sheetFormatPr baseColWidth="10" defaultColWidth="11.42578125" defaultRowHeight="12.75" x14ac:dyDescent="0.2"/>
  <cols>
    <col min="1" max="1" width="23.140625" style="4" customWidth="1"/>
    <col min="2" max="2" width="19.140625" style="4" customWidth="1"/>
    <col min="3" max="3" width="13.140625" style="4" customWidth="1"/>
    <col min="4" max="4" width="22" style="4" customWidth="1"/>
    <col min="5" max="5" width="14.5703125" style="5" customWidth="1"/>
    <col min="6" max="6" width="17" style="5" customWidth="1"/>
    <col min="7" max="7" width="32.85546875" style="202" customWidth="1"/>
    <col min="8" max="8" width="34.140625" style="4" customWidth="1"/>
    <col min="9" max="9" width="36.28515625" style="4" customWidth="1"/>
    <col min="10" max="10" width="18.42578125" style="240" customWidth="1"/>
    <col min="11" max="11" width="23.42578125" style="4" customWidth="1"/>
    <col min="12" max="12" width="18.5703125" style="4" customWidth="1"/>
    <col min="13" max="13" width="17.28515625" style="4" customWidth="1"/>
    <col min="14" max="14" width="14.85546875" style="4" customWidth="1"/>
    <col min="15" max="15" width="13.5703125" style="4" customWidth="1"/>
    <col min="16" max="39" width="7" style="4" customWidth="1"/>
    <col min="40" max="40" width="16.42578125" style="4" customWidth="1"/>
    <col min="41" max="41" width="22.85546875" style="4" customWidth="1"/>
    <col min="42" max="16384" width="11.42578125" style="4"/>
  </cols>
  <sheetData>
    <row r="1" spans="1:41" s="41" customFormat="1" ht="16.5" x14ac:dyDescent="0.2">
      <c r="E1" s="142"/>
      <c r="F1" s="142"/>
      <c r="G1" s="192"/>
      <c r="J1" s="240"/>
      <c r="P1" s="143"/>
    </row>
    <row r="2" spans="1:41" s="41" customFormat="1" ht="17.25" thickBot="1" x14ac:dyDescent="0.25">
      <c r="E2" s="142"/>
      <c r="F2" s="142"/>
      <c r="G2" s="192"/>
      <c r="J2" s="240"/>
      <c r="P2" s="143"/>
    </row>
    <row r="3" spans="1:41" s="41" customFormat="1" ht="15" customHeight="1" x14ac:dyDescent="0.2">
      <c r="A3" s="1089" t="s">
        <v>474</v>
      </c>
      <c r="B3" s="1090"/>
      <c r="C3" s="1090"/>
      <c r="D3" s="1090"/>
      <c r="E3" s="1090"/>
      <c r="F3" s="1090"/>
      <c r="G3" s="1090"/>
      <c r="H3" s="1090"/>
      <c r="I3" s="1090"/>
      <c r="J3" s="1090"/>
      <c r="K3" s="1090"/>
      <c r="L3" s="1090"/>
      <c r="M3" s="1090"/>
      <c r="N3" s="1091"/>
      <c r="O3" s="147"/>
      <c r="P3" s="1095" t="s">
        <v>326</v>
      </c>
      <c r="Q3" s="1095"/>
      <c r="R3" s="1095"/>
      <c r="S3" s="1095"/>
      <c r="T3" s="1095"/>
      <c r="U3" s="1095"/>
      <c r="V3" s="1095"/>
      <c r="W3" s="1095"/>
      <c r="X3" s="1095"/>
      <c r="Y3" s="1095"/>
      <c r="Z3" s="1095"/>
      <c r="AA3" s="1095"/>
      <c r="AB3" s="1095"/>
      <c r="AC3" s="1095"/>
      <c r="AD3" s="1095"/>
      <c r="AE3" s="1095"/>
      <c r="AF3" s="1095"/>
      <c r="AG3" s="1095"/>
      <c r="AH3" s="1095"/>
      <c r="AI3" s="1095"/>
      <c r="AJ3" s="1095"/>
      <c r="AK3" s="1095"/>
      <c r="AL3" s="1095"/>
      <c r="AM3" s="1096"/>
      <c r="AN3" s="935" t="s">
        <v>20</v>
      </c>
      <c r="AO3" s="936"/>
    </row>
    <row r="4" spans="1:41" s="41" customFormat="1" ht="15" customHeight="1" x14ac:dyDescent="0.2">
      <c r="A4" s="1092"/>
      <c r="B4" s="1093"/>
      <c r="C4" s="1093"/>
      <c r="D4" s="1093"/>
      <c r="E4" s="1093"/>
      <c r="F4" s="1093"/>
      <c r="G4" s="1093"/>
      <c r="H4" s="1093"/>
      <c r="I4" s="1093"/>
      <c r="J4" s="1093"/>
      <c r="K4" s="1093"/>
      <c r="L4" s="1093"/>
      <c r="M4" s="1093"/>
      <c r="N4" s="1094"/>
      <c r="O4" s="193"/>
      <c r="P4" s="1097"/>
      <c r="Q4" s="1097"/>
      <c r="R4" s="1097"/>
      <c r="S4" s="1097"/>
      <c r="T4" s="1097"/>
      <c r="U4" s="1097"/>
      <c r="V4" s="1097"/>
      <c r="W4" s="1097"/>
      <c r="X4" s="1097"/>
      <c r="Y4" s="1097"/>
      <c r="Z4" s="1097"/>
      <c r="AA4" s="1097"/>
      <c r="AB4" s="1097"/>
      <c r="AC4" s="1097"/>
      <c r="AD4" s="1097"/>
      <c r="AE4" s="1097"/>
      <c r="AF4" s="1097"/>
      <c r="AG4" s="1097"/>
      <c r="AH4" s="1097"/>
      <c r="AI4" s="1097"/>
      <c r="AJ4" s="1097"/>
      <c r="AK4" s="1097"/>
      <c r="AL4" s="1097"/>
      <c r="AM4" s="1098"/>
      <c r="AN4" s="937"/>
      <c r="AO4" s="938"/>
    </row>
    <row r="5" spans="1:41" s="41" customFormat="1" ht="15" customHeight="1" x14ac:dyDescent="0.2">
      <c r="A5" s="1092"/>
      <c r="B5" s="1093"/>
      <c r="C5" s="1093"/>
      <c r="D5" s="1093"/>
      <c r="E5" s="1093"/>
      <c r="F5" s="1093"/>
      <c r="G5" s="1093"/>
      <c r="H5" s="1093"/>
      <c r="I5" s="1093"/>
      <c r="J5" s="1093"/>
      <c r="K5" s="1093"/>
      <c r="L5" s="1093"/>
      <c r="M5" s="1093"/>
      <c r="N5" s="1094"/>
      <c r="O5" s="193"/>
      <c r="P5" s="1097"/>
      <c r="Q5" s="1097"/>
      <c r="R5" s="1097"/>
      <c r="S5" s="1097"/>
      <c r="T5" s="1097"/>
      <c r="U5" s="1097"/>
      <c r="V5" s="1097"/>
      <c r="W5" s="1097"/>
      <c r="X5" s="1097"/>
      <c r="Y5" s="1097"/>
      <c r="Z5" s="1097"/>
      <c r="AA5" s="1097"/>
      <c r="AB5" s="1097"/>
      <c r="AC5" s="1097"/>
      <c r="AD5" s="1097"/>
      <c r="AE5" s="1097"/>
      <c r="AF5" s="1097"/>
      <c r="AG5" s="1097"/>
      <c r="AH5" s="1097"/>
      <c r="AI5" s="1097"/>
      <c r="AJ5" s="1097"/>
      <c r="AK5" s="1097"/>
      <c r="AL5" s="1097"/>
      <c r="AM5" s="1098"/>
      <c r="AN5" s="937"/>
      <c r="AO5" s="938"/>
    </row>
    <row r="6" spans="1:41" s="41" customFormat="1" ht="15" customHeight="1" x14ac:dyDescent="0.2">
      <c r="A6" s="1092"/>
      <c r="B6" s="1093"/>
      <c r="C6" s="1093"/>
      <c r="D6" s="1093"/>
      <c r="E6" s="1093"/>
      <c r="F6" s="1093"/>
      <c r="G6" s="1093"/>
      <c r="H6" s="1093"/>
      <c r="I6" s="1093"/>
      <c r="J6" s="1093"/>
      <c r="K6" s="1093"/>
      <c r="L6" s="1093"/>
      <c r="M6" s="1093"/>
      <c r="N6" s="1094"/>
      <c r="O6" s="193"/>
      <c r="P6" s="1097"/>
      <c r="Q6" s="1097"/>
      <c r="R6" s="1097"/>
      <c r="S6" s="1097"/>
      <c r="T6" s="1097"/>
      <c r="U6" s="1097"/>
      <c r="V6" s="1097"/>
      <c r="W6" s="1097"/>
      <c r="X6" s="1097"/>
      <c r="Y6" s="1097"/>
      <c r="Z6" s="1097"/>
      <c r="AA6" s="1097"/>
      <c r="AB6" s="1097"/>
      <c r="AC6" s="1097"/>
      <c r="AD6" s="1097"/>
      <c r="AE6" s="1097"/>
      <c r="AF6" s="1097"/>
      <c r="AG6" s="1097"/>
      <c r="AH6" s="1097"/>
      <c r="AI6" s="1097"/>
      <c r="AJ6" s="1097"/>
      <c r="AK6" s="1097"/>
      <c r="AL6" s="1097"/>
      <c r="AM6" s="1098"/>
      <c r="AN6" s="937"/>
      <c r="AO6" s="938"/>
    </row>
    <row r="7" spans="1:41" s="41" customFormat="1" ht="15" customHeight="1" thickBot="1" x14ac:dyDescent="0.25">
      <c r="A7" s="1092"/>
      <c r="B7" s="1093"/>
      <c r="C7" s="1093"/>
      <c r="D7" s="1093"/>
      <c r="E7" s="1093"/>
      <c r="F7" s="1093"/>
      <c r="G7" s="1093"/>
      <c r="H7" s="1093"/>
      <c r="I7" s="1093"/>
      <c r="J7" s="1093"/>
      <c r="K7" s="1093"/>
      <c r="L7" s="1093"/>
      <c r="M7" s="1093"/>
      <c r="N7" s="1094"/>
      <c r="O7" s="194"/>
      <c r="P7" s="1099"/>
      <c r="Q7" s="1099"/>
      <c r="R7" s="1099"/>
      <c r="S7" s="1099"/>
      <c r="T7" s="1099"/>
      <c r="U7" s="1099"/>
      <c r="V7" s="1099"/>
      <c r="W7" s="1099"/>
      <c r="X7" s="1099"/>
      <c r="Y7" s="1099"/>
      <c r="Z7" s="1099"/>
      <c r="AA7" s="1099"/>
      <c r="AB7" s="1099"/>
      <c r="AC7" s="1099"/>
      <c r="AD7" s="1099"/>
      <c r="AE7" s="1099"/>
      <c r="AF7" s="1099"/>
      <c r="AG7" s="1099"/>
      <c r="AH7" s="1099"/>
      <c r="AI7" s="1099"/>
      <c r="AJ7" s="1099"/>
      <c r="AK7" s="1099"/>
      <c r="AL7" s="1099"/>
      <c r="AM7" s="1100"/>
      <c r="AN7" s="937"/>
      <c r="AO7" s="938"/>
    </row>
    <row r="8" spans="1:41" s="41" customFormat="1" ht="15.75" customHeight="1" thickBot="1" x14ac:dyDescent="0.25">
      <c r="A8" s="1081" t="s">
        <v>89</v>
      </c>
      <c r="B8" s="1082"/>
      <c r="C8" s="1082"/>
      <c r="D8" s="1082"/>
      <c r="E8" s="1082"/>
      <c r="F8" s="1082"/>
      <c r="G8" s="1082"/>
      <c r="H8" s="1082"/>
      <c r="I8" s="1082"/>
      <c r="J8" s="1082"/>
      <c r="K8" s="1082"/>
      <c r="L8" s="1082"/>
      <c r="M8" s="1082"/>
      <c r="N8" s="1083"/>
      <c r="O8" s="1117" t="s">
        <v>319</v>
      </c>
      <c r="P8" s="1118"/>
      <c r="Q8" s="1118"/>
      <c r="R8" s="1118"/>
      <c r="S8" s="1118"/>
      <c r="T8" s="1118"/>
      <c r="U8" s="1118"/>
      <c r="V8" s="1118"/>
      <c r="W8" s="1118"/>
      <c r="X8" s="1118"/>
      <c r="Y8" s="1118"/>
      <c r="Z8" s="1118"/>
      <c r="AA8" s="1118"/>
      <c r="AB8" s="1118"/>
      <c r="AC8" s="1118"/>
      <c r="AD8" s="1118"/>
      <c r="AE8" s="1118"/>
      <c r="AF8" s="1118"/>
      <c r="AG8" s="1118"/>
      <c r="AH8" s="1118"/>
      <c r="AI8" s="1118"/>
      <c r="AJ8" s="1118"/>
      <c r="AK8" s="1118"/>
      <c r="AL8" s="1118"/>
      <c r="AM8" s="1320"/>
      <c r="AN8" s="939"/>
      <c r="AO8" s="940"/>
    </row>
    <row r="9" spans="1:41" s="41" customFormat="1" ht="29.25" customHeight="1" thickBot="1" x14ac:dyDescent="0.25">
      <c r="A9" s="1038" t="s">
        <v>22</v>
      </c>
      <c r="B9" s="1004"/>
      <c r="C9" s="1004" t="s">
        <v>49</v>
      </c>
      <c r="D9" s="1004" t="s">
        <v>308</v>
      </c>
      <c r="E9" s="1039" t="s">
        <v>126</v>
      </c>
      <c r="F9" s="1039" t="s">
        <v>50</v>
      </c>
      <c r="G9" s="1004" t="s">
        <v>51</v>
      </c>
      <c r="H9" s="1004" t="s">
        <v>52</v>
      </c>
      <c r="I9" s="1004" t="s">
        <v>53</v>
      </c>
      <c r="J9" s="1004" t="s">
        <v>54</v>
      </c>
      <c r="K9" s="1004" t="s">
        <v>56</v>
      </c>
      <c r="L9" s="1004" t="s">
        <v>57</v>
      </c>
      <c r="M9" s="1004" t="s">
        <v>58</v>
      </c>
      <c r="N9" s="999" t="s">
        <v>59</v>
      </c>
      <c r="O9" s="1198" t="s">
        <v>866</v>
      </c>
      <c r="P9" s="1309" t="s">
        <v>0</v>
      </c>
      <c r="Q9" s="1310"/>
      <c r="R9" s="1309" t="s">
        <v>1</v>
      </c>
      <c r="S9" s="1310"/>
      <c r="T9" s="1309" t="s">
        <v>2</v>
      </c>
      <c r="U9" s="1310"/>
      <c r="V9" s="1309" t="s">
        <v>3</v>
      </c>
      <c r="W9" s="1310"/>
      <c r="X9" s="1309" t="s">
        <v>4</v>
      </c>
      <c r="Y9" s="1310"/>
      <c r="Z9" s="1309" t="s">
        <v>5</v>
      </c>
      <c r="AA9" s="1310"/>
      <c r="AB9" s="1309" t="s">
        <v>6</v>
      </c>
      <c r="AC9" s="1310"/>
      <c r="AD9" s="1309" t="s">
        <v>7</v>
      </c>
      <c r="AE9" s="1310"/>
      <c r="AF9" s="1309" t="s">
        <v>8</v>
      </c>
      <c r="AG9" s="1310"/>
      <c r="AH9" s="1309" t="s">
        <v>9</v>
      </c>
      <c r="AI9" s="1310"/>
      <c r="AJ9" s="1309" t="s">
        <v>10</v>
      </c>
      <c r="AK9" s="1310"/>
      <c r="AL9" s="1309" t="s">
        <v>11</v>
      </c>
      <c r="AM9" s="1310"/>
      <c r="AN9" s="935" t="s">
        <v>90</v>
      </c>
      <c r="AO9" s="936"/>
    </row>
    <row r="10" spans="1:41" s="41" customFormat="1" ht="42" customHeight="1" thickBot="1" x14ac:dyDescent="0.25">
      <c r="A10" s="242" t="s">
        <v>12</v>
      </c>
      <c r="B10" s="589" t="s">
        <v>13</v>
      </c>
      <c r="C10" s="1169"/>
      <c r="D10" s="1169"/>
      <c r="E10" s="1171"/>
      <c r="F10" s="1171"/>
      <c r="G10" s="1169"/>
      <c r="H10" s="1169"/>
      <c r="I10" s="1169"/>
      <c r="J10" s="1169"/>
      <c r="K10" s="1169"/>
      <c r="L10" s="1169"/>
      <c r="M10" s="1169"/>
      <c r="N10" s="1170"/>
      <c r="O10" s="1319"/>
      <c r="P10" s="698" t="s">
        <v>23</v>
      </c>
      <c r="Q10" s="699" t="s">
        <v>24</v>
      </c>
      <c r="R10" s="698" t="s">
        <v>23</v>
      </c>
      <c r="S10" s="699" t="s">
        <v>24</v>
      </c>
      <c r="T10" s="698" t="s">
        <v>23</v>
      </c>
      <c r="U10" s="699" t="s">
        <v>24</v>
      </c>
      <c r="V10" s="698" t="s">
        <v>23</v>
      </c>
      <c r="W10" s="699" t="s">
        <v>24</v>
      </c>
      <c r="X10" s="698" t="s">
        <v>23</v>
      </c>
      <c r="Y10" s="699" t="s">
        <v>24</v>
      </c>
      <c r="Z10" s="698" t="s">
        <v>23</v>
      </c>
      <c r="AA10" s="699" t="s">
        <v>24</v>
      </c>
      <c r="AB10" s="698" t="s">
        <v>23</v>
      </c>
      <c r="AC10" s="699" t="s">
        <v>24</v>
      </c>
      <c r="AD10" s="698" t="s">
        <v>23</v>
      </c>
      <c r="AE10" s="699" t="s">
        <v>24</v>
      </c>
      <c r="AF10" s="698" t="s">
        <v>23</v>
      </c>
      <c r="AG10" s="699" t="s">
        <v>24</v>
      </c>
      <c r="AH10" s="698" t="s">
        <v>23</v>
      </c>
      <c r="AI10" s="699" t="s">
        <v>24</v>
      </c>
      <c r="AJ10" s="698" t="s">
        <v>23</v>
      </c>
      <c r="AK10" s="699" t="s">
        <v>24</v>
      </c>
      <c r="AL10" s="700" t="s">
        <v>23</v>
      </c>
      <c r="AM10" s="701" t="s">
        <v>24</v>
      </c>
      <c r="AN10" s="459" t="s">
        <v>19</v>
      </c>
      <c r="AO10" s="460" t="s">
        <v>21</v>
      </c>
    </row>
    <row r="11" spans="1:41" s="41" customFormat="1" ht="36.75" customHeight="1" x14ac:dyDescent="0.2">
      <c r="A11" s="1311" t="s">
        <v>628</v>
      </c>
      <c r="B11" s="1314" t="s">
        <v>629</v>
      </c>
      <c r="C11" s="1314" t="s">
        <v>630</v>
      </c>
      <c r="D11" s="930" t="s">
        <v>631</v>
      </c>
      <c r="E11" s="1317">
        <v>0.25</v>
      </c>
      <c r="F11" s="1317" t="s">
        <v>68</v>
      </c>
      <c r="G11" s="1304" t="s">
        <v>632</v>
      </c>
      <c r="H11" s="28" t="s">
        <v>633</v>
      </c>
      <c r="I11" s="244" t="s">
        <v>943</v>
      </c>
      <c r="J11" s="15">
        <v>0.02</v>
      </c>
      <c r="K11" s="1305" t="s">
        <v>634</v>
      </c>
      <c r="L11" s="30">
        <v>44228</v>
      </c>
      <c r="M11" s="30">
        <v>44546</v>
      </c>
      <c r="N11" s="1307" t="s">
        <v>64</v>
      </c>
      <c r="O11" s="1308" t="s">
        <v>26</v>
      </c>
      <c r="P11" s="682"/>
      <c r="Q11" s="680"/>
      <c r="R11" s="680"/>
      <c r="S11" s="680"/>
      <c r="T11" s="680"/>
      <c r="U11" s="680"/>
      <c r="V11" s="680"/>
      <c r="W11" s="680"/>
      <c r="X11" s="680"/>
      <c r="Y11" s="680"/>
      <c r="Z11" s="680"/>
      <c r="AA11" s="680"/>
      <c r="AB11" s="680"/>
      <c r="AC11" s="680"/>
      <c r="AD11" s="680"/>
      <c r="AE11" s="636">
        <v>1</v>
      </c>
      <c r="AF11" s="680"/>
      <c r="AG11" s="680"/>
      <c r="AH11" s="680"/>
      <c r="AI11" s="680"/>
      <c r="AJ11" s="680"/>
      <c r="AK11" s="680"/>
      <c r="AL11" s="680"/>
      <c r="AM11" s="680"/>
      <c r="AN11" s="396"/>
      <c r="AO11" s="397"/>
    </row>
    <row r="12" spans="1:41" s="41" customFormat="1" ht="51.75" customHeight="1" x14ac:dyDescent="0.2">
      <c r="A12" s="1312"/>
      <c r="B12" s="1315"/>
      <c r="C12" s="1315"/>
      <c r="D12" s="931"/>
      <c r="E12" s="1152"/>
      <c r="F12" s="1152"/>
      <c r="G12" s="1197"/>
      <c r="H12" s="602" t="s">
        <v>635</v>
      </c>
      <c r="I12" s="290" t="s">
        <v>944</v>
      </c>
      <c r="J12" s="13">
        <v>0.01</v>
      </c>
      <c r="K12" s="1306"/>
      <c r="L12" s="597">
        <v>44228</v>
      </c>
      <c r="M12" s="32">
        <v>44546</v>
      </c>
      <c r="N12" s="1303"/>
      <c r="O12" s="1300"/>
      <c r="P12" s="682"/>
      <c r="Q12" s="680"/>
      <c r="R12" s="680"/>
      <c r="S12" s="680"/>
      <c r="T12" s="680"/>
      <c r="U12" s="680"/>
      <c r="V12" s="680"/>
      <c r="W12" s="680"/>
      <c r="X12" s="680"/>
      <c r="Y12" s="680"/>
      <c r="Z12" s="680"/>
      <c r="AA12" s="680"/>
      <c r="AB12" s="680"/>
      <c r="AC12" s="680"/>
      <c r="AD12" s="680"/>
      <c r="AE12" s="680"/>
      <c r="AF12" s="680"/>
      <c r="AG12" s="680"/>
      <c r="AH12" s="680"/>
      <c r="AI12" s="636">
        <v>1</v>
      </c>
      <c r="AJ12" s="680"/>
      <c r="AK12" s="680"/>
      <c r="AL12" s="680"/>
      <c r="AM12" s="680"/>
      <c r="AN12" s="288"/>
      <c r="AO12" s="196"/>
    </row>
    <row r="13" spans="1:41" s="41" customFormat="1" ht="42" customHeight="1" x14ac:dyDescent="0.2">
      <c r="A13" s="1312"/>
      <c r="B13" s="1315"/>
      <c r="C13" s="1315"/>
      <c r="D13" s="931"/>
      <c r="E13" s="1152"/>
      <c r="F13" s="1152"/>
      <c r="G13" s="887" t="s">
        <v>636</v>
      </c>
      <c r="H13" s="289" t="s">
        <v>637</v>
      </c>
      <c r="I13" s="289" t="s">
        <v>941</v>
      </c>
      <c r="J13" s="13">
        <v>0.03</v>
      </c>
      <c r="K13" s="1306" t="s">
        <v>638</v>
      </c>
      <c r="L13" s="1301">
        <v>44216</v>
      </c>
      <c r="M13" s="1301">
        <v>44561</v>
      </c>
      <c r="N13" s="1303" t="s">
        <v>64</v>
      </c>
      <c r="O13" s="1300" t="s">
        <v>27</v>
      </c>
      <c r="P13" s="682"/>
      <c r="Q13" s="680"/>
      <c r="R13" s="680"/>
      <c r="S13" s="680"/>
      <c r="T13" s="680"/>
      <c r="U13" s="603">
        <v>0.25</v>
      </c>
      <c r="V13" s="680"/>
      <c r="W13" s="680"/>
      <c r="X13" s="680"/>
      <c r="Y13" s="680"/>
      <c r="Z13" s="680"/>
      <c r="AA13" s="603">
        <v>0.25</v>
      </c>
      <c r="AB13" s="680"/>
      <c r="AC13" s="680"/>
      <c r="AD13" s="680"/>
      <c r="AE13" s="680"/>
      <c r="AF13" s="680"/>
      <c r="AG13" s="603">
        <v>0.25</v>
      </c>
      <c r="AH13" s="680"/>
      <c r="AI13" s="680"/>
      <c r="AJ13" s="680"/>
      <c r="AK13" s="680"/>
      <c r="AL13" s="680"/>
      <c r="AM13" s="603">
        <v>0.25</v>
      </c>
      <c r="AN13" s="288"/>
      <c r="AO13" s="196"/>
    </row>
    <row r="14" spans="1:41" s="41" customFormat="1" ht="30.75" customHeight="1" x14ac:dyDescent="0.2">
      <c r="A14" s="1312"/>
      <c r="B14" s="1315"/>
      <c r="C14" s="1315"/>
      <c r="D14" s="931"/>
      <c r="E14" s="1152"/>
      <c r="F14" s="1152"/>
      <c r="G14" s="887"/>
      <c r="H14" s="289" t="s">
        <v>639</v>
      </c>
      <c r="I14" s="289" t="s">
        <v>640</v>
      </c>
      <c r="J14" s="13">
        <v>0.01</v>
      </c>
      <c r="K14" s="1306"/>
      <c r="L14" s="1301"/>
      <c r="M14" s="1301"/>
      <c r="N14" s="1303"/>
      <c r="O14" s="1300"/>
      <c r="P14" s="683"/>
      <c r="Q14" s="694"/>
      <c r="R14" s="694"/>
      <c r="S14" s="694"/>
      <c r="T14" s="694"/>
      <c r="U14" s="694"/>
      <c r="V14" s="694"/>
      <c r="W14" s="694"/>
      <c r="X14" s="694"/>
      <c r="Y14" s="694"/>
      <c r="Z14" s="694"/>
      <c r="AA14" s="694"/>
      <c r="AB14" s="694"/>
      <c r="AC14" s="694"/>
      <c r="AD14" s="694"/>
      <c r="AE14" s="694"/>
      <c r="AF14" s="694"/>
      <c r="AG14" s="636">
        <v>1</v>
      </c>
      <c r="AH14" s="694"/>
      <c r="AI14" s="680"/>
      <c r="AJ14" s="694"/>
      <c r="AK14" s="694"/>
      <c r="AL14" s="694"/>
      <c r="AM14" s="694"/>
      <c r="AN14" s="288"/>
      <c r="AO14" s="196"/>
    </row>
    <row r="15" spans="1:41" s="41" customFormat="1" ht="45.75" customHeight="1" x14ac:dyDescent="0.2">
      <c r="A15" s="1312"/>
      <c r="B15" s="1315"/>
      <c r="C15" s="1315"/>
      <c r="D15" s="931"/>
      <c r="E15" s="1152"/>
      <c r="F15" s="1152"/>
      <c r="G15" s="887"/>
      <c r="H15" s="290" t="s">
        <v>641</v>
      </c>
      <c r="I15" s="291" t="s">
        <v>942</v>
      </c>
      <c r="J15" s="13">
        <v>0.02</v>
      </c>
      <c r="K15" s="1306" t="s">
        <v>642</v>
      </c>
      <c r="L15" s="1301">
        <v>44200</v>
      </c>
      <c r="M15" s="1301">
        <v>44561</v>
      </c>
      <c r="N15" s="1303" t="s">
        <v>64</v>
      </c>
      <c r="O15" s="1300"/>
      <c r="P15" s="683"/>
      <c r="Q15" s="694"/>
      <c r="R15" s="694"/>
      <c r="S15" s="694"/>
      <c r="T15" s="694"/>
      <c r="U15" s="694"/>
      <c r="V15" s="694"/>
      <c r="W15" s="604">
        <v>0.33300000000000002</v>
      </c>
      <c r="X15" s="694"/>
      <c r="Y15" s="694"/>
      <c r="Z15" s="694"/>
      <c r="AA15" s="694"/>
      <c r="AB15" s="694"/>
      <c r="AC15" s="694"/>
      <c r="AD15" s="694"/>
      <c r="AE15" s="604">
        <v>0.33300000000000002</v>
      </c>
      <c r="AF15" s="694"/>
      <c r="AG15" s="694"/>
      <c r="AH15" s="694"/>
      <c r="AI15" s="694"/>
      <c r="AJ15" s="694"/>
      <c r="AK15" s="694"/>
      <c r="AL15" s="694"/>
      <c r="AM15" s="604">
        <v>0.33400000000000002</v>
      </c>
      <c r="AN15" s="288"/>
      <c r="AO15" s="196"/>
    </row>
    <row r="16" spans="1:41" s="41" customFormat="1" ht="34.5" customHeight="1" x14ac:dyDescent="0.2">
      <c r="A16" s="1312"/>
      <c r="B16" s="1315"/>
      <c r="C16" s="1315"/>
      <c r="D16" s="931"/>
      <c r="E16" s="1152"/>
      <c r="F16" s="1152"/>
      <c r="G16" s="887"/>
      <c r="H16" s="587" t="s">
        <v>643</v>
      </c>
      <c r="I16" s="587" t="s">
        <v>644</v>
      </c>
      <c r="J16" s="13">
        <v>0.01</v>
      </c>
      <c r="K16" s="1306"/>
      <c r="L16" s="1301"/>
      <c r="M16" s="1301"/>
      <c r="N16" s="1303"/>
      <c r="O16" s="1300"/>
      <c r="P16" s="682"/>
      <c r="Q16" s="680"/>
      <c r="R16" s="680"/>
      <c r="S16" s="680"/>
      <c r="T16" s="680"/>
      <c r="U16" s="680"/>
      <c r="V16" s="680"/>
      <c r="W16" s="680"/>
      <c r="X16" s="680"/>
      <c r="Y16" s="680"/>
      <c r="Z16" s="680"/>
      <c r="AA16" s="680"/>
      <c r="AB16" s="680"/>
      <c r="AC16" s="680"/>
      <c r="AD16" s="680"/>
      <c r="AE16" s="680"/>
      <c r="AF16" s="680"/>
      <c r="AG16" s="636">
        <v>1</v>
      </c>
      <c r="AH16" s="680"/>
      <c r="AI16" s="680"/>
      <c r="AJ16" s="680"/>
      <c r="AK16" s="680"/>
      <c r="AL16" s="680"/>
      <c r="AM16" s="680"/>
      <c r="AN16" s="288"/>
      <c r="AO16" s="196"/>
    </row>
    <row r="17" spans="1:41" s="41" customFormat="1" ht="39" customHeight="1" x14ac:dyDescent="0.2">
      <c r="A17" s="1312"/>
      <c r="B17" s="1315"/>
      <c r="C17" s="1315"/>
      <c r="D17" s="931"/>
      <c r="E17" s="1152"/>
      <c r="F17" s="1152"/>
      <c r="G17" s="887"/>
      <c r="H17" s="290" t="s">
        <v>645</v>
      </c>
      <c r="I17" s="290" t="s">
        <v>646</v>
      </c>
      <c r="J17" s="13">
        <v>0.01</v>
      </c>
      <c r="K17" s="1191" t="s">
        <v>647</v>
      </c>
      <c r="L17" s="1301">
        <v>44230</v>
      </c>
      <c r="M17" s="1301">
        <v>44546</v>
      </c>
      <c r="N17" s="1302" t="s">
        <v>64</v>
      </c>
      <c r="O17" s="1300"/>
      <c r="P17" s="682"/>
      <c r="Q17" s="680"/>
      <c r="R17" s="680"/>
      <c r="S17" s="680"/>
      <c r="T17" s="680"/>
      <c r="U17" s="680"/>
      <c r="V17" s="680"/>
      <c r="W17" s="636">
        <v>1</v>
      </c>
      <c r="X17" s="680"/>
      <c r="Y17" s="680"/>
      <c r="Z17" s="680"/>
      <c r="AA17" s="680"/>
      <c r="AB17" s="680"/>
      <c r="AC17" s="680"/>
      <c r="AD17" s="680"/>
      <c r="AE17" s="636">
        <v>1</v>
      </c>
      <c r="AF17" s="680"/>
      <c r="AG17" s="680"/>
      <c r="AH17" s="680"/>
      <c r="AI17" s="680"/>
      <c r="AJ17" s="680"/>
      <c r="AK17" s="636">
        <v>1</v>
      </c>
      <c r="AL17" s="680"/>
      <c r="AM17" s="680"/>
      <c r="AN17" s="288"/>
      <c r="AO17" s="196"/>
    </row>
    <row r="18" spans="1:41" s="41" customFormat="1" ht="37.5" customHeight="1" x14ac:dyDescent="0.2">
      <c r="A18" s="1312"/>
      <c r="B18" s="1315"/>
      <c r="C18" s="1315"/>
      <c r="D18" s="931"/>
      <c r="E18" s="1152"/>
      <c r="F18" s="1152"/>
      <c r="G18" s="887"/>
      <c r="H18" s="587" t="s">
        <v>648</v>
      </c>
      <c r="I18" s="587" t="s">
        <v>649</v>
      </c>
      <c r="J18" s="13">
        <v>0.02</v>
      </c>
      <c r="K18" s="1191"/>
      <c r="L18" s="1301"/>
      <c r="M18" s="1301"/>
      <c r="N18" s="1302"/>
      <c r="O18" s="1300"/>
      <c r="P18" s="682"/>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36">
        <v>1</v>
      </c>
      <c r="AN18" s="288"/>
      <c r="AO18" s="196"/>
    </row>
    <row r="19" spans="1:41" s="41" customFormat="1" ht="37.5" customHeight="1" x14ac:dyDescent="0.2">
      <c r="A19" s="1312"/>
      <c r="B19" s="1315"/>
      <c r="C19" s="1315"/>
      <c r="D19" s="931"/>
      <c r="E19" s="1152"/>
      <c r="F19" s="1152"/>
      <c r="G19" s="887"/>
      <c r="H19" s="587" t="s">
        <v>650</v>
      </c>
      <c r="I19" s="587" t="s">
        <v>651</v>
      </c>
      <c r="J19" s="13">
        <v>0.01</v>
      </c>
      <c r="K19" s="1191"/>
      <c r="L19" s="1301"/>
      <c r="M19" s="1301"/>
      <c r="N19" s="1302"/>
      <c r="O19" s="1300"/>
      <c r="P19" s="682"/>
      <c r="Q19" s="680"/>
      <c r="R19" s="680"/>
      <c r="S19" s="680"/>
      <c r="T19" s="680"/>
      <c r="U19" s="680"/>
      <c r="V19" s="680"/>
      <c r="W19" s="680"/>
      <c r="X19" s="680"/>
      <c r="Y19" s="680"/>
      <c r="Z19" s="680"/>
      <c r="AA19" s="680"/>
      <c r="AB19" s="680"/>
      <c r="AC19" s="680"/>
      <c r="AD19" s="680"/>
      <c r="AE19" s="680"/>
      <c r="AF19" s="680"/>
      <c r="AG19" s="636">
        <v>1</v>
      </c>
      <c r="AH19" s="680"/>
      <c r="AI19" s="680"/>
      <c r="AJ19" s="680"/>
      <c r="AK19" s="680"/>
      <c r="AL19" s="680"/>
      <c r="AM19" s="680"/>
      <c r="AN19" s="288"/>
      <c r="AO19" s="196"/>
    </row>
    <row r="20" spans="1:41" s="41" customFormat="1" ht="44.25" customHeight="1" x14ac:dyDescent="0.2">
      <c r="A20" s="1312"/>
      <c r="B20" s="1315"/>
      <c r="C20" s="1315"/>
      <c r="D20" s="931"/>
      <c r="E20" s="1152"/>
      <c r="F20" s="1152"/>
      <c r="G20" s="887"/>
      <c r="H20" s="290" t="s">
        <v>652</v>
      </c>
      <c r="I20" s="290" t="s">
        <v>653</v>
      </c>
      <c r="J20" s="13">
        <v>0.02</v>
      </c>
      <c r="K20" s="1191" t="s">
        <v>642</v>
      </c>
      <c r="L20" s="1301">
        <v>44216</v>
      </c>
      <c r="M20" s="1301">
        <v>44561</v>
      </c>
      <c r="N20" s="1303" t="s">
        <v>64</v>
      </c>
      <c r="O20" s="1300"/>
      <c r="P20" s="682"/>
      <c r="Q20" s="680"/>
      <c r="R20" s="680"/>
      <c r="S20" s="680"/>
      <c r="T20" s="680"/>
      <c r="U20" s="680"/>
      <c r="V20" s="680"/>
      <c r="W20" s="680"/>
      <c r="X20" s="680"/>
      <c r="Y20" s="680"/>
      <c r="Z20" s="680"/>
      <c r="AA20" s="835"/>
      <c r="AB20" s="835"/>
      <c r="AC20" s="604">
        <v>0.5</v>
      </c>
      <c r="AD20" s="328"/>
      <c r="AE20" s="680"/>
      <c r="AF20" s="680"/>
      <c r="AG20" s="680"/>
      <c r="AH20" s="680"/>
      <c r="AI20" s="680"/>
      <c r="AJ20" s="680"/>
      <c r="AK20" s="604">
        <v>0.5</v>
      </c>
      <c r="AL20" s="328"/>
      <c r="AM20" s="680"/>
      <c r="AN20" s="288"/>
      <c r="AO20" s="196"/>
    </row>
    <row r="21" spans="1:41" s="41" customFormat="1" ht="45" customHeight="1" x14ac:dyDescent="0.2">
      <c r="A21" s="1312"/>
      <c r="B21" s="1315"/>
      <c r="C21" s="1315"/>
      <c r="D21" s="931"/>
      <c r="E21" s="1152"/>
      <c r="F21" s="1152"/>
      <c r="G21" s="887"/>
      <c r="H21" s="587" t="s">
        <v>654</v>
      </c>
      <c r="I21" s="587" t="s">
        <v>655</v>
      </c>
      <c r="J21" s="13">
        <v>0.01</v>
      </c>
      <c r="K21" s="1191"/>
      <c r="L21" s="1301"/>
      <c r="M21" s="1301"/>
      <c r="N21" s="1303"/>
      <c r="O21" s="1300"/>
      <c r="P21" s="682"/>
      <c r="Q21" s="680"/>
      <c r="R21" s="680"/>
      <c r="S21" s="680"/>
      <c r="T21" s="680"/>
      <c r="U21" s="680"/>
      <c r="V21" s="680"/>
      <c r="W21" s="680"/>
      <c r="X21" s="680"/>
      <c r="Y21" s="680"/>
      <c r="Z21" s="680"/>
      <c r="AA21" s="680"/>
      <c r="AB21" s="680"/>
      <c r="AC21" s="680"/>
      <c r="AD21" s="680"/>
      <c r="AE21" s="680"/>
      <c r="AF21" s="680"/>
      <c r="AG21" s="636">
        <v>1</v>
      </c>
      <c r="AH21" s="680"/>
      <c r="AI21" s="680"/>
      <c r="AJ21" s="680"/>
      <c r="AK21" s="680"/>
      <c r="AL21" s="680"/>
      <c r="AM21" s="680"/>
      <c r="AN21" s="288"/>
      <c r="AO21" s="196"/>
    </row>
    <row r="22" spans="1:41" s="41" customFormat="1" ht="53.25" customHeight="1" x14ac:dyDescent="0.2">
      <c r="A22" s="1312"/>
      <c r="B22" s="1315"/>
      <c r="C22" s="1315"/>
      <c r="D22" s="931"/>
      <c r="E22" s="1152"/>
      <c r="F22" s="1152"/>
      <c r="G22" s="887"/>
      <c r="H22" s="587" t="s">
        <v>656</v>
      </c>
      <c r="I22" s="290" t="s">
        <v>945</v>
      </c>
      <c r="J22" s="13">
        <v>0.02</v>
      </c>
      <c r="K22" s="1191" t="s">
        <v>657</v>
      </c>
      <c r="L22" s="1301">
        <v>44256</v>
      </c>
      <c r="M22" s="1301">
        <v>44546</v>
      </c>
      <c r="N22" s="1303" t="s">
        <v>64</v>
      </c>
      <c r="O22" s="1300"/>
      <c r="P22" s="682"/>
      <c r="Q22" s="680"/>
      <c r="R22" s="680"/>
      <c r="S22" s="680"/>
      <c r="T22" s="680"/>
      <c r="U22" s="603">
        <v>0.25</v>
      </c>
      <c r="V22" s="680"/>
      <c r="W22" s="680"/>
      <c r="X22" s="680"/>
      <c r="Y22" s="680"/>
      <c r="Z22" s="680"/>
      <c r="AA22" s="603">
        <v>0.25</v>
      </c>
      <c r="AB22" s="680"/>
      <c r="AC22" s="680"/>
      <c r="AD22" s="680"/>
      <c r="AE22" s="680"/>
      <c r="AF22" s="680"/>
      <c r="AG22" s="603">
        <v>0.25</v>
      </c>
      <c r="AH22" s="680"/>
      <c r="AI22" s="680"/>
      <c r="AJ22" s="680"/>
      <c r="AK22" s="680"/>
      <c r="AL22" s="680"/>
      <c r="AM22" s="603">
        <v>0.25</v>
      </c>
      <c r="AN22" s="288"/>
      <c r="AO22" s="196"/>
    </row>
    <row r="23" spans="1:41" s="41" customFormat="1" ht="57.75" customHeight="1" x14ac:dyDescent="0.2">
      <c r="A23" s="1312"/>
      <c r="B23" s="1315"/>
      <c r="C23" s="1315"/>
      <c r="D23" s="931"/>
      <c r="E23" s="1152"/>
      <c r="F23" s="1152"/>
      <c r="G23" s="887"/>
      <c r="H23" s="587" t="s">
        <v>658</v>
      </c>
      <c r="I23" s="587" t="s">
        <v>649</v>
      </c>
      <c r="J23" s="13">
        <v>0.01</v>
      </c>
      <c r="K23" s="1191"/>
      <c r="L23" s="1301"/>
      <c r="M23" s="1301"/>
      <c r="N23" s="1303"/>
      <c r="O23" s="1300"/>
      <c r="P23" s="682"/>
      <c r="Q23" s="680"/>
      <c r="R23" s="680"/>
      <c r="S23" s="680"/>
      <c r="T23" s="680"/>
      <c r="U23" s="680"/>
      <c r="V23" s="680"/>
      <c r="W23" s="680"/>
      <c r="X23" s="680"/>
      <c r="Y23" s="680"/>
      <c r="Z23" s="680"/>
      <c r="AA23" s="680"/>
      <c r="AB23" s="680"/>
      <c r="AC23" s="680"/>
      <c r="AD23" s="680"/>
      <c r="AE23" s="680"/>
      <c r="AF23" s="680"/>
      <c r="AG23" s="680"/>
      <c r="AH23" s="680"/>
      <c r="AI23" s="680"/>
      <c r="AJ23" s="680"/>
      <c r="AK23" s="680"/>
      <c r="AL23" s="680"/>
      <c r="AM23" s="636">
        <v>1</v>
      </c>
      <c r="AN23" s="288"/>
      <c r="AO23" s="196"/>
    </row>
    <row r="24" spans="1:41" s="41" customFormat="1" ht="48" customHeight="1" x14ac:dyDescent="0.2">
      <c r="A24" s="1312"/>
      <c r="B24" s="1315"/>
      <c r="C24" s="1315"/>
      <c r="D24" s="931"/>
      <c r="E24" s="1152"/>
      <c r="F24" s="1152"/>
      <c r="G24" s="887"/>
      <c r="H24" s="587" t="s">
        <v>659</v>
      </c>
      <c r="I24" s="587" t="s">
        <v>660</v>
      </c>
      <c r="J24" s="13">
        <v>0.01</v>
      </c>
      <c r="K24" s="1191"/>
      <c r="L24" s="1301"/>
      <c r="M24" s="1301"/>
      <c r="N24" s="1303"/>
      <c r="O24" s="1300"/>
      <c r="P24" s="682"/>
      <c r="Q24" s="680"/>
      <c r="R24" s="680"/>
      <c r="S24" s="680"/>
      <c r="T24" s="680"/>
      <c r="U24" s="680"/>
      <c r="V24" s="680"/>
      <c r="W24" s="680"/>
      <c r="X24" s="680"/>
      <c r="Y24" s="680"/>
      <c r="Z24" s="680"/>
      <c r="AA24" s="680"/>
      <c r="AB24" s="680"/>
      <c r="AC24" s="680"/>
      <c r="AD24" s="680"/>
      <c r="AE24" s="680"/>
      <c r="AF24" s="680"/>
      <c r="AG24" s="680"/>
      <c r="AH24" s="680"/>
      <c r="AI24" s="636">
        <v>1</v>
      </c>
      <c r="AJ24" s="680"/>
      <c r="AK24" s="680"/>
      <c r="AL24" s="680"/>
      <c r="AM24" s="680"/>
      <c r="AN24" s="288"/>
      <c r="AO24" s="196"/>
    </row>
    <row r="25" spans="1:41" s="41" customFormat="1" ht="57.75" customHeight="1" x14ac:dyDescent="0.2">
      <c r="A25" s="1312"/>
      <c r="B25" s="1315"/>
      <c r="C25" s="1315"/>
      <c r="D25" s="931"/>
      <c r="E25" s="1152"/>
      <c r="F25" s="1152"/>
      <c r="G25" s="887" t="s">
        <v>661</v>
      </c>
      <c r="H25" s="584" t="s">
        <v>662</v>
      </c>
      <c r="I25" s="290" t="s">
        <v>946</v>
      </c>
      <c r="J25" s="13">
        <v>0.02</v>
      </c>
      <c r="K25" s="1191" t="s">
        <v>663</v>
      </c>
      <c r="L25" s="1301">
        <v>44200</v>
      </c>
      <c r="M25" s="1301">
        <v>44561</v>
      </c>
      <c r="N25" s="1302" t="s">
        <v>64</v>
      </c>
      <c r="O25" s="1300" t="s">
        <v>42</v>
      </c>
      <c r="P25" s="393"/>
      <c r="Q25" s="606">
        <v>8.3299999999999999E-2</v>
      </c>
      <c r="R25" s="378"/>
      <c r="S25" s="606">
        <v>8.3299999999999999E-2</v>
      </c>
      <c r="T25" s="378"/>
      <c r="U25" s="606">
        <v>8.3299999999999999E-2</v>
      </c>
      <c r="V25" s="378"/>
      <c r="W25" s="606">
        <v>8.3299999999999999E-2</v>
      </c>
      <c r="X25" s="378"/>
      <c r="Y25" s="606">
        <v>8.3299999999999999E-2</v>
      </c>
      <c r="Z25" s="378"/>
      <c r="AA25" s="606">
        <v>8.3299999999999999E-2</v>
      </c>
      <c r="AB25" s="378"/>
      <c r="AC25" s="606">
        <v>8.3299999999999999E-2</v>
      </c>
      <c r="AD25" s="378"/>
      <c r="AE25" s="606">
        <v>8.3299999999999999E-2</v>
      </c>
      <c r="AF25" s="378"/>
      <c r="AG25" s="606">
        <v>8.3299999999999999E-2</v>
      </c>
      <c r="AH25" s="378"/>
      <c r="AI25" s="606">
        <v>8.3299999999999999E-2</v>
      </c>
      <c r="AJ25" s="378"/>
      <c r="AK25" s="606">
        <v>8.3299999999999999E-2</v>
      </c>
      <c r="AL25" s="378"/>
      <c r="AM25" s="606">
        <v>8.3699999999999997E-2</v>
      </c>
      <c r="AN25" s="288"/>
      <c r="AO25" s="196"/>
    </row>
    <row r="26" spans="1:41" s="41" customFormat="1" ht="33" customHeight="1" x14ac:dyDescent="0.2">
      <c r="A26" s="1312"/>
      <c r="B26" s="1315"/>
      <c r="C26" s="1315"/>
      <c r="D26" s="931"/>
      <c r="E26" s="1152"/>
      <c r="F26" s="1152"/>
      <c r="G26" s="887"/>
      <c r="H26" s="587" t="s">
        <v>664</v>
      </c>
      <c r="I26" s="587" t="s">
        <v>665</v>
      </c>
      <c r="J26" s="13">
        <v>0.01</v>
      </c>
      <c r="K26" s="1191"/>
      <c r="L26" s="1301"/>
      <c r="M26" s="1301"/>
      <c r="N26" s="1302"/>
      <c r="O26" s="1300"/>
      <c r="P26" s="682"/>
      <c r="Q26" s="680"/>
      <c r="R26" s="680"/>
      <c r="S26" s="680"/>
      <c r="T26" s="680"/>
      <c r="U26" s="680"/>
      <c r="V26" s="680"/>
      <c r="W26" s="680"/>
      <c r="X26" s="680"/>
      <c r="Y26" s="680"/>
      <c r="Z26" s="680"/>
      <c r="AA26" s="680"/>
      <c r="AB26" s="680"/>
      <c r="AC26" s="680"/>
      <c r="AD26" s="680"/>
      <c r="AE26" s="680"/>
      <c r="AF26" s="680"/>
      <c r="AG26" s="636">
        <v>1</v>
      </c>
      <c r="AH26" s="680"/>
      <c r="AI26" s="680"/>
      <c r="AJ26" s="680"/>
      <c r="AK26" s="680"/>
      <c r="AL26" s="680"/>
      <c r="AM26" s="680"/>
      <c r="AN26" s="288"/>
      <c r="AO26" s="196"/>
    </row>
    <row r="27" spans="1:41" s="41" customFormat="1" ht="48" customHeight="1" x14ac:dyDescent="0.2">
      <c r="A27" s="1312"/>
      <c r="B27" s="1315"/>
      <c r="C27" s="1315"/>
      <c r="D27" s="931"/>
      <c r="E27" s="1152"/>
      <c r="F27" s="1152"/>
      <c r="G27" s="887"/>
      <c r="H27" s="587" t="s">
        <v>666</v>
      </c>
      <c r="I27" s="587" t="s">
        <v>667</v>
      </c>
      <c r="J27" s="13">
        <v>0.01</v>
      </c>
      <c r="K27" s="1191"/>
      <c r="L27" s="1301"/>
      <c r="M27" s="1301"/>
      <c r="N27" s="1302"/>
      <c r="O27" s="1300"/>
      <c r="P27" s="682"/>
      <c r="Q27" s="680"/>
      <c r="R27" s="680"/>
      <c r="S27" s="680"/>
      <c r="T27" s="680"/>
      <c r="U27" s="680"/>
      <c r="V27" s="680"/>
      <c r="W27" s="680"/>
      <c r="X27" s="680"/>
      <c r="Y27" s="636">
        <v>1</v>
      </c>
      <c r="Z27" s="680"/>
      <c r="AA27" s="680"/>
      <c r="AB27" s="680"/>
      <c r="AC27" s="328"/>
      <c r="AD27" s="680"/>
      <c r="AE27" s="680"/>
      <c r="AF27" s="680"/>
      <c r="AG27" s="680"/>
      <c r="AH27" s="680"/>
      <c r="AI27" s="680"/>
      <c r="AJ27" s="680"/>
      <c r="AK27" s="680"/>
      <c r="AL27" s="680"/>
      <c r="AM27" s="636">
        <v>1</v>
      </c>
      <c r="AN27" s="288"/>
      <c r="AO27" s="196"/>
    </row>
    <row r="28" spans="1:41" s="41" customFormat="1" ht="43.5" customHeight="1" x14ac:dyDescent="0.2">
      <c r="A28" s="1312"/>
      <c r="B28" s="1315"/>
      <c r="C28" s="1315"/>
      <c r="D28" s="931" t="s">
        <v>668</v>
      </c>
      <c r="E28" s="1191">
        <v>0.06</v>
      </c>
      <c r="F28" s="1152"/>
      <c r="G28" s="593" t="s">
        <v>669</v>
      </c>
      <c r="H28" s="582" t="s">
        <v>670</v>
      </c>
      <c r="I28" s="294" t="s">
        <v>671</v>
      </c>
      <c r="J28" s="13">
        <v>0.03</v>
      </c>
      <c r="K28" s="590" t="s">
        <v>672</v>
      </c>
      <c r="L28" s="1301">
        <v>44216</v>
      </c>
      <c r="M28" s="1301">
        <v>44546</v>
      </c>
      <c r="N28" s="322" t="s">
        <v>64</v>
      </c>
      <c r="O28" s="704" t="s">
        <v>43</v>
      </c>
      <c r="P28" s="682"/>
      <c r="Q28" s="680"/>
      <c r="R28" s="680"/>
      <c r="S28" s="680"/>
      <c r="T28" s="680"/>
      <c r="U28" s="680"/>
      <c r="V28" s="680"/>
      <c r="W28" s="680"/>
      <c r="X28" s="680"/>
      <c r="Y28" s="680"/>
      <c r="Z28" s="680"/>
      <c r="AA28" s="636">
        <v>1</v>
      </c>
      <c r="AB28" s="680"/>
      <c r="AC28" s="680"/>
      <c r="AD28" s="680"/>
      <c r="AE28" s="680"/>
      <c r="AF28" s="680"/>
      <c r="AG28" s="680"/>
      <c r="AH28" s="680"/>
      <c r="AI28" s="680"/>
      <c r="AJ28" s="680"/>
      <c r="AK28" s="680"/>
      <c r="AL28" s="328"/>
      <c r="AM28" s="636">
        <v>1</v>
      </c>
      <c r="AN28" s="288"/>
      <c r="AO28" s="196"/>
    </row>
    <row r="29" spans="1:41" s="41" customFormat="1" ht="62.25" customHeight="1" x14ac:dyDescent="0.2">
      <c r="A29" s="1312"/>
      <c r="B29" s="1315"/>
      <c r="C29" s="1315"/>
      <c r="D29" s="931"/>
      <c r="E29" s="1191"/>
      <c r="F29" s="1152"/>
      <c r="G29" s="596" t="s">
        <v>673</v>
      </c>
      <c r="H29" s="696" t="s">
        <v>674</v>
      </c>
      <c r="I29" s="696" t="s">
        <v>675</v>
      </c>
      <c r="J29" s="13">
        <v>0.03</v>
      </c>
      <c r="K29" s="590" t="s">
        <v>672</v>
      </c>
      <c r="L29" s="1301"/>
      <c r="M29" s="1301"/>
      <c r="N29" s="322" t="s">
        <v>64</v>
      </c>
      <c r="O29" s="704" t="s">
        <v>28</v>
      </c>
      <c r="P29" s="682"/>
      <c r="Q29" s="680"/>
      <c r="R29" s="680"/>
      <c r="S29" s="680"/>
      <c r="T29" s="680"/>
      <c r="U29" s="680"/>
      <c r="V29" s="680"/>
      <c r="W29" s="697">
        <v>1</v>
      </c>
      <c r="X29" s="680"/>
      <c r="Y29" s="680"/>
      <c r="Z29" s="680"/>
      <c r="AA29" s="680"/>
      <c r="AB29" s="680"/>
      <c r="AC29" s="697">
        <v>1</v>
      </c>
      <c r="AD29" s="680"/>
      <c r="AE29" s="680"/>
      <c r="AF29" s="680"/>
      <c r="AG29" s="680"/>
      <c r="AH29" s="680"/>
      <c r="AI29" s="697">
        <v>1</v>
      </c>
      <c r="AJ29" s="680"/>
      <c r="AK29" s="680"/>
      <c r="AL29" s="680"/>
      <c r="AM29" s="680"/>
      <c r="AN29" s="288"/>
      <c r="AO29" s="196"/>
    </row>
    <row r="30" spans="1:41" s="41" customFormat="1" ht="36.75" customHeight="1" x14ac:dyDescent="0.2">
      <c r="A30" s="1312"/>
      <c r="B30" s="1315"/>
      <c r="C30" s="1315"/>
      <c r="D30" s="931" t="s">
        <v>676</v>
      </c>
      <c r="E30" s="1191">
        <v>0.4</v>
      </c>
      <c r="F30" s="1152"/>
      <c r="G30" s="578" t="s">
        <v>677</v>
      </c>
      <c r="H30" s="295" t="s">
        <v>678</v>
      </c>
      <c r="I30" s="294" t="s">
        <v>679</v>
      </c>
      <c r="J30" s="13">
        <v>7.0000000000000007E-2</v>
      </c>
      <c r="K30" s="590" t="s">
        <v>680</v>
      </c>
      <c r="L30" s="597">
        <v>44470</v>
      </c>
      <c r="M30" s="32">
        <v>44561</v>
      </c>
      <c r="N30" s="322" t="s">
        <v>64</v>
      </c>
      <c r="O30" s="704" t="s">
        <v>30</v>
      </c>
      <c r="P30" s="682"/>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M30" s="636">
        <v>157</v>
      </c>
      <c r="AN30" s="288"/>
      <c r="AO30" s="196"/>
    </row>
    <row r="31" spans="1:41" s="41" customFormat="1" ht="56.25" customHeight="1" x14ac:dyDescent="0.2">
      <c r="A31" s="1312"/>
      <c r="B31" s="1315"/>
      <c r="C31" s="1315"/>
      <c r="D31" s="931"/>
      <c r="E31" s="1191"/>
      <c r="F31" s="1152"/>
      <c r="G31" s="593" t="s">
        <v>681</v>
      </c>
      <c r="H31" s="582" t="s">
        <v>682</v>
      </c>
      <c r="I31" s="294" t="s">
        <v>679</v>
      </c>
      <c r="J31" s="13">
        <v>0.06</v>
      </c>
      <c r="K31" s="590" t="s">
        <v>680</v>
      </c>
      <c r="L31" s="597">
        <v>44470</v>
      </c>
      <c r="M31" s="32">
        <v>44561</v>
      </c>
      <c r="N31" s="322" t="s">
        <v>64</v>
      </c>
      <c r="O31" s="704" t="s">
        <v>31</v>
      </c>
      <c r="P31" s="682"/>
      <c r="Q31" s="680"/>
      <c r="R31" s="680"/>
      <c r="S31" s="680"/>
      <c r="T31" s="680"/>
      <c r="U31" s="680"/>
      <c r="V31" s="680"/>
      <c r="W31" s="680"/>
      <c r="X31" s="680"/>
      <c r="Y31" s="680"/>
      <c r="Z31" s="680"/>
      <c r="AA31" s="680"/>
      <c r="AB31" s="680"/>
      <c r="AC31" s="680"/>
      <c r="AD31" s="680"/>
      <c r="AE31" s="680"/>
      <c r="AF31" s="680"/>
      <c r="AG31" s="680"/>
      <c r="AH31" s="680"/>
      <c r="AI31" s="680"/>
      <c r="AJ31" s="680"/>
      <c r="AK31" s="680"/>
      <c r="AL31" s="680"/>
      <c r="AM31" s="636">
        <v>148</v>
      </c>
      <c r="AN31" s="288"/>
      <c r="AO31" s="196"/>
    </row>
    <row r="32" spans="1:41" s="41" customFormat="1" ht="36.75" customHeight="1" x14ac:dyDescent="0.2">
      <c r="A32" s="1312"/>
      <c r="B32" s="1315"/>
      <c r="C32" s="1315"/>
      <c r="D32" s="931"/>
      <c r="E32" s="1191"/>
      <c r="F32" s="1152"/>
      <c r="G32" s="1296" t="s">
        <v>683</v>
      </c>
      <c r="H32" s="582" t="s">
        <v>684</v>
      </c>
      <c r="I32" s="582" t="s">
        <v>685</v>
      </c>
      <c r="J32" s="13">
        <v>0.09</v>
      </c>
      <c r="K32" s="590" t="s">
        <v>686</v>
      </c>
      <c r="L32" s="597">
        <v>44200</v>
      </c>
      <c r="M32" s="597">
        <v>44196</v>
      </c>
      <c r="N32" s="322" t="s">
        <v>64</v>
      </c>
      <c r="O32" s="1300" t="s">
        <v>40</v>
      </c>
      <c r="P32" s="682"/>
      <c r="Q32" s="636">
        <v>1</v>
      </c>
      <c r="R32" s="680"/>
      <c r="S32" s="636">
        <v>1</v>
      </c>
      <c r="T32" s="680"/>
      <c r="U32" s="636">
        <v>1</v>
      </c>
      <c r="V32" s="680"/>
      <c r="W32" s="636">
        <v>1</v>
      </c>
      <c r="X32" s="680"/>
      <c r="Y32" s="636">
        <v>1</v>
      </c>
      <c r="Z32" s="680"/>
      <c r="AA32" s="636">
        <v>1</v>
      </c>
      <c r="AB32" s="680"/>
      <c r="AC32" s="636">
        <v>1</v>
      </c>
      <c r="AD32" s="680"/>
      <c r="AE32" s="636">
        <v>1</v>
      </c>
      <c r="AF32" s="681"/>
      <c r="AG32" s="636">
        <v>1</v>
      </c>
      <c r="AH32" s="680"/>
      <c r="AI32" s="636">
        <v>1</v>
      </c>
      <c r="AJ32" s="680"/>
      <c r="AK32" s="636">
        <v>1</v>
      </c>
      <c r="AL32" s="680"/>
      <c r="AM32" s="636">
        <v>1</v>
      </c>
      <c r="AN32" s="288"/>
      <c r="AO32" s="196"/>
    </row>
    <row r="33" spans="1:63" s="41" customFormat="1" ht="39" customHeight="1" x14ac:dyDescent="0.2">
      <c r="A33" s="1312"/>
      <c r="B33" s="1315"/>
      <c r="C33" s="1315"/>
      <c r="D33" s="931"/>
      <c r="E33" s="1191"/>
      <c r="F33" s="1152"/>
      <c r="G33" s="1296"/>
      <c r="H33" s="605" t="s">
        <v>999</v>
      </c>
      <c r="I33" s="295" t="s">
        <v>687</v>
      </c>
      <c r="J33" s="13">
        <v>0.05</v>
      </c>
      <c r="K33" s="590" t="s">
        <v>688</v>
      </c>
      <c r="L33" s="597">
        <v>44230</v>
      </c>
      <c r="M33" s="597">
        <v>44196</v>
      </c>
      <c r="N33" s="322" t="s">
        <v>64</v>
      </c>
      <c r="O33" s="1300"/>
      <c r="P33" s="682"/>
      <c r="Q33" s="680"/>
      <c r="R33" s="680"/>
      <c r="S33" s="680"/>
      <c r="T33" s="680"/>
      <c r="U33" s="680"/>
      <c r="V33" s="680"/>
      <c r="W33" s="680"/>
      <c r="X33" s="680"/>
      <c r="Y33" s="636">
        <v>1</v>
      </c>
      <c r="Z33" s="680"/>
      <c r="AA33" s="680"/>
      <c r="AB33" s="680"/>
      <c r="AC33" s="680"/>
      <c r="AD33" s="680"/>
      <c r="AE33" s="680"/>
      <c r="AF33" s="680"/>
      <c r="AG33" s="680"/>
      <c r="AH33" s="680"/>
      <c r="AI33" s="680"/>
      <c r="AJ33" s="680"/>
      <c r="AK33" s="680"/>
      <c r="AL33" s="680"/>
      <c r="AM33" s="636">
        <v>1</v>
      </c>
      <c r="AN33" s="288"/>
      <c r="AO33" s="196"/>
    </row>
    <row r="34" spans="1:63" s="41" customFormat="1" ht="71.25" customHeight="1" x14ac:dyDescent="0.2">
      <c r="A34" s="1312"/>
      <c r="B34" s="1315"/>
      <c r="C34" s="1315"/>
      <c r="D34" s="931"/>
      <c r="E34" s="1191"/>
      <c r="F34" s="1152"/>
      <c r="G34" s="593" t="s">
        <v>689</v>
      </c>
      <c r="H34" s="582" t="s">
        <v>690</v>
      </c>
      <c r="I34" s="582" t="s">
        <v>691</v>
      </c>
      <c r="J34" s="13">
        <v>7.0000000000000007E-2</v>
      </c>
      <c r="K34" s="590" t="s">
        <v>680</v>
      </c>
      <c r="L34" s="597">
        <v>44200</v>
      </c>
      <c r="M34" s="597">
        <v>44196</v>
      </c>
      <c r="N34" s="322" t="s">
        <v>64</v>
      </c>
      <c r="O34" s="704" t="s">
        <v>125</v>
      </c>
      <c r="P34" s="682"/>
      <c r="Q34" s="680"/>
      <c r="R34" s="680"/>
      <c r="S34" s="680"/>
      <c r="T34" s="680"/>
      <c r="U34" s="636">
        <v>1</v>
      </c>
      <c r="V34" s="680"/>
      <c r="W34" s="680"/>
      <c r="X34" s="680"/>
      <c r="Y34" s="680"/>
      <c r="Z34" s="680"/>
      <c r="AA34" s="636">
        <v>1</v>
      </c>
      <c r="AB34" s="680"/>
      <c r="AC34" s="680"/>
      <c r="AD34" s="680"/>
      <c r="AE34" s="680"/>
      <c r="AF34" s="680"/>
      <c r="AG34" s="636">
        <v>1</v>
      </c>
      <c r="AH34" s="680"/>
      <c r="AI34" s="680"/>
      <c r="AJ34" s="680"/>
      <c r="AK34" s="680"/>
      <c r="AL34" s="680"/>
      <c r="AM34" s="636">
        <v>1</v>
      </c>
      <c r="AN34" s="288"/>
      <c r="AO34" s="196"/>
    </row>
    <row r="35" spans="1:63" s="41" customFormat="1" ht="36.75" customHeight="1" x14ac:dyDescent="0.2">
      <c r="A35" s="1312"/>
      <c r="B35" s="1315"/>
      <c r="C35" s="1315"/>
      <c r="D35" s="931"/>
      <c r="E35" s="1191"/>
      <c r="F35" s="1152"/>
      <c r="G35" s="596" t="s">
        <v>692</v>
      </c>
      <c r="H35" s="584" t="s">
        <v>693</v>
      </c>
      <c r="I35" s="582" t="s">
        <v>691</v>
      </c>
      <c r="J35" s="13">
        <v>0.03</v>
      </c>
      <c r="K35" s="590" t="s">
        <v>694</v>
      </c>
      <c r="L35" s="597">
        <v>44216</v>
      </c>
      <c r="M35" s="32">
        <v>44561</v>
      </c>
      <c r="N35" s="322" t="s">
        <v>64</v>
      </c>
      <c r="O35" s="704" t="s">
        <v>538</v>
      </c>
      <c r="P35" s="682"/>
      <c r="Q35" s="680"/>
      <c r="R35" s="680"/>
      <c r="S35" s="680"/>
      <c r="T35" s="680"/>
      <c r="U35" s="636">
        <v>1</v>
      </c>
      <c r="V35" s="680"/>
      <c r="W35" s="680"/>
      <c r="X35" s="680"/>
      <c r="Y35" s="680"/>
      <c r="Z35" s="680"/>
      <c r="AA35" s="328"/>
      <c r="AB35" s="680"/>
      <c r="AC35" s="680"/>
      <c r="AD35" s="680"/>
      <c r="AE35" s="680"/>
      <c r="AF35" s="680"/>
      <c r="AG35" s="680"/>
      <c r="AH35" s="680"/>
      <c r="AI35" s="680"/>
      <c r="AJ35" s="680"/>
      <c r="AK35" s="636">
        <v>1</v>
      </c>
      <c r="AL35" s="680"/>
      <c r="AM35" s="680"/>
      <c r="AN35" s="288"/>
      <c r="AO35" s="196"/>
    </row>
    <row r="36" spans="1:63" s="41" customFormat="1" ht="36.75" customHeight="1" x14ac:dyDescent="0.2">
      <c r="A36" s="1312"/>
      <c r="B36" s="1315"/>
      <c r="C36" s="1315"/>
      <c r="D36" s="931"/>
      <c r="E36" s="1191"/>
      <c r="F36" s="1152"/>
      <c r="G36" s="596" t="s">
        <v>695</v>
      </c>
      <c r="H36" s="584" t="s">
        <v>696</v>
      </c>
      <c r="I36" s="582" t="s">
        <v>691</v>
      </c>
      <c r="J36" s="13">
        <v>0.01</v>
      </c>
      <c r="K36" s="590" t="s">
        <v>694</v>
      </c>
      <c r="L36" s="597">
        <v>44348</v>
      </c>
      <c r="M36" s="597">
        <v>44196</v>
      </c>
      <c r="N36" s="322" t="s">
        <v>64</v>
      </c>
      <c r="O36" s="704" t="s">
        <v>540</v>
      </c>
      <c r="P36" s="682"/>
      <c r="Q36" s="680"/>
      <c r="R36" s="680"/>
      <c r="S36" s="680"/>
      <c r="T36" s="680"/>
      <c r="U36" s="680"/>
      <c r="V36" s="680"/>
      <c r="W36" s="680"/>
      <c r="X36" s="680"/>
      <c r="Y36" s="680"/>
      <c r="Z36" s="680"/>
      <c r="AA36" s="680"/>
      <c r="AB36" s="680"/>
      <c r="AC36" s="680"/>
      <c r="AD36" s="680"/>
      <c r="AE36" s="636">
        <v>1</v>
      </c>
      <c r="AF36" s="680"/>
      <c r="AG36" s="680"/>
      <c r="AH36" s="680"/>
      <c r="AI36" s="680"/>
      <c r="AJ36" s="680"/>
      <c r="AK36" s="680"/>
      <c r="AL36" s="680"/>
      <c r="AM36" s="636">
        <v>1</v>
      </c>
      <c r="AN36" s="288"/>
      <c r="AO36" s="196"/>
    </row>
    <row r="37" spans="1:63" s="41" customFormat="1" ht="51" customHeight="1" x14ac:dyDescent="0.2">
      <c r="A37" s="1312"/>
      <c r="B37" s="1315"/>
      <c r="C37" s="1315"/>
      <c r="D37" s="931"/>
      <c r="E37" s="1191"/>
      <c r="F37" s="1152"/>
      <c r="G37" s="596" t="s">
        <v>697</v>
      </c>
      <c r="H37" s="584" t="s">
        <v>698</v>
      </c>
      <c r="I37" s="582" t="s">
        <v>699</v>
      </c>
      <c r="J37" s="13">
        <v>0.02</v>
      </c>
      <c r="K37" s="590" t="s">
        <v>700</v>
      </c>
      <c r="L37" s="597">
        <v>44230</v>
      </c>
      <c r="M37" s="597">
        <v>44196</v>
      </c>
      <c r="N37" s="322" t="s">
        <v>64</v>
      </c>
      <c r="O37" s="704" t="s">
        <v>954</v>
      </c>
      <c r="P37" s="682"/>
      <c r="Q37" s="680"/>
      <c r="R37" s="680"/>
      <c r="S37" s="680"/>
      <c r="T37" s="680"/>
      <c r="U37" s="680"/>
      <c r="V37" s="680"/>
      <c r="W37" s="680"/>
      <c r="X37" s="680"/>
      <c r="Y37" s="680"/>
      <c r="Z37" s="680"/>
      <c r="AA37" s="680"/>
      <c r="AB37" s="680"/>
      <c r="AC37" s="680"/>
      <c r="AD37" s="680"/>
      <c r="AE37" s="680"/>
      <c r="AF37" s="680"/>
      <c r="AG37" s="680"/>
      <c r="AH37" s="680"/>
      <c r="AI37" s="680"/>
      <c r="AJ37" s="680"/>
      <c r="AK37" s="636">
        <v>8</v>
      </c>
      <c r="AL37" s="680"/>
      <c r="AM37" s="680"/>
      <c r="AN37" s="288"/>
      <c r="AO37" s="196"/>
    </row>
    <row r="38" spans="1:63" s="41" customFormat="1" ht="73.5" customHeight="1" x14ac:dyDescent="0.2">
      <c r="A38" s="1312"/>
      <c r="B38" s="1315"/>
      <c r="C38" s="1315"/>
      <c r="D38" s="931" t="s">
        <v>701</v>
      </c>
      <c r="E38" s="1191">
        <v>0.24</v>
      </c>
      <c r="F38" s="1152"/>
      <c r="G38" s="593" t="s">
        <v>702</v>
      </c>
      <c r="H38" s="582" t="s">
        <v>703</v>
      </c>
      <c r="I38" s="582" t="s">
        <v>947</v>
      </c>
      <c r="J38" s="13">
        <v>0.05</v>
      </c>
      <c r="K38" s="590" t="s">
        <v>642</v>
      </c>
      <c r="L38" s="597">
        <v>44200</v>
      </c>
      <c r="M38" s="597">
        <v>44196</v>
      </c>
      <c r="N38" s="322" t="s">
        <v>64</v>
      </c>
      <c r="O38" s="704" t="s">
        <v>32</v>
      </c>
      <c r="P38" s="682"/>
      <c r="Q38" s="606">
        <v>8.3299999999999999E-2</v>
      </c>
      <c r="R38" s="378"/>
      <c r="S38" s="606">
        <v>8.3299999999999999E-2</v>
      </c>
      <c r="T38" s="378"/>
      <c r="U38" s="606">
        <v>8.3299999999999999E-2</v>
      </c>
      <c r="V38" s="378"/>
      <c r="W38" s="606">
        <v>8.3299999999999999E-2</v>
      </c>
      <c r="X38" s="378"/>
      <c r="Y38" s="606">
        <v>8.3299999999999999E-2</v>
      </c>
      <c r="Z38" s="378"/>
      <c r="AA38" s="606">
        <v>8.3299999999999999E-2</v>
      </c>
      <c r="AB38" s="378"/>
      <c r="AC38" s="606">
        <v>8.3299999999999999E-2</v>
      </c>
      <c r="AD38" s="378"/>
      <c r="AE38" s="606">
        <v>8.3299999999999999E-2</v>
      </c>
      <c r="AF38" s="378"/>
      <c r="AG38" s="606">
        <v>8.3299999999999999E-2</v>
      </c>
      <c r="AH38" s="378"/>
      <c r="AI38" s="606">
        <v>8.3299999999999999E-2</v>
      </c>
      <c r="AJ38" s="378"/>
      <c r="AK38" s="606">
        <v>8.3299999999999999E-2</v>
      </c>
      <c r="AL38" s="378"/>
      <c r="AM38" s="606">
        <v>8.3699999999999997E-2</v>
      </c>
      <c r="AN38" s="288"/>
      <c r="AO38" s="196"/>
    </row>
    <row r="39" spans="1:63" s="41" customFormat="1" ht="36.75" customHeight="1" x14ac:dyDescent="0.2">
      <c r="A39" s="1312"/>
      <c r="B39" s="1315"/>
      <c r="C39" s="1315"/>
      <c r="D39" s="931"/>
      <c r="E39" s="1191"/>
      <c r="F39" s="1152"/>
      <c r="G39" s="1197" t="s">
        <v>704</v>
      </c>
      <c r="H39" s="237" t="s">
        <v>705</v>
      </c>
      <c r="I39" s="584" t="s">
        <v>706</v>
      </c>
      <c r="J39" s="13">
        <v>0.02</v>
      </c>
      <c r="K39" s="1191" t="s">
        <v>707</v>
      </c>
      <c r="L39" s="1301">
        <v>44230</v>
      </c>
      <c r="M39" s="1301">
        <v>44196</v>
      </c>
      <c r="N39" s="1302" t="s">
        <v>64</v>
      </c>
      <c r="O39" s="1300" t="s">
        <v>33</v>
      </c>
      <c r="P39" s="682"/>
      <c r="Q39" s="680"/>
      <c r="R39" s="680"/>
      <c r="S39" s="680"/>
      <c r="T39" s="680"/>
      <c r="U39" s="680"/>
      <c r="V39" s="680"/>
      <c r="W39" s="680"/>
      <c r="X39" s="680"/>
      <c r="Y39" s="636">
        <v>1</v>
      </c>
      <c r="Z39" s="680"/>
      <c r="AA39" s="680"/>
      <c r="AB39" s="680"/>
      <c r="AC39" s="680"/>
      <c r="AD39" s="680"/>
      <c r="AE39" s="680"/>
      <c r="AF39" s="680"/>
      <c r="AG39" s="680"/>
      <c r="AH39" s="680"/>
      <c r="AI39" s="680"/>
      <c r="AJ39" s="680"/>
      <c r="AK39" s="636">
        <v>1</v>
      </c>
      <c r="AL39" s="680"/>
      <c r="AM39" s="680"/>
      <c r="AN39" s="288"/>
      <c r="AO39" s="196"/>
    </row>
    <row r="40" spans="1:63" s="41" customFormat="1" ht="36.75" customHeight="1" x14ac:dyDescent="0.2">
      <c r="A40" s="1312"/>
      <c r="B40" s="1315"/>
      <c r="C40" s="1315"/>
      <c r="D40" s="931"/>
      <c r="E40" s="1191"/>
      <c r="F40" s="1152"/>
      <c r="G40" s="1197"/>
      <c r="H40" s="237" t="s">
        <v>708</v>
      </c>
      <c r="I40" s="237" t="s">
        <v>709</v>
      </c>
      <c r="J40" s="13">
        <v>0.01</v>
      </c>
      <c r="K40" s="1191"/>
      <c r="L40" s="1301"/>
      <c r="M40" s="1301"/>
      <c r="N40" s="1302"/>
      <c r="O40" s="1300"/>
      <c r="P40" s="682"/>
      <c r="Q40" s="680"/>
      <c r="R40" s="680"/>
      <c r="S40" s="680"/>
      <c r="T40" s="680"/>
      <c r="U40" s="680"/>
      <c r="V40" s="680"/>
      <c r="W40" s="680"/>
      <c r="X40" s="680"/>
      <c r="Y40" s="680"/>
      <c r="Z40" s="680"/>
      <c r="AA40" s="636">
        <v>1</v>
      </c>
      <c r="AB40" s="680"/>
      <c r="AC40" s="680"/>
      <c r="AD40" s="680"/>
      <c r="AE40" s="680"/>
      <c r="AF40" s="680"/>
      <c r="AG40" s="680"/>
      <c r="AH40" s="680"/>
      <c r="AI40" s="680"/>
      <c r="AJ40" s="680"/>
      <c r="AK40" s="680"/>
      <c r="AL40" s="680"/>
      <c r="AM40" s="636">
        <v>1</v>
      </c>
      <c r="AN40" s="288"/>
      <c r="AO40" s="196"/>
    </row>
    <row r="41" spans="1:63" s="41" customFormat="1" ht="36.75" customHeight="1" x14ac:dyDescent="0.2">
      <c r="A41" s="1312"/>
      <c r="B41" s="1315"/>
      <c r="C41" s="1315"/>
      <c r="D41" s="931"/>
      <c r="E41" s="1191"/>
      <c r="F41" s="1152"/>
      <c r="G41" s="596" t="s">
        <v>710</v>
      </c>
      <c r="H41" s="584" t="s">
        <v>1000</v>
      </c>
      <c r="I41" s="584" t="s">
        <v>711</v>
      </c>
      <c r="J41" s="13">
        <v>0.08</v>
      </c>
      <c r="K41" s="590" t="s">
        <v>712</v>
      </c>
      <c r="L41" s="597">
        <v>44200</v>
      </c>
      <c r="M41" s="597">
        <v>44196</v>
      </c>
      <c r="N41" s="322" t="s">
        <v>64</v>
      </c>
      <c r="O41" s="704" t="s">
        <v>34</v>
      </c>
      <c r="P41" s="682"/>
      <c r="Q41" s="702">
        <v>8176</v>
      </c>
      <c r="R41" s="680"/>
      <c r="S41" s="702">
        <v>8176</v>
      </c>
      <c r="T41" s="680"/>
      <c r="U41" s="702">
        <v>8176</v>
      </c>
      <c r="V41" s="680"/>
      <c r="W41" s="702">
        <v>8176</v>
      </c>
      <c r="X41" s="681"/>
      <c r="Y41" s="702">
        <v>8176</v>
      </c>
      <c r="Z41" s="680"/>
      <c r="AA41" s="702">
        <v>8176</v>
      </c>
      <c r="AB41" s="680"/>
      <c r="AC41" s="702">
        <v>8176</v>
      </c>
      <c r="AD41" s="680"/>
      <c r="AE41" s="702">
        <v>8176</v>
      </c>
      <c r="AF41" s="681"/>
      <c r="AG41" s="702">
        <v>8176</v>
      </c>
      <c r="AH41" s="680"/>
      <c r="AI41" s="702">
        <v>8176</v>
      </c>
      <c r="AJ41" s="680"/>
      <c r="AK41" s="702">
        <v>8176</v>
      </c>
      <c r="AL41" s="681"/>
      <c r="AM41" s="702">
        <v>8176</v>
      </c>
      <c r="AN41" s="296"/>
      <c r="AO41" s="196"/>
    </row>
    <row r="42" spans="1:63" s="41" customFormat="1" ht="40.15" customHeight="1" x14ac:dyDescent="0.2">
      <c r="A42" s="1312"/>
      <c r="B42" s="1315"/>
      <c r="C42" s="1315"/>
      <c r="D42" s="931"/>
      <c r="E42" s="1191"/>
      <c r="F42" s="1152"/>
      <c r="G42" s="596" t="s">
        <v>713</v>
      </c>
      <c r="H42" s="584" t="s">
        <v>714</v>
      </c>
      <c r="I42" s="582" t="s">
        <v>691</v>
      </c>
      <c r="J42" s="13">
        <v>0.01</v>
      </c>
      <c r="K42" s="590" t="s">
        <v>715</v>
      </c>
      <c r="L42" s="597">
        <v>44348</v>
      </c>
      <c r="M42" s="597">
        <v>44196</v>
      </c>
      <c r="N42" s="322" t="s">
        <v>64</v>
      </c>
      <c r="O42" s="704" t="s">
        <v>47</v>
      </c>
      <c r="P42" s="682"/>
      <c r="Q42" s="680"/>
      <c r="R42" s="680"/>
      <c r="S42" s="680"/>
      <c r="T42" s="680"/>
      <c r="U42" s="680"/>
      <c r="V42" s="680"/>
      <c r="W42" s="680"/>
      <c r="X42" s="680"/>
      <c r="Y42" s="680"/>
      <c r="Z42" s="680"/>
      <c r="AA42" s="680"/>
      <c r="AB42" s="680"/>
      <c r="AC42" s="680"/>
      <c r="AD42" s="680"/>
      <c r="AE42" s="636">
        <v>1</v>
      </c>
      <c r="AF42" s="680"/>
      <c r="AG42" s="680"/>
      <c r="AH42" s="680"/>
      <c r="AI42" s="680"/>
      <c r="AJ42" s="680"/>
      <c r="AK42" s="680"/>
      <c r="AL42" s="680"/>
      <c r="AM42" s="636">
        <v>1</v>
      </c>
      <c r="AN42" s="288"/>
      <c r="AO42" s="196"/>
    </row>
    <row r="43" spans="1:63" s="41" customFormat="1" ht="69.75" customHeight="1" x14ac:dyDescent="0.2">
      <c r="A43" s="1312"/>
      <c r="B43" s="1315"/>
      <c r="C43" s="1315"/>
      <c r="D43" s="931"/>
      <c r="E43" s="1191"/>
      <c r="F43" s="1152"/>
      <c r="G43" s="1197" t="s">
        <v>716</v>
      </c>
      <c r="H43" s="584" t="s">
        <v>717</v>
      </c>
      <c r="I43" s="587" t="s">
        <v>718</v>
      </c>
      <c r="J43" s="13">
        <v>0.01</v>
      </c>
      <c r="K43" s="1191" t="s">
        <v>719</v>
      </c>
      <c r="L43" s="1301">
        <v>44256</v>
      </c>
      <c r="M43" s="1301">
        <v>44546</v>
      </c>
      <c r="N43" s="322" t="s">
        <v>64</v>
      </c>
      <c r="O43" s="1300" t="s">
        <v>342</v>
      </c>
      <c r="P43" s="682"/>
      <c r="Q43" s="680"/>
      <c r="R43" s="680"/>
      <c r="S43" s="680"/>
      <c r="T43" s="680"/>
      <c r="U43" s="680"/>
      <c r="V43" s="680"/>
      <c r="W43" s="636">
        <v>1</v>
      </c>
      <c r="X43" s="680"/>
      <c r="Y43" s="680"/>
      <c r="Z43" s="680"/>
      <c r="AA43" s="680"/>
      <c r="AB43" s="680"/>
      <c r="AC43" s="680"/>
      <c r="AD43" s="680"/>
      <c r="AE43" s="680"/>
      <c r="AF43" s="680"/>
      <c r="AG43" s="680"/>
      <c r="AH43" s="680"/>
      <c r="AI43" s="680"/>
      <c r="AJ43" s="680"/>
      <c r="AK43" s="680"/>
      <c r="AL43" s="680"/>
      <c r="AM43" s="680"/>
      <c r="AN43" s="288"/>
      <c r="AO43" s="196"/>
    </row>
    <row r="44" spans="1:63" s="41" customFormat="1" ht="60" customHeight="1" x14ac:dyDescent="0.2">
      <c r="A44" s="1312"/>
      <c r="B44" s="1315"/>
      <c r="C44" s="1315"/>
      <c r="D44" s="931"/>
      <c r="E44" s="1191"/>
      <c r="F44" s="1152"/>
      <c r="G44" s="1197"/>
      <c r="H44" s="290" t="s">
        <v>720</v>
      </c>
      <c r="I44" s="294" t="s">
        <v>948</v>
      </c>
      <c r="J44" s="13">
        <v>0.02</v>
      </c>
      <c r="K44" s="1191"/>
      <c r="L44" s="1301"/>
      <c r="M44" s="1301"/>
      <c r="N44" s="322" t="s">
        <v>64</v>
      </c>
      <c r="O44" s="1300"/>
      <c r="P44" s="682"/>
      <c r="Q44" s="680"/>
      <c r="R44" s="680"/>
      <c r="S44" s="680"/>
      <c r="T44" s="680"/>
      <c r="U44" s="680"/>
      <c r="V44" s="680"/>
      <c r="W44" s="680"/>
      <c r="X44" s="680"/>
      <c r="Y44" s="680"/>
      <c r="Z44" s="680"/>
      <c r="AA44" s="680"/>
      <c r="AB44" s="680"/>
      <c r="AC44" s="680"/>
      <c r="AD44" s="680"/>
      <c r="AE44" s="604">
        <v>0.5</v>
      </c>
      <c r="AF44" s="680"/>
      <c r="AG44" s="680"/>
      <c r="AH44" s="680"/>
      <c r="AI44" s="680"/>
      <c r="AJ44" s="680"/>
      <c r="AK44" s="680"/>
      <c r="AL44" s="680"/>
      <c r="AM44" s="604">
        <v>0.5</v>
      </c>
      <c r="AN44" s="288"/>
      <c r="AO44" s="196"/>
    </row>
    <row r="45" spans="1:63" s="41" customFormat="1" ht="58.5" customHeight="1" x14ac:dyDescent="0.2">
      <c r="A45" s="1312"/>
      <c r="B45" s="1315"/>
      <c r="C45" s="1315"/>
      <c r="D45" s="931"/>
      <c r="E45" s="1191"/>
      <c r="F45" s="1152"/>
      <c r="G45" s="297" t="s">
        <v>721</v>
      </c>
      <c r="H45" s="584" t="s">
        <v>722</v>
      </c>
      <c r="I45" s="584" t="s">
        <v>723</v>
      </c>
      <c r="J45" s="13">
        <v>0.04</v>
      </c>
      <c r="K45" s="590" t="s">
        <v>634</v>
      </c>
      <c r="L45" s="597">
        <v>44230</v>
      </c>
      <c r="M45" s="597">
        <v>44546</v>
      </c>
      <c r="N45" s="322" t="s">
        <v>64</v>
      </c>
      <c r="O45" s="704" t="s">
        <v>955</v>
      </c>
      <c r="P45" s="682"/>
      <c r="Q45" s="680"/>
      <c r="R45" s="680"/>
      <c r="S45" s="680"/>
      <c r="T45" s="680"/>
      <c r="U45" s="680"/>
      <c r="V45" s="680"/>
      <c r="W45" s="636">
        <v>1</v>
      </c>
      <c r="X45" s="680"/>
      <c r="Y45" s="680"/>
      <c r="Z45" s="680"/>
      <c r="AA45" s="680"/>
      <c r="AB45" s="680"/>
      <c r="AC45" s="680"/>
      <c r="AD45" s="680"/>
      <c r="AE45" s="636">
        <v>1</v>
      </c>
      <c r="AF45" s="680"/>
      <c r="AG45" s="680"/>
      <c r="AH45" s="680"/>
      <c r="AI45" s="680"/>
      <c r="AJ45" s="680"/>
      <c r="AK45" s="680"/>
      <c r="AL45" s="680"/>
      <c r="AM45" s="636">
        <v>1</v>
      </c>
      <c r="AN45" s="607"/>
      <c r="AO45" s="196"/>
    </row>
    <row r="46" spans="1:63" s="41" customFormat="1" ht="103.5" customHeight="1" thickBot="1" x14ac:dyDescent="0.25">
      <c r="A46" s="1313"/>
      <c r="B46" s="1316"/>
      <c r="C46" s="377" t="s">
        <v>724</v>
      </c>
      <c r="D46" s="583" t="s">
        <v>725</v>
      </c>
      <c r="E46" s="26">
        <v>0.05</v>
      </c>
      <c r="F46" s="1318"/>
      <c r="G46" s="107" t="s">
        <v>726</v>
      </c>
      <c r="H46" s="583" t="s">
        <v>520</v>
      </c>
      <c r="I46" s="583" t="s">
        <v>949</v>
      </c>
      <c r="J46" s="7">
        <v>0.05</v>
      </c>
      <c r="K46" s="26" t="s">
        <v>642</v>
      </c>
      <c r="L46" s="21">
        <v>44200</v>
      </c>
      <c r="M46" s="21">
        <v>44196</v>
      </c>
      <c r="N46" s="703" t="s">
        <v>64</v>
      </c>
      <c r="O46" s="705" t="s">
        <v>35</v>
      </c>
      <c r="P46" s="682"/>
      <c r="Q46" s="606">
        <v>8.3299999999999999E-2</v>
      </c>
      <c r="R46" s="378"/>
      <c r="S46" s="606">
        <v>8.3299999999999999E-2</v>
      </c>
      <c r="T46" s="378"/>
      <c r="U46" s="606">
        <v>8.3299999999999999E-2</v>
      </c>
      <c r="V46" s="378"/>
      <c r="W46" s="606">
        <v>8.3299999999999999E-2</v>
      </c>
      <c r="X46" s="378"/>
      <c r="Y46" s="606">
        <v>8.3299999999999999E-2</v>
      </c>
      <c r="Z46" s="378"/>
      <c r="AA46" s="606">
        <v>8.3299999999999999E-2</v>
      </c>
      <c r="AB46" s="378"/>
      <c r="AC46" s="606">
        <v>8.3299999999999999E-2</v>
      </c>
      <c r="AD46" s="378"/>
      <c r="AE46" s="606">
        <v>8.3299999999999999E-2</v>
      </c>
      <c r="AF46" s="378"/>
      <c r="AG46" s="606">
        <v>8.3299999999999999E-2</v>
      </c>
      <c r="AH46" s="378"/>
      <c r="AI46" s="606">
        <v>8.3299999999999999E-2</v>
      </c>
      <c r="AJ46" s="378"/>
      <c r="AK46" s="606">
        <v>8.3299999999999999E-2</v>
      </c>
      <c r="AL46" s="378"/>
      <c r="AM46" s="606">
        <v>8.3699999999999997E-2</v>
      </c>
      <c r="AN46" s="288"/>
      <c r="AO46" s="196"/>
    </row>
    <row r="47" spans="1:63" s="41" customFormat="1" ht="28.5" customHeight="1" x14ac:dyDescent="0.2">
      <c r="A47" s="135" t="s">
        <v>16</v>
      </c>
      <c r="B47" s="136"/>
      <c r="C47" s="136" t="s">
        <v>17</v>
      </c>
      <c r="D47" s="595"/>
      <c r="E47" s="136"/>
      <c r="F47" s="136"/>
      <c r="G47" s="136" t="s">
        <v>14</v>
      </c>
      <c r="H47" s="137"/>
      <c r="I47" s="136" t="s">
        <v>15</v>
      </c>
      <c r="J47" s="137"/>
      <c r="K47" s="136"/>
      <c r="L47" s="136"/>
      <c r="M47" s="136"/>
      <c r="N47" s="137"/>
      <c r="O47" s="1050"/>
      <c r="P47" s="1051"/>
      <c r="Q47" s="1051"/>
      <c r="R47" s="1051"/>
      <c r="S47" s="1051"/>
      <c r="T47" s="1051"/>
      <c r="U47" s="1051"/>
      <c r="V47" s="1051"/>
      <c r="W47" s="1051"/>
      <c r="X47" s="1051"/>
      <c r="Y47" s="1051"/>
      <c r="Z47" s="1051"/>
      <c r="AA47" s="1051"/>
      <c r="AB47" s="1051"/>
      <c r="AC47" s="1051"/>
      <c r="AD47" s="1051"/>
      <c r="AE47" s="1051"/>
      <c r="AF47" s="1051"/>
      <c r="AG47" s="1051"/>
      <c r="AH47" s="1051"/>
      <c r="AI47" s="1051"/>
      <c r="AJ47" s="1051"/>
      <c r="AK47" s="1051"/>
      <c r="AL47" s="1051"/>
      <c r="AM47" s="1052"/>
      <c r="AN47" s="458"/>
      <c r="AO47" s="458"/>
      <c r="AP47" s="458"/>
      <c r="AQ47" s="458"/>
      <c r="AR47" s="458"/>
      <c r="AS47" s="458"/>
      <c r="AT47" s="458"/>
      <c r="AU47" s="458"/>
      <c r="AV47" s="458"/>
      <c r="AW47" s="458"/>
      <c r="AX47" s="458"/>
      <c r="AY47" s="458"/>
      <c r="AZ47" s="458"/>
      <c r="BA47" s="458"/>
      <c r="BB47" s="458"/>
      <c r="BC47" s="458"/>
      <c r="BD47" s="458"/>
      <c r="BE47" s="458"/>
      <c r="BF47" s="458"/>
      <c r="BG47" s="458"/>
      <c r="BH47" s="458"/>
      <c r="BI47" s="458"/>
      <c r="BJ47" s="458"/>
      <c r="BK47" s="458"/>
    </row>
    <row r="48" spans="1:63" s="41" customFormat="1" ht="47.25" customHeight="1" x14ac:dyDescent="0.2">
      <c r="A48" s="135" t="s">
        <v>63</v>
      </c>
      <c r="B48" s="136"/>
      <c r="C48" s="136" t="s">
        <v>311</v>
      </c>
      <c r="D48" s="595"/>
      <c r="E48" s="136"/>
      <c r="F48" s="136"/>
      <c r="G48" s="136" t="s">
        <v>38</v>
      </c>
      <c r="H48" s="136"/>
      <c r="I48" s="136" t="s">
        <v>952</v>
      </c>
      <c r="J48" s="136"/>
      <c r="K48" s="136"/>
      <c r="L48" s="136"/>
      <c r="M48" s="136"/>
      <c r="N48" s="137"/>
      <c r="O48" s="1050"/>
      <c r="P48" s="1051"/>
      <c r="Q48" s="1051"/>
      <c r="R48" s="1051"/>
      <c r="S48" s="1051"/>
      <c r="T48" s="1051"/>
      <c r="U48" s="1051"/>
      <c r="V48" s="1051"/>
      <c r="W48" s="1051"/>
      <c r="X48" s="1051"/>
      <c r="Y48" s="1051"/>
      <c r="Z48" s="1051"/>
      <c r="AA48" s="1051"/>
      <c r="AB48" s="1051"/>
      <c r="AC48" s="1051"/>
      <c r="AD48" s="1051"/>
      <c r="AE48" s="1051"/>
      <c r="AF48" s="1051"/>
      <c r="AG48" s="1051"/>
      <c r="AH48" s="1051"/>
      <c r="AI48" s="1051"/>
      <c r="AJ48" s="1051"/>
      <c r="AK48" s="1051"/>
      <c r="AL48" s="1051"/>
      <c r="AM48" s="1052"/>
      <c r="AN48" s="458"/>
      <c r="AO48" s="458"/>
      <c r="AP48" s="458"/>
      <c r="AQ48" s="458"/>
      <c r="AR48" s="458"/>
      <c r="AS48" s="458"/>
      <c r="AT48" s="458"/>
      <c r="AU48" s="458"/>
      <c r="AV48" s="458"/>
      <c r="AW48" s="458"/>
      <c r="AX48" s="458"/>
      <c r="AY48" s="458"/>
      <c r="AZ48" s="458"/>
      <c r="BA48" s="458"/>
      <c r="BB48" s="458"/>
      <c r="BC48" s="458"/>
      <c r="BD48" s="458"/>
      <c r="BE48" s="458"/>
      <c r="BF48" s="458"/>
      <c r="BG48" s="458"/>
      <c r="BH48" s="458"/>
      <c r="BI48" s="458"/>
      <c r="BJ48" s="458"/>
      <c r="BK48" s="458"/>
    </row>
    <row r="49" spans="1:63" s="41" customFormat="1" ht="28.5" customHeight="1" thickBot="1" x14ac:dyDescent="0.25">
      <c r="A49" s="139" t="s">
        <v>37</v>
      </c>
      <c r="B49" s="140"/>
      <c r="C49" s="1016" t="s">
        <v>312</v>
      </c>
      <c r="D49" s="1016"/>
      <c r="E49" s="141"/>
      <c r="F49" s="140"/>
      <c r="G49" s="141" t="s">
        <v>39</v>
      </c>
      <c r="H49" s="140"/>
      <c r="I49" s="581" t="s">
        <v>953</v>
      </c>
      <c r="J49" s="1017" t="s">
        <v>18</v>
      </c>
      <c r="K49" s="1017"/>
      <c r="L49" s="1017"/>
      <c r="M49" s="1017"/>
      <c r="N49" s="1017"/>
      <c r="O49" s="1053"/>
      <c r="P49" s="1054"/>
      <c r="Q49" s="1054"/>
      <c r="R49" s="1054"/>
      <c r="S49" s="1054"/>
      <c r="T49" s="1054"/>
      <c r="U49" s="1054"/>
      <c r="V49" s="1054"/>
      <c r="W49" s="1054"/>
      <c r="X49" s="1054"/>
      <c r="Y49" s="1054"/>
      <c r="Z49" s="1054"/>
      <c r="AA49" s="1054"/>
      <c r="AB49" s="1054"/>
      <c r="AC49" s="1054"/>
      <c r="AD49" s="1054"/>
      <c r="AE49" s="1054"/>
      <c r="AF49" s="1054"/>
      <c r="AG49" s="1054"/>
      <c r="AH49" s="1054"/>
      <c r="AI49" s="1054"/>
      <c r="AJ49" s="1054"/>
      <c r="AK49" s="1054"/>
      <c r="AL49" s="1054"/>
      <c r="AM49" s="1055"/>
      <c r="AN49" s="458"/>
      <c r="AO49" s="458"/>
      <c r="AP49" s="458"/>
      <c r="AQ49" s="458"/>
      <c r="AR49" s="458"/>
      <c r="AS49" s="458"/>
      <c r="AT49" s="458"/>
      <c r="AU49" s="458"/>
      <c r="AV49" s="458"/>
      <c r="AW49" s="458"/>
      <c r="AX49" s="458"/>
      <c r="AY49" s="458"/>
      <c r="AZ49" s="458"/>
      <c r="BA49" s="458"/>
      <c r="BB49" s="458"/>
      <c r="BC49" s="458"/>
      <c r="BD49" s="458"/>
      <c r="BE49" s="458"/>
      <c r="BF49" s="458"/>
      <c r="BG49" s="458"/>
      <c r="BH49" s="458"/>
      <c r="BI49" s="458"/>
      <c r="BJ49" s="458"/>
      <c r="BK49" s="458"/>
    </row>
    <row r="50" spans="1:63" s="41" customFormat="1" ht="13.5" x14ac:dyDescent="0.2">
      <c r="A50" s="726">
        <v>44386</v>
      </c>
      <c r="E50" s="142"/>
      <c r="F50" s="142"/>
      <c r="G50" s="192"/>
      <c r="J50" s="240"/>
    </row>
    <row r="51" spans="1:63" s="41" customFormat="1" x14ac:dyDescent="0.2">
      <c r="E51" s="142"/>
      <c r="F51" s="142"/>
      <c r="G51" s="192"/>
      <c r="J51" s="240"/>
    </row>
    <row r="52" spans="1:63" s="41" customFormat="1" x14ac:dyDescent="0.2">
      <c r="E52" s="142"/>
      <c r="F52" s="142"/>
      <c r="G52" s="192"/>
      <c r="J52" s="240"/>
    </row>
    <row r="53" spans="1:63" s="41" customFormat="1" x14ac:dyDescent="0.2">
      <c r="E53" s="142"/>
      <c r="F53" s="142"/>
      <c r="G53" s="192"/>
      <c r="J53" s="240"/>
    </row>
    <row r="54" spans="1:63" s="41" customFormat="1" x14ac:dyDescent="0.2">
      <c r="E54" s="142"/>
      <c r="F54" s="142"/>
      <c r="G54" s="192"/>
      <c r="J54" s="240"/>
    </row>
    <row r="55" spans="1:63" s="41" customFormat="1" x14ac:dyDescent="0.2">
      <c r="E55" s="142"/>
      <c r="F55" s="142"/>
      <c r="G55" s="192"/>
      <c r="J55" s="240"/>
    </row>
    <row r="56" spans="1:63" s="41" customFormat="1" x14ac:dyDescent="0.2">
      <c r="E56" s="142"/>
      <c r="F56" s="142"/>
      <c r="G56" s="192"/>
      <c r="J56" s="240"/>
    </row>
    <row r="57" spans="1:63" s="41" customFormat="1" x14ac:dyDescent="0.2">
      <c r="E57" s="142"/>
      <c r="F57" s="142"/>
      <c r="G57" s="192"/>
      <c r="J57" s="240"/>
    </row>
    <row r="58" spans="1:63" s="41" customFormat="1" x14ac:dyDescent="0.2">
      <c r="E58" s="142"/>
      <c r="F58" s="142"/>
      <c r="G58" s="192"/>
      <c r="J58" s="240"/>
    </row>
    <row r="59" spans="1:63" s="41" customFormat="1" x14ac:dyDescent="0.2">
      <c r="E59" s="142"/>
      <c r="F59" s="142"/>
      <c r="G59" s="192"/>
      <c r="J59" s="240"/>
    </row>
    <row r="60" spans="1:63" s="41" customFormat="1" x14ac:dyDescent="0.2">
      <c r="E60" s="142"/>
      <c r="F60" s="142"/>
      <c r="G60" s="192"/>
      <c r="J60" s="240"/>
    </row>
    <row r="61" spans="1:63" s="41" customFormat="1" x14ac:dyDescent="0.2">
      <c r="E61" s="142"/>
      <c r="F61" s="142"/>
      <c r="G61" s="192"/>
      <c r="J61" s="240"/>
    </row>
    <row r="62" spans="1:63" s="41" customFormat="1" x14ac:dyDescent="0.2">
      <c r="E62" s="142"/>
      <c r="F62" s="142"/>
      <c r="G62" s="192"/>
      <c r="J62" s="240"/>
    </row>
    <row r="63" spans="1:63" s="41" customFormat="1" x14ac:dyDescent="0.2">
      <c r="E63" s="142"/>
      <c r="F63" s="142"/>
      <c r="G63" s="192"/>
      <c r="J63" s="240"/>
    </row>
  </sheetData>
  <mergeCells count="94">
    <mergeCell ref="A9:B9"/>
    <mergeCell ref="C9:C10"/>
    <mergeCell ref="D9:D10"/>
    <mergeCell ref="E9:E10"/>
    <mergeCell ref="F9:F10"/>
    <mergeCell ref="A3:N7"/>
    <mergeCell ref="P3:AM7"/>
    <mergeCell ref="AN3:AO8"/>
    <mergeCell ref="A8:N8"/>
    <mergeCell ref="O8:AM8"/>
    <mergeCell ref="T9:U9"/>
    <mergeCell ref="G9:G10"/>
    <mergeCell ref="H9:H10"/>
    <mergeCell ref="I9:I10"/>
    <mergeCell ref="J9:J10"/>
    <mergeCell ref="K9:K10"/>
    <mergeCell ref="L9:L10"/>
    <mergeCell ref="M9:M10"/>
    <mergeCell ref="N9:N10"/>
    <mergeCell ref="O9:O10"/>
    <mergeCell ref="P9:Q9"/>
    <mergeCell ref="R9:S9"/>
    <mergeCell ref="AH9:AI9"/>
    <mergeCell ref="AJ9:AK9"/>
    <mergeCell ref="AL9:AM9"/>
    <mergeCell ref="AN9:AO9"/>
    <mergeCell ref="A11:A46"/>
    <mergeCell ref="B11:B46"/>
    <mergeCell ref="C11:C45"/>
    <mergeCell ref="D11:D27"/>
    <mergeCell ref="E11:E27"/>
    <mergeCell ref="F11:F46"/>
    <mergeCell ref="V9:W9"/>
    <mergeCell ref="X9:Y9"/>
    <mergeCell ref="Z9:AA9"/>
    <mergeCell ref="AB9:AC9"/>
    <mergeCell ref="AD9:AE9"/>
    <mergeCell ref="AF9:AG9"/>
    <mergeCell ref="G11:G12"/>
    <mergeCell ref="K11:K12"/>
    <mergeCell ref="N11:N12"/>
    <mergeCell ref="O11:O12"/>
    <mergeCell ref="G13:G24"/>
    <mergeCell ref="K13:K14"/>
    <mergeCell ref="L13:L14"/>
    <mergeCell ref="M13:M14"/>
    <mergeCell ref="N13:N14"/>
    <mergeCell ref="O13:O24"/>
    <mergeCell ref="K15:K16"/>
    <mergeCell ref="L15:L16"/>
    <mergeCell ref="M15:M16"/>
    <mergeCell ref="N15:N16"/>
    <mergeCell ref="K17:K19"/>
    <mergeCell ref="L17:L19"/>
    <mergeCell ref="M17:M19"/>
    <mergeCell ref="N17:N19"/>
    <mergeCell ref="O25:O27"/>
    <mergeCell ref="K20:K21"/>
    <mergeCell ref="L20:L21"/>
    <mergeCell ref="M20:M21"/>
    <mergeCell ref="N20:N21"/>
    <mergeCell ref="K22:K24"/>
    <mergeCell ref="L22:L24"/>
    <mergeCell ref="M22:M24"/>
    <mergeCell ref="N22:N24"/>
    <mergeCell ref="G25:G27"/>
    <mergeCell ref="K25:K27"/>
    <mergeCell ref="L25:L27"/>
    <mergeCell ref="M25:M27"/>
    <mergeCell ref="N25:N27"/>
    <mergeCell ref="O43:O44"/>
    <mergeCell ref="D28:D29"/>
    <mergeCell ref="E28:E29"/>
    <mergeCell ref="L28:L29"/>
    <mergeCell ref="M28:M29"/>
    <mergeCell ref="D30:D37"/>
    <mergeCell ref="E30:E37"/>
    <mergeCell ref="G32:G33"/>
    <mergeCell ref="O47:AM49"/>
    <mergeCell ref="C49:D49"/>
    <mergeCell ref="J49:N49"/>
    <mergeCell ref="O32:O33"/>
    <mergeCell ref="D38:D45"/>
    <mergeCell ref="E38:E45"/>
    <mergeCell ref="G39:G40"/>
    <mergeCell ref="K39:K40"/>
    <mergeCell ref="L39:L40"/>
    <mergeCell ref="M39:M40"/>
    <mergeCell ref="N39:N40"/>
    <mergeCell ref="O39:O40"/>
    <mergeCell ref="G43:G44"/>
    <mergeCell ref="K43:K44"/>
    <mergeCell ref="L43:L44"/>
    <mergeCell ref="M43:M44"/>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54" max="64" man="1"/>
  </rowBreaks>
  <colBreaks count="1" manualBreakCount="1">
    <brk id="14" min="2"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218"/>
  <sheetViews>
    <sheetView topLeftCell="A6" workbookViewId="0">
      <selection activeCell="B19" sqref="B19"/>
    </sheetView>
  </sheetViews>
  <sheetFormatPr baseColWidth="10" defaultColWidth="11.42578125" defaultRowHeight="15" x14ac:dyDescent="0.25"/>
  <cols>
    <col min="1" max="1" width="11.42578125" style="46"/>
    <col min="2" max="2" width="55.5703125" style="46" customWidth="1"/>
    <col min="3" max="3" width="15.85546875" style="46" customWidth="1"/>
    <col min="4" max="4" width="16.85546875" style="46" customWidth="1"/>
    <col min="5" max="5" width="11.42578125" style="46"/>
    <col min="6" max="6" width="33.42578125" style="46" customWidth="1"/>
    <col min="7" max="7" width="21.140625" style="46" customWidth="1"/>
    <col min="8" max="8" width="30.7109375" style="46" customWidth="1"/>
    <col min="9" max="9" width="11.42578125" style="46"/>
    <col min="10" max="10" width="20.42578125" style="46" customWidth="1"/>
    <col min="11" max="12" width="11.42578125" style="46"/>
    <col min="13" max="13" width="24.7109375" style="46" customWidth="1"/>
    <col min="14" max="14" width="27" style="46" customWidth="1"/>
    <col min="15" max="15" width="29.42578125" style="46" customWidth="1"/>
    <col min="16" max="17" width="11.42578125" style="46"/>
    <col min="18" max="18" width="18.140625" style="46" customWidth="1"/>
    <col min="19" max="21" width="11.42578125" style="46"/>
    <col min="22" max="22" width="29.7109375" style="46" customWidth="1"/>
    <col min="23" max="23" width="11.42578125" style="46"/>
    <col min="24" max="24" width="30.5703125" style="46" customWidth="1"/>
    <col min="25" max="25" width="0" style="46" hidden="1" customWidth="1"/>
    <col min="26" max="26" width="17" style="46" hidden="1" customWidth="1"/>
    <col min="27" max="27" width="12.85546875" style="46" hidden="1" customWidth="1"/>
    <col min="28" max="28" width="17.140625" style="46" customWidth="1"/>
    <col min="29" max="29" width="11.42578125" style="46"/>
    <col min="30" max="30" width="18" style="46" customWidth="1"/>
    <col min="31" max="34" width="11.42578125" style="46"/>
    <col min="35" max="35" width="18.140625" style="46" customWidth="1"/>
    <col min="36" max="16384" width="11.42578125" style="46"/>
  </cols>
  <sheetData>
    <row r="1" spans="2:35" x14ac:dyDescent="0.25">
      <c r="M1" s="46" t="s">
        <v>196</v>
      </c>
      <c r="N1" s="46" t="s">
        <v>197</v>
      </c>
      <c r="O1" s="46" t="s">
        <v>198</v>
      </c>
      <c r="P1" s="46" t="s">
        <v>199</v>
      </c>
      <c r="R1" s="46" t="s">
        <v>204</v>
      </c>
      <c r="T1" s="46" t="s">
        <v>210</v>
      </c>
      <c r="V1" s="46" t="s">
        <v>266</v>
      </c>
      <c r="X1" s="87" t="s">
        <v>198</v>
      </c>
      <c r="Y1" s="87" t="s">
        <v>262</v>
      </c>
      <c r="Z1" s="87" t="s">
        <v>263</v>
      </c>
      <c r="AA1" s="87" t="s">
        <v>264</v>
      </c>
      <c r="AB1" s="88" t="s">
        <v>265</v>
      </c>
    </row>
    <row r="2" spans="2:35" ht="60.75" customHeight="1" x14ac:dyDescent="0.25">
      <c r="B2" s="47" t="s">
        <v>136</v>
      </c>
      <c r="C2" s="47"/>
      <c r="D2" s="48" t="s">
        <v>137</v>
      </c>
      <c r="F2" s="48" t="s">
        <v>164</v>
      </c>
      <c r="G2" s="49"/>
      <c r="H2" s="92" t="s">
        <v>298</v>
      </c>
      <c r="J2" s="63" t="s">
        <v>293</v>
      </c>
      <c r="K2" s="63" t="s">
        <v>180</v>
      </c>
      <c r="L2" s="90">
        <v>400</v>
      </c>
      <c r="M2" s="62" t="s">
        <v>181</v>
      </c>
      <c r="N2" s="65" t="s">
        <v>183</v>
      </c>
      <c r="O2" s="66" t="s">
        <v>188</v>
      </c>
      <c r="P2" s="67">
        <v>1600</v>
      </c>
      <c r="R2" s="64" t="s">
        <v>201</v>
      </c>
      <c r="T2" s="3" t="s">
        <v>205</v>
      </c>
      <c r="V2" s="75" t="s">
        <v>211</v>
      </c>
      <c r="X2" s="44" t="s">
        <v>232</v>
      </c>
      <c r="Y2" s="2" t="s">
        <v>233</v>
      </c>
      <c r="Z2" s="2" t="s">
        <v>234</v>
      </c>
      <c r="AA2" s="77">
        <v>3</v>
      </c>
      <c r="AB2" s="78">
        <v>8</v>
      </c>
      <c r="AD2" s="89" t="s">
        <v>274</v>
      </c>
      <c r="AF2" s="89" t="s">
        <v>275</v>
      </c>
      <c r="AG2" s="89"/>
      <c r="AI2" s="76" t="s">
        <v>301</v>
      </c>
    </row>
    <row r="3" spans="2:35" ht="40.5" customHeight="1" x14ac:dyDescent="0.25">
      <c r="B3" s="47" t="s">
        <v>138</v>
      </c>
      <c r="C3" s="47"/>
      <c r="D3" s="50" t="s">
        <v>139</v>
      </c>
      <c r="F3" s="48" t="s">
        <v>165</v>
      </c>
      <c r="G3" s="49"/>
      <c r="H3" s="92" t="s">
        <v>299</v>
      </c>
      <c r="J3" s="63" t="s">
        <v>297</v>
      </c>
      <c r="K3" s="91" t="s">
        <v>236</v>
      </c>
      <c r="L3" s="91" t="s">
        <v>236</v>
      </c>
      <c r="M3" s="62" t="s">
        <v>182</v>
      </c>
      <c r="N3" s="65" t="s">
        <v>184</v>
      </c>
      <c r="O3" s="68" t="s">
        <v>189</v>
      </c>
      <c r="P3" s="69">
        <f>6000*4</f>
        <v>24000</v>
      </c>
      <c r="R3" s="64" t="s">
        <v>202</v>
      </c>
      <c r="T3" s="3" t="s">
        <v>206</v>
      </c>
      <c r="V3" s="75" t="s">
        <v>212</v>
      </c>
      <c r="X3" s="44" t="s">
        <v>235</v>
      </c>
      <c r="Y3" s="2" t="s">
        <v>233</v>
      </c>
      <c r="Z3" s="2" t="s">
        <v>234</v>
      </c>
      <c r="AA3" s="2" t="s">
        <v>236</v>
      </c>
      <c r="AB3" s="43">
        <v>1</v>
      </c>
      <c r="AD3" s="89" t="s">
        <v>159</v>
      </c>
      <c r="AF3" s="89" t="s">
        <v>276</v>
      </c>
      <c r="AG3" s="89"/>
      <c r="AI3" s="76" t="s">
        <v>302</v>
      </c>
    </row>
    <row r="4" spans="2:35" ht="39" customHeight="1" x14ac:dyDescent="0.25">
      <c r="B4" s="47" t="s">
        <v>140</v>
      </c>
      <c r="C4" s="47"/>
      <c r="D4" s="51" t="s">
        <v>141</v>
      </c>
      <c r="F4" s="50" t="s">
        <v>166</v>
      </c>
      <c r="G4" s="49"/>
      <c r="H4" s="92" t="s">
        <v>300</v>
      </c>
      <c r="J4" s="63" t="s">
        <v>296</v>
      </c>
      <c r="N4" s="65" t="s">
        <v>185</v>
      </c>
      <c r="O4" s="66" t="s">
        <v>190</v>
      </c>
      <c r="P4" s="70">
        <v>40</v>
      </c>
      <c r="R4" s="64" t="s">
        <v>203</v>
      </c>
      <c r="T4" s="3" t="s">
        <v>207</v>
      </c>
      <c r="V4" s="1322" t="s">
        <v>213</v>
      </c>
      <c r="X4" s="44" t="s">
        <v>237</v>
      </c>
      <c r="Y4" s="2" t="s">
        <v>238</v>
      </c>
      <c r="Z4" s="2" t="s">
        <v>239</v>
      </c>
      <c r="AA4" s="78" t="s">
        <v>236</v>
      </c>
      <c r="AB4" s="2">
        <v>32</v>
      </c>
      <c r="AD4" s="89" t="s">
        <v>268</v>
      </c>
      <c r="AF4" s="89" t="s">
        <v>292</v>
      </c>
      <c r="AG4" s="89"/>
      <c r="AI4" s="76" t="s">
        <v>303</v>
      </c>
    </row>
    <row r="5" spans="2:35" ht="40.5" customHeight="1" x14ac:dyDescent="0.25">
      <c r="B5" s="47" t="s">
        <v>142</v>
      </c>
      <c r="C5" s="47"/>
      <c r="D5" s="52" t="s">
        <v>143</v>
      </c>
      <c r="F5" s="50" t="s">
        <v>167</v>
      </c>
      <c r="G5" s="49"/>
      <c r="H5" s="49"/>
      <c r="J5" s="63" t="s">
        <v>295</v>
      </c>
      <c r="N5" s="65" t="s">
        <v>186</v>
      </c>
      <c r="O5" s="68" t="s">
        <v>191</v>
      </c>
      <c r="P5" s="71">
        <v>8</v>
      </c>
      <c r="T5" s="3" t="s">
        <v>208</v>
      </c>
      <c r="V5" s="1322"/>
      <c r="X5" s="44" t="s">
        <v>192</v>
      </c>
      <c r="Y5" s="2" t="s">
        <v>233</v>
      </c>
      <c r="Z5" s="2" t="s">
        <v>234</v>
      </c>
      <c r="AA5" s="2">
        <v>4</v>
      </c>
      <c r="AB5" s="78">
        <v>18</v>
      </c>
      <c r="AD5" s="89" t="s">
        <v>111</v>
      </c>
      <c r="AF5" s="89" t="s">
        <v>277</v>
      </c>
      <c r="AG5" s="89"/>
      <c r="AI5" s="76" t="s">
        <v>304</v>
      </c>
    </row>
    <row r="6" spans="2:35" ht="61.5" customHeight="1" x14ac:dyDescent="0.25">
      <c r="B6" s="47" t="s">
        <v>144</v>
      </c>
      <c r="C6" s="47"/>
      <c r="D6" s="53" t="s">
        <v>145</v>
      </c>
      <c r="F6" s="51" t="s">
        <v>168</v>
      </c>
      <c r="G6" s="49"/>
      <c r="H6" s="49"/>
      <c r="J6" s="63" t="s">
        <v>294</v>
      </c>
      <c r="N6" s="65" t="s">
        <v>187</v>
      </c>
      <c r="O6" s="72" t="s">
        <v>192</v>
      </c>
      <c r="P6" s="70">
        <v>12</v>
      </c>
      <c r="T6" s="3" t="s">
        <v>209</v>
      </c>
      <c r="V6" s="75" t="s">
        <v>214</v>
      </c>
      <c r="X6" s="45" t="s">
        <v>240</v>
      </c>
      <c r="Y6" s="78" t="s">
        <v>238</v>
      </c>
      <c r="Z6" s="78" t="s">
        <v>239</v>
      </c>
      <c r="AA6" s="2">
        <v>24</v>
      </c>
      <c r="AB6" s="78">
        <v>200</v>
      </c>
      <c r="AD6" s="89" t="s">
        <v>269</v>
      </c>
      <c r="AF6" s="89" t="s">
        <v>278</v>
      </c>
      <c r="AG6" s="89"/>
      <c r="AI6" s="76" t="s">
        <v>305</v>
      </c>
    </row>
    <row r="7" spans="2:35" ht="45.75" customHeight="1" x14ac:dyDescent="0.25">
      <c r="B7" s="47" t="s">
        <v>146</v>
      </c>
      <c r="C7" s="47"/>
      <c r="D7" s="54" t="s">
        <v>147</v>
      </c>
      <c r="F7" s="51" t="s">
        <v>169</v>
      </c>
      <c r="G7" s="49"/>
      <c r="H7" s="49"/>
      <c r="O7" s="68" t="s">
        <v>193</v>
      </c>
      <c r="P7" s="71">
        <v>88000</v>
      </c>
      <c r="T7" s="3" t="s">
        <v>87</v>
      </c>
      <c r="V7" s="75" t="s">
        <v>215</v>
      </c>
      <c r="X7" s="45" t="s">
        <v>241</v>
      </c>
      <c r="Y7" s="78" t="s">
        <v>233</v>
      </c>
      <c r="Z7" s="78" t="s">
        <v>234</v>
      </c>
      <c r="AA7" s="78" t="s">
        <v>236</v>
      </c>
      <c r="AB7" s="78">
        <v>40</v>
      </c>
      <c r="AD7" s="89" t="s">
        <v>86</v>
      </c>
      <c r="AF7" s="89" t="s">
        <v>279</v>
      </c>
      <c r="AG7" s="89"/>
      <c r="AI7" s="76" t="s">
        <v>306</v>
      </c>
    </row>
    <row r="8" spans="2:35" ht="33.75" customHeight="1" x14ac:dyDescent="0.25">
      <c r="B8" s="47" t="s">
        <v>148</v>
      </c>
      <c r="C8" s="47"/>
      <c r="D8" s="55" t="s">
        <v>149</v>
      </c>
      <c r="F8" s="51" t="s">
        <v>170</v>
      </c>
      <c r="G8" s="49"/>
      <c r="H8" s="49"/>
      <c r="O8" s="73" t="s">
        <v>124</v>
      </c>
      <c r="P8" s="74">
        <v>1</v>
      </c>
      <c r="T8" s="3" t="s">
        <v>123</v>
      </c>
      <c r="V8" s="45" t="s">
        <v>216</v>
      </c>
      <c r="X8" s="45" t="s">
        <v>242</v>
      </c>
      <c r="Y8" s="78" t="s">
        <v>233</v>
      </c>
      <c r="Z8" s="78" t="s">
        <v>243</v>
      </c>
      <c r="AA8" s="78">
        <v>12</v>
      </c>
      <c r="AB8" s="78">
        <v>84</v>
      </c>
      <c r="AD8" s="89" t="s">
        <v>270</v>
      </c>
      <c r="AF8" s="89" t="s">
        <v>280</v>
      </c>
      <c r="AG8" s="89"/>
      <c r="AI8" s="76" t="s">
        <v>307</v>
      </c>
    </row>
    <row r="9" spans="2:35" ht="25.5" customHeight="1" x14ac:dyDescent="0.25">
      <c r="B9" s="47" t="s">
        <v>150</v>
      </c>
      <c r="C9" s="47"/>
      <c r="F9" s="51" t="s">
        <v>171</v>
      </c>
      <c r="G9" s="49"/>
      <c r="O9" s="68" t="s">
        <v>194</v>
      </c>
      <c r="P9" s="71">
        <v>100</v>
      </c>
      <c r="V9" s="75" t="s">
        <v>217</v>
      </c>
      <c r="X9" s="79" t="s">
        <v>244</v>
      </c>
      <c r="Y9" s="80" t="s">
        <v>233</v>
      </c>
      <c r="Z9" s="80" t="s">
        <v>234</v>
      </c>
      <c r="AA9" s="81">
        <v>0.5</v>
      </c>
      <c r="AB9" s="82">
        <v>0.8</v>
      </c>
      <c r="AD9" s="89" t="s">
        <v>271</v>
      </c>
      <c r="AF9" s="89" t="s">
        <v>281</v>
      </c>
      <c r="AG9" s="89"/>
    </row>
    <row r="10" spans="2:35" ht="15" customHeight="1" x14ac:dyDescent="0.25">
      <c r="B10" s="47" t="s">
        <v>151</v>
      </c>
      <c r="C10" s="47"/>
      <c r="F10" s="51" t="s">
        <v>172</v>
      </c>
      <c r="G10" s="1326"/>
      <c r="O10" s="68" t="s">
        <v>195</v>
      </c>
      <c r="P10" s="71">
        <v>90</v>
      </c>
      <c r="V10" s="75" t="s">
        <v>218</v>
      </c>
      <c r="X10" s="79" t="s">
        <v>245</v>
      </c>
      <c r="Y10" s="80" t="s">
        <v>233</v>
      </c>
      <c r="Z10" s="80" t="s">
        <v>234</v>
      </c>
      <c r="AA10" s="80">
        <v>2</v>
      </c>
      <c r="AB10" s="83">
        <v>4</v>
      </c>
      <c r="AD10" s="89" t="s">
        <v>272</v>
      </c>
      <c r="AF10" s="89" t="s">
        <v>282</v>
      </c>
      <c r="AG10" s="89"/>
    </row>
    <row r="11" spans="2:35" ht="24.75" customHeight="1" x14ac:dyDescent="0.25">
      <c r="B11" s="47" t="s">
        <v>152</v>
      </c>
      <c r="C11" s="47"/>
      <c r="F11" s="51" t="s">
        <v>173</v>
      </c>
      <c r="G11" s="1326"/>
      <c r="V11" s="1323" t="s">
        <v>219</v>
      </c>
      <c r="X11" s="79" t="s">
        <v>188</v>
      </c>
      <c r="Y11" s="80" t="s">
        <v>233</v>
      </c>
      <c r="Z11" s="80" t="s">
        <v>243</v>
      </c>
      <c r="AA11" s="80">
        <v>306</v>
      </c>
      <c r="AB11" s="80">
        <v>1600</v>
      </c>
      <c r="AD11" s="89" t="s">
        <v>273</v>
      </c>
      <c r="AF11" s="89" t="s">
        <v>283</v>
      </c>
      <c r="AG11" s="89"/>
    </row>
    <row r="12" spans="2:35" ht="15" customHeight="1" x14ac:dyDescent="0.25">
      <c r="B12" s="47" t="s">
        <v>153</v>
      </c>
      <c r="C12" s="47"/>
      <c r="F12" s="51" t="s">
        <v>174</v>
      </c>
      <c r="G12" s="1326"/>
      <c r="V12" s="1323"/>
      <c r="X12" s="79" t="s">
        <v>246</v>
      </c>
      <c r="Y12" s="80" t="s">
        <v>238</v>
      </c>
      <c r="Z12" s="80" t="s">
        <v>239</v>
      </c>
      <c r="AA12" s="80">
        <v>8011</v>
      </c>
      <c r="AB12" s="84">
        <v>24000</v>
      </c>
      <c r="AF12" s="89" t="s">
        <v>284</v>
      </c>
      <c r="AG12" s="89"/>
    </row>
    <row r="13" spans="2:35" ht="30" customHeight="1" x14ac:dyDescent="0.25">
      <c r="B13" s="47" t="s">
        <v>154</v>
      </c>
      <c r="C13" s="47"/>
      <c r="F13" s="51" t="s">
        <v>175</v>
      </c>
      <c r="G13" s="1326"/>
      <c r="V13" s="75" t="s">
        <v>220</v>
      </c>
      <c r="X13" s="79" t="s">
        <v>247</v>
      </c>
      <c r="Y13" s="80" t="s">
        <v>233</v>
      </c>
      <c r="Z13" s="80" t="s">
        <v>234</v>
      </c>
      <c r="AA13" s="78" t="s">
        <v>236</v>
      </c>
      <c r="AB13" s="85">
        <v>1</v>
      </c>
      <c r="AF13" s="89" t="s">
        <v>285</v>
      </c>
      <c r="AG13" s="89"/>
    </row>
    <row r="14" spans="2:35" ht="26.25" customHeight="1" x14ac:dyDescent="0.25">
      <c r="B14" s="47" t="s">
        <v>155</v>
      </c>
      <c r="C14" s="47"/>
      <c r="F14" s="52" t="s">
        <v>176</v>
      </c>
      <c r="G14" s="1326"/>
      <c r="V14" s="75" t="s">
        <v>221</v>
      </c>
      <c r="X14" s="79" t="s">
        <v>248</v>
      </c>
      <c r="Y14" s="80" t="s">
        <v>233</v>
      </c>
      <c r="Z14" s="80" t="s">
        <v>234</v>
      </c>
      <c r="AA14" s="78" t="s">
        <v>236</v>
      </c>
      <c r="AB14" s="80">
        <v>5</v>
      </c>
      <c r="AF14" s="89" t="s">
        <v>286</v>
      </c>
      <c r="AG14" s="89"/>
    </row>
    <row r="15" spans="2:35" ht="31.5" customHeight="1" x14ac:dyDescent="0.25">
      <c r="B15" s="47" t="s">
        <v>156</v>
      </c>
      <c r="C15" s="47"/>
      <c r="F15" s="53" t="s">
        <v>177</v>
      </c>
      <c r="G15" s="1326"/>
      <c r="V15" s="75" t="s">
        <v>222</v>
      </c>
      <c r="X15" s="79" t="s">
        <v>249</v>
      </c>
      <c r="Y15" s="80" t="s">
        <v>233</v>
      </c>
      <c r="Z15" s="80" t="s">
        <v>234</v>
      </c>
      <c r="AA15" s="78" t="s">
        <v>236</v>
      </c>
      <c r="AB15" s="81">
        <v>1</v>
      </c>
      <c r="AF15" s="89" t="s">
        <v>287</v>
      </c>
      <c r="AG15" s="89"/>
    </row>
    <row r="16" spans="2:35" ht="48" customHeight="1" x14ac:dyDescent="0.25">
      <c r="B16" s="47" t="s">
        <v>157</v>
      </c>
      <c r="C16" s="47"/>
      <c r="F16" s="53" t="s">
        <v>178</v>
      </c>
      <c r="G16" s="1326"/>
      <c r="V16" s="75" t="s">
        <v>223</v>
      </c>
      <c r="X16" s="79" t="s">
        <v>250</v>
      </c>
      <c r="Y16" s="80" t="s">
        <v>233</v>
      </c>
      <c r="Z16" s="80" t="s">
        <v>239</v>
      </c>
      <c r="AA16" s="78" t="s">
        <v>236</v>
      </c>
      <c r="AB16" s="81">
        <v>1</v>
      </c>
      <c r="AF16" s="89" t="s">
        <v>288</v>
      </c>
      <c r="AG16" s="89"/>
    </row>
    <row r="17" spans="2:33" ht="49.5" customHeight="1" x14ac:dyDescent="0.25">
      <c r="B17" s="47" t="s">
        <v>158</v>
      </c>
      <c r="C17" s="47"/>
      <c r="F17" s="54" t="s">
        <v>179</v>
      </c>
      <c r="G17" s="1326"/>
      <c r="V17" s="75" t="s">
        <v>224</v>
      </c>
      <c r="X17" s="79" t="s">
        <v>251</v>
      </c>
      <c r="Y17" s="80" t="s">
        <v>238</v>
      </c>
      <c r="Z17" s="80" t="s">
        <v>239</v>
      </c>
      <c r="AA17" s="78" t="s">
        <v>236</v>
      </c>
      <c r="AB17" s="80">
        <v>8</v>
      </c>
      <c r="AF17" s="89" t="s">
        <v>289</v>
      </c>
      <c r="AG17" s="89"/>
    </row>
    <row r="18" spans="2:33" ht="50.25" customHeight="1" x14ac:dyDescent="0.25">
      <c r="B18" s="47" t="s">
        <v>160</v>
      </c>
      <c r="C18" s="47"/>
      <c r="F18" s="55" t="s">
        <v>149</v>
      </c>
      <c r="G18" s="1326"/>
      <c r="V18" s="75" t="s">
        <v>225</v>
      </c>
      <c r="X18" s="79" t="s">
        <v>252</v>
      </c>
      <c r="Y18" s="80" t="s">
        <v>233</v>
      </c>
      <c r="Z18" s="80" t="s">
        <v>234</v>
      </c>
      <c r="AA18" s="80">
        <v>4</v>
      </c>
      <c r="AB18" s="80">
        <v>4</v>
      </c>
    </row>
    <row r="19" spans="2:33" ht="15" customHeight="1" x14ac:dyDescent="0.25">
      <c r="B19" s="47" t="s">
        <v>161</v>
      </c>
      <c r="C19" s="47"/>
      <c r="G19" s="49"/>
      <c r="V19" s="1324" t="s">
        <v>226</v>
      </c>
      <c r="X19" s="79" t="s">
        <v>253</v>
      </c>
      <c r="Y19" s="80" t="s">
        <v>254</v>
      </c>
      <c r="Z19" s="80" t="s">
        <v>234</v>
      </c>
      <c r="AA19" s="81">
        <v>1</v>
      </c>
      <c r="AB19" s="81">
        <v>1</v>
      </c>
    </row>
    <row r="20" spans="2:33" ht="39" customHeight="1" x14ac:dyDescent="0.25">
      <c r="C20" s="47"/>
      <c r="G20" s="49"/>
      <c r="V20" s="1325"/>
      <c r="X20" s="44" t="s">
        <v>195</v>
      </c>
      <c r="Y20" s="2" t="s">
        <v>254</v>
      </c>
      <c r="Z20" s="80" t="s">
        <v>234</v>
      </c>
      <c r="AA20" s="86">
        <v>84.2</v>
      </c>
      <c r="AB20" s="102">
        <v>90</v>
      </c>
    </row>
    <row r="21" spans="2:33" ht="15" customHeight="1" x14ac:dyDescent="0.25">
      <c r="B21" s="56"/>
      <c r="C21" s="57"/>
      <c r="G21" s="49"/>
      <c r="V21" s="75" t="s">
        <v>227</v>
      </c>
      <c r="X21" s="79" t="s">
        <v>255</v>
      </c>
      <c r="Y21" s="2" t="s">
        <v>233</v>
      </c>
      <c r="Z21" s="2" t="s">
        <v>234</v>
      </c>
      <c r="AA21" s="80">
        <v>1</v>
      </c>
      <c r="AB21" s="80">
        <v>4</v>
      </c>
    </row>
    <row r="22" spans="2:33" ht="15" customHeight="1" x14ac:dyDescent="0.25">
      <c r="B22" s="56"/>
      <c r="C22" s="57"/>
      <c r="G22" s="49"/>
      <c r="V22" s="75" t="s">
        <v>228</v>
      </c>
      <c r="X22" s="79" t="s">
        <v>256</v>
      </c>
      <c r="Y22" s="2" t="s">
        <v>233</v>
      </c>
      <c r="Z22" s="2" t="s">
        <v>234</v>
      </c>
      <c r="AA22" s="78" t="s">
        <v>236</v>
      </c>
      <c r="AB22" s="80">
        <v>1</v>
      </c>
    </row>
    <row r="23" spans="2:33" ht="15" customHeight="1" x14ac:dyDescent="0.25">
      <c r="B23" s="56"/>
      <c r="C23" s="57"/>
      <c r="G23" s="49"/>
      <c r="V23" s="75" t="s">
        <v>229</v>
      </c>
      <c r="X23" s="79" t="s">
        <v>257</v>
      </c>
      <c r="Y23" s="2" t="s">
        <v>254</v>
      </c>
      <c r="Z23" s="2" t="s">
        <v>234</v>
      </c>
      <c r="AA23" s="78" t="s">
        <v>236</v>
      </c>
      <c r="AB23" s="81">
        <v>1</v>
      </c>
    </row>
    <row r="24" spans="2:33" ht="15" customHeight="1" x14ac:dyDescent="0.25">
      <c r="B24" s="56"/>
      <c r="C24" s="57"/>
      <c r="G24" s="49"/>
      <c r="V24" s="75" t="s">
        <v>230</v>
      </c>
      <c r="X24" s="79" t="s">
        <v>124</v>
      </c>
      <c r="Y24" s="80" t="s">
        <v>258</v>
      </c>
      <c r="Z24" s="80" t="s">
        <v>259</v>
      </c>
      <c r="AA24" s="81">
        <v>1</v>
      </c>
      <c r="AB24" s="81">
        <v>1</v>
      </c>
    </row>
    <row r="25" spans="2:33" ht="15" customHeight="1" x14ac:dyDescent="0.25">
      <c r="B25" s="58"/>
      <c r="C25" s="59"/>
      <c r="G25" s="49"/>
      <c r="V25" s="75" t="s">
        <v>231</v>
      </c>
      <c r="X25" s="79" t="s">
        <v>260</v>
      </c>
      <c r="Y25" s="80" t="s">
        <v>258</v>
      </c>
      <c r="Z25" s="80" t="s">
        <v>259</v>
      </c>
      <c r="AA25" s="81">
        <v>1</v>
      </c>
      <c r="AB25" s="81">
        <v>1</v>
      </c>
    </row>
    <row r="26" spans="2:33" ht="15" customHeight="1" x14ac:dyDescent="0.25">
      <c r="B26" s="58"/>
      <c r="C26" s="59"/>
      <c r="G26" s="49"/>
    </row>
    <row r="27" spans="2:33" ht="15" customHeight="1" x14ac:dyDescent="0.25">
      <c r="B27" s="58"/>
      <c r="C27" s="59"/>
      <c r="G27" s="49"/>
    </row>
    <row r="28" spans="2:33" ht="15" customHeight="1" x14ac:dyDescent="0.25">
      <c r="B28" s="58"/>
      <c r="C28" s="59"/>
      <c r="G28" s="49"/>
    </row>
    <row r="29" spans="2:33" ht="22.5" customHeight="1" x14ac:dyDescent="0.25">
      <c r="B29" s="58"/>
      <c r="C29" s="59"/>
      <c r="G29" s="49"/>
    </row>
    <row r="30" spans="2:33" ht="15" customHeight="1" x14ac:dyDescent="0.25">
      <c r="B30" s="58"/>
      <c r="C30" s="59"/>
      <c r="G30" s="49"/>
    </row>
    <row r="31" spans="2:33" ht="15" customHeight="1" x14ac:dyDescent="0.25">
      <c r="B31" s="58"/>
      <c r="C31" s="59"/>
      <c r="G31" s="49"/>
    </row>
    <row r="32" spans="2:33" ht="15" customHeight="1" x14ac:dyDescent="0.25">
      <c r="B32" s="58"/>
      <c r="C32" s="59"/>
      <c r="G32" s="49"/>
    </row>
    <row r="33" spans="2:7" ht="15" customHeight="1" x14ac:dyDescent="0.25">
      <c r="B33" s="58"/>
      <c r="C33" s="59"/>
      <c r="G33" s="49"/>
    </row>
    <row r="34" spans="2:7" ht="15" customHeight="1" x14ac:dyDescent="0.25">
      <c r="B34" s="58"/>
      <c r="C34" s="59"/>
      <c r="G34" s="49"/>
    </row>
    <row r="35" spans="2:7" ht="15" customHeight="1" x14ac:dyDescent="0.25">
      <c r="B35" s="58"/>
      <c r="C35" s="59"/>
      <c r="G35" s="49"/>
    </row>
    <row r="36" spans="2:7" ht="15" customHeight="1" x14ac:dyDescent="0.25">
      <c r="B36" s="58"/>
      <c r="C36" s="59"/>
      <c r="G36" s="49"/>
    </row>
    <row r="37" spans="2:7" ht="15" customHeight="1" x14ac:dyDescent="0.25">
      <c r="B37" s="58"/>
      <c r="C37" s="59"/>
      <c r="G37" s="49"/>
    </row>
    <row r="38" spans="2:7" ht="25.5" customHeight="1" x14ac:dyDescent="0.25">
      <c r="B38" s="58"/>
      <c r="C38" s="59"/>
      <c r="G38" s="49"/>
    </row>
    <row r="39" spans="2:7" ht="15" customHeight="1" x14ac:dyDescent="0.25">
      <c r="B39" s="58"/>
      <c r="C39" s="59"/>
      <c r="G39" s="49"/>
    </row>
    <row r="40" spans="2:7" ht="15" customHeight="1" x14ac:dyDescent="0.25">
      <c r="B40" s="58"/>
      <c r="C40" s="59"/>
      <c r="G40" s="49"/>
    </row>
    <row r="41" spans="2:7" ht="15" customHeight="1" x14ac:dyDescent="0.25">
      <c r="B41" s="58"/>
      <c r="C41" s="59"/>
      <c r="G41" s="49"/>
    </row>
    <row r="42" spans="2:7" ht="15" customHeight="1" x14ac:dyDescent="0.25">
      <c r="B42" s="58"/>
      <c r="C42" s="59"/>
      <c r="G42" s="49"/>
    </row>
    <row r="43" spans="2:7" ht="15" customHeight="1" x14ac:dyDescent="0.25">
      <c r="B43" s="58"/>
      <c r="C43" s="59"/>
      <c r="G43" s="49"/>
    </row>
    <row r="44" spans="2:7" ht="15" customHeight="1" x14ac:dyDescent="0.25">
      <c r="B44" s="58"/>
      <c r="C44" s="59"/>
      <c r="G44" s="49"/>
    </row>
    <row r="45" spans="2:7" ht="15" customHeight="1" x14ac:dyDescent="0.25">
      <c r="B45" s="58"/>
      <c r="C45" s="59"/>
      <c r="G45" s="49"/>
    </row>
    <row r="46" spans="2:7" ht="15" customHeight="1" x14ac:dyDescent="0.25">
      <c r="B46" s="56"/>
      <c r="C46" s="57"/>
      <c r="G46" s="49"/>
    </row>
    <row r="47" spans="2:7" ht="15" customHeight="1" x14ac:dyDescent="0.25">
      <c r="B47" s="56"/>
      <c r="C47" s="57"/>
      <c r="G47" s="49"/>
    </row>
    <row r="48" spans="2:7" ht="25.5" customHeight="1" x14ac:dyDescent="0.25">
      <c r="B48" s="56"/>
      <c r="C48" s="57"/>
      <c r="G48" s="49"/>
    </row>
    <row r="49" spans="2:7" ht="15" customHeight="1" x14ac:dyDescent="0.25">
      <c r="B49" s="56"/>
      <c r="C49" s="57"/>
      <c r="G49" s="49"/>
    </row>
    <row r="50" spans="2:7" ht="15" customHeight="1" x14ac:dyDescent="0.25">
      <c r="B50" s="56"/>
      <c r="C50" s="57"/>
      <c r="G50" s="49"/>
    </row>
    <row r="51" spans="2:7" ht="15" customHeight="1" x14ac:dyDescent="0.25">
      <c r="B51" s="56"/>
      <c r="C51" s="57"/>
      <c r="G51" s="49"/>
    </row>
    <row r="52" spans="2:7" ht="15" customHeight="1" x14ac:dyDescent="0.25">
      <c r="B52" s="56"/>
      <c r="C52" s="57"/>
      <c r="G52" s="49"/>
    </row>
    <row r="53" spans="2:7" ht="15" customHeight="1" x14ac:dyDescent="0.25">
      <c r="B53" s="56"/>
      <c r="C53" s="57"/>
    </row>
    <row r="54" spans="2:7" ht="15" customHeight="1" x14ac:dyDescent="0.25">
      <c r="B54" s="56"/>
      <c r="C54" s="57"/>
    </row>
    <row r="55" spans="2:7" ht="15" customHeight="1" x14ac:dyDescent="0.25">
      <c r="B55" s="56"/>
      <c r="C55" s="57"/>
    </row>
    <row r="56" spans="2:7" ht="15" customHeight="1" x14ac:dyDescent="0.25">
      <c r="B56" s="56"/>
      <c r="C56" s="57"/>
    </row>
    <row r="57" spans="2:7" ht="15" customHeight="1" x14ac:dyDescent="0.25">
      <c r="B57" s="56"/>
      <c r="C57" s="57"/>
    </row>
    <row r="58" spans="2:7" ht="15" customHeight="1" x14ac:dyDescent="0.25">
      <c r="B58" s="56"/>
      <c r="C58" s="57"/>
    </row>
    <row r="59" spans="2:7" ht="15" customHeight="1" x14ac:dyDescent="0.25">
      <c r="B59" s="56"/>
      <c r="C59" s="57"/>
    </row>
    <row r="60" spans="2:7" ht="15" customHeight="1" x14ac:dyDescent="0.25">
      <c r="B60" s="56"/>
      <c r="C60" s="57"/>
    </row>
    <row r="61" spans="2:7" ht="15" customHeight="1" x14ac:dyDescent="0.25">
      <c r="B61" s="56"/>
      <c r="C61" s="57"/>
    </row>
    <row r="62" spans="2:7" ht="15" customHeight="1" x14ac:dyDescent="0.25">
      <c r="B62" s="56"/>
      <c r="C62" s="57"/>
    </row>
    <row r="63" spans="2:7" ht="15" customHeight="1" x14ac:dyDescent="0.25">
      <c r="B63" s="56"/>
      <c r="C63" s="57"/>
    </row>
    <row r="64" spans="2:7" ht="15" customHeight="1" x14ac:dyDescent="0.25">
      <c r="B64" s="56"/>
      <c r="C64" s="57"/>
    </row>
    <row r="65" spans="2:3" ht="15" customHeight="1" x14ac:dyDescent="0.25">
      <c r="B65" s="56"/>
      <c r="C65" s="57"/>
    </row>
    <row r="66" spans="2:3" ht="15" customHeight="1" x14ac:dyDescent="0.25">
      <c r="B66" s="56"/>
      <c r="C66" s="57"/>
    </row>
    <row r="67" spans="2:3" ht="15" customHeight="1" x14ac:dyDescent="0.25">
      <c r="B67" s="56"/>
      <c r="C67" s="57"/>
    </row>
    <row r="68" spans="2:3" ht="15" customHeight="1" x14ac:dyDescent="0.25">
      <c r="B68" s="56"/>
      <c r="C68" s="57"/>
    </row>
    <row r="69" spans="2:3" ht="15" customHeight="1" x14ac:dyDescent="0.25">
      <c r="B69" s="56"/>
      <c r="C69" s="57"/>
    </row>
    <row r="70" spans="2:3" ht="15" customHeight="1" x14ac:dyDescent="0.25">
      <c r="B70" s="56"/>
      <c r="C70" s="57"/>
    </row>
    <row r="71" spans="2:3" ht="15" customHeight="1" x14ac:dyDescent="0.25">
      <c r="B71" s="56"/>
      <c r="C71" s="57"/>
    </row>
    <row r="72" spans="2:3" ht="15" customHeight="1" x14ac:dyDescent="0.25">
      <c r="B72" s="56"/>
      <c r="C72" s="57"/>
    </row>
    <row r="73" spans="2:3" ht="15" customHeight="1" x14ac:dyDescent="0.25">
      <c r="B73" s="56"/>
      <c r="C73" s="57"/>
    </row>
    <row r="74" spans="2:3" ht="15" customHeight="1" x14ac:dyDescent="0.25">
      <c r="B74" s="56"/>
      <c r="C74" s="57"/>
    </row>
    <row r="75" spans="2:3" ht="15" customHeight="1" x14ac:dyDescent="0.25">
      <c r="B75" s="56"/>
      <c r="C75" s="57"/>
    </row>
    <row r="76" spans="2:3" ht="15" customHeight="1" x14ac:dyDescent="0.25">
      <c r="B76" s="56"/>
      <c r="C76" s="57"/>
    </row>
    <row r="77" spans="2:3" ht="15" customHeight="1" x14ac:dyDescent="0.25">
      <c r="B77" s="56"/>
      <c r="C77" s="57"/>
    </row>
    <row r="78" spans="2:3" ht="15" customHeight="1" x14ac:dyDescent="0.25">
      <c r="B78" s="56"/>
      <c r="C78" s="57"/>
    </row>
    <row r="79" spans="2:3" ht="15" customHeight="1" x14ac:dyDescent="0.25">
      <c r="B79" s="56"/>
      <c r="C79" s="57"/>
    </row>
    <row r="80" spans="2:3" ht="15" customHeight="1" x14ac:dyDescent="0.25">
      <c r="B80" s="56"/>
      <c r="C80" s="57"/>
    </row>
    <row r="81" spans="2:3" ht="15" customHeight="1" x14ac:dyDescent="0.25">
      <c r="B81" s="56"/>
      <c r="C81" s="57"/>
    </row>
    <row r="82" spans="2:3" ht="15" customHeight="1" x14ac:dyDescent="0.25">
      <c r="B82" s="56"/>
      <c r="C82" s="57"/>
    </row>
    <row r="83" spans="2:3" ht="15" customHeight="1" x14ac:dyDescent="0.25">
      <c r="B83" s="56"/>
      <c r="C83" s="57"/>
    </row>
    <row r="84" spans="2:3" ht="15" customHeight="1" x14ac:dyDescent="0.25">
      <c r="B84" s="56"/>
      <c r="C84" s="57"/>
    </row>
    <row r="85" spans="2:3" ht="15" customHeight="1" x14ac:dyDescent="0.25">
      <c r="B85" s="56"/>
      <c r="C85" s="57"/>
    </row>
    <row r="86" spans="2:3" ht="15" customHeight="1" x14ac:dyDescent="0.25">
      <c r="B86" s="56"/>
      <c r="C86" s="57"/>
    </row>
    <row r="87" spans="2:3" ht="15" customHeight="1" x14ac:dyDescent="0.25">
      <c r="B87" s="56"/>
      <c r="C87" s="57"/>
    </row>
    <row r="88" spans="2:3" ht="15" customHeight="1" x14ac:dyDescent="0.25">
      <c r="B88" s="56"/>
      <c r="C88" s="57"/>
    </row>
    <row r="89" spans="2:3" ht="15" customHeight="1" x14ac:dyDescent="0.25">
      <c r="B89" s="56"/>
      <c r="C89" s="57"/>
    </row>
    <row r="90" spans="2:3" ht="15" customHeight="1" x14ac:dyDescent="0.25">
      <c r="B90" s="56"/>
      <c r="C90" s="57"/>
    </row>
    <row r="91" spans="2:3" ht="15" customHeight="1" x14ac:dyDescent="0.25">
      <c r="B91" s="56"/>
      <c r="C91" s="57"/>
    </row>
    <row r="92" spans="2:3" ht="15" customHeight="1" x14ac:dyDescent="0.25">
      <c r="B92" s="56"/>
      <c r="C92" s="57"/>
    </row>
    <row r="93" spans="2:3" ht="15" customHeight="1" x14ac:dyDescent="0.25">
      <c r="B93" s="56"/>
      <c r="C93" s="57"/>
    </row>
    <row r="94" spans="2:3" ht="15" customHeight="1" x14ac:dyDescent="0.25">
      <c r="B94" s="56"/>
      <c r="C94" s="57"/>
    </row>
    <row r="95" spans="2:3" ht="15" customHeight="1" x14ac:dyDescent="0.25">
      <c r="B95" s="56"/>
      <c r="C95" s="57"/>
    </row>
    <row r="96" spans="2:3" ht="15" customHeight="1" x14ac:dyDescent="0.25">
      <c r="B96" s="56"/>
      <c r="C96" s="57"/>
    </row>
    <row r="97" spans="2:3" ht="15" customHeight="1" x14ac:dyDescent="0.25">
      <c r="B97" s="56"/>
      <c r="C97" s="57"/>
    </row>
    <row r="98" spans="2:3" ht="15" customHeight="1" x14ac:dyDescent="0.25">
      <c r="B98" s="56"/>
      <c r="C98" s="57"/>
    </row>
    <row r="99" spans="2:3" ht="15" customHeight="1" x14ac:dyDescent="0.25">
      <c r="B99" s="56"/>
      <c r="C99" s="57"/>
    </row>
    <row r="100" spans="2:3" ht="15" customHeight="1" x14ac:dyDescent="0.25">
      <c r="B100" s="58"/>
      <c r="C100" s="59"/>
    </row>
    <row r="101" spans="2:3" ht="15" customHeight="1" x14ac:dyDescent="0.25">
      <c r="B101" s="58"/>
      <c r="C101" s="59"/>
    </row>
    <row r="102" spans="2:3" ht="15" customHeight="1" x14ac:dyDescent="0.25">
      <c r="B102" s="58"/>
      <c r="C102" s="59"/>
    </row>
    <row r="103" spans="2:3" ht="15" customHeight="1" x14ac:dyDescent="0.25">
      <c r="B103" s="58"/>
      <c r="C103" s="59"/>
    </row>
    <row r="104" spans="2:3" ht="15" customHeight="1" x14ac:dyDescent="0.25">
      <c r="B104" s="58"/>
      <c r="C104" s="59"/>
    </row>
    <row r="105" spans="2:3" ht="15" customHeight="1" x14ac:dyDescent="0.25">
      <c r="B105" s="58"/>
      <c r="C105" s="59"/>
    </row>
    <row r="106" spans="2:3" ht="15" customHeight="1" x14ac:dyDescent="0.25">
      <c r="B106" s="58"/>
      <c r="C106" s="59"/>
    </row>
    <row r="107" spans="2:3" ht="15" customHeight="1" x14ac:dyDescent="0.25">
      <c r="B107" s="58"/>
      <c r="C107" s="59"/>
    </row>
    <row r="108" spans="2:3" ht="15" customHeight="1" x14ac:dyDescent="0.25">
      <c r="B108" s="58"/>
      <c r="C108" s="59"/>
    </row>
    <row r="109" spans="2:3" ht="15" customHeight="1" x14ac:dyDescent="0.25">
      <c r="B109" s="58"/>
      <c r="C109" s="59"/>
    </row>
    <row r="110" spans="2:3" ht="15" customHeight="1" x14ac:dyDescent="0.25">
      <c r="B110" s="58"/>
      <c r="C110" s="59"/>
    </row>
    <row r="111" spans="2:3" ht="15" customHeight="1" x14ac:dyDescent="0.25">
      <c r="B111" s="58"/>
      <c r="C111" s="59"/>
    </row>
    <row r="112" spans="2:3" ht="15" customHeight="1" x14ac:dyDescent="0.25">
      <c r="B112" s="58"/>
      <c r="C112" s="59"/>
    </row>
    <row r="113" spans="2:3" ht="15" customHeight="1" x14ac:dyDescent="0.25">
      <c r="B113" s="58"/>
      <c r="C113" s="59"/>
    </row>
    <row r="114" spans="2:3" ht="15" customHeight="1" x14ac:dyDescent="0.25">
      <c r="B114" s="58"/>
      <c r="C114" s="59"/>
    </row>
    <row r="115" spans="2:3" ht="15" customHeight="1" x14ac:dyDescent="0.25">
      <c r="B115" s="58"/>
      <c r="C115" s="59"/>
    </row>
    <row r="116" spans="2:3" ht="15" customHeight="1" x14ac:dyDescent="0.25">
      <c r="B116" s="58"/>
      <c r="C116" s="59"/>
    </row>
    <row r="117" spans="2:3" ht="15" customHeight="1" x14ac:dyDescent="0.25">
      <c r="B117" s="58"/>
      <c r="C117" s="59"/>
    </row>
    <row r="118" spans="2:3" ht="15" customHeight="1" x14ac:dyDescent="0.25">
      <c r="B118" s="58"/>
      <c r="C118" s="59"/>
    </row>
    <row r="119" spans="2:3" ht="15" customHeight="1" x14ac:dyDescent="0.25">
      <c r="B119" s="58"/>
      <c r="C119" s="59"/>
    </row>
    <row r="120" spans="2:3" ht="15" customHeight="1" x14ac:dyDescent="0.25">
      <c r="B120" s="58"/>
      <c r="C120" s="59"/>
    </row>
    <row r="121" spans="2:3" ht="15" customHeight="1" x14ac:dyDescent="0.25">
      <c r="B121" s="58"/>
      <c r="C121" s="59"/>
    </row>
    <row r="122" spans="2:3" ht="15" customHeight="1" x14ac:dyDescent="0.25">
      <c r="B122" s="58"/>
      <c r="C122" s="59"/>
    </row>
    <row r="123" spans="2:3" ht="15" customHeight="1" x14ac:dyDescent="0.25">
      <c r="B123" s="58"/>
      <c r="C123" s="59"/>
    </row>
    <row r="124" spans="2:3" ht="15" customHeight="1" x14ac:dyDescent="0.25">
      <c r="B124" s="58"/>
      <c r="C124" s="59"/>
    </row>
    <row r="125" spans="2:3" ht="15" customHeight="1" x14ac:dyDescent="0.25">
      <c r="B125" s="58"/>
      <c r="C125" s="59"/>
    </row>
    <row r="126" spans="2:3" ht="15" customHeight="1" x14ac:dyDescent="0.25">
      <c r="B126" s="58"/>
      <c r="C126" s="59"/>
    </row>
    <row r="127" spans="2:3" ht="15" customHeight="1" x14ac:dyDescent="0.25">
      <c r="B127" s="58"/>
      <c r="C127" s="59"/>
    </row>
    <row r="128" spans="2:3" ht="15" customHeight="1" x14ac:dyDescent="0.25">
      <c r="B128" s="58"/>
      <c r="C128" s="59"/>
    </row>
    <row r="129" spans="2:3" ht="15" customHeight="1" x14ac:dyDescent="0.25">
      <c r="B129" s="58"/>
      <c r="C129" s="59"/>
    </row>
    <row r="130" spans="2:3" ht="15" customHeight="1" x14ac:dyDescent="0.25">
      <c r="B130" s="58"/>
      <c r="C130" s="59"/>
    </row>
    <row r="131" spans="2:3" ht="15" customHeight="1" x14ac:dyDescent="0.25">
      <c r="B131" s="58"/>
      <c r="C131" s="59"/>
    </row>
    <row r="132" spans="2:3" ht="15" customHeight="1" x14ac:dyDescent="0.25">
      <c r="B132" s="58"/>
      <c r="C132" s="59"/>
    </row>
    <row r="133" spans="2:3" ht="15" customHeight="1" x14ac:dyDescent="0.25">
      <c r="B133" s="58"/>
      <c r="C133" s="59"/>
    </row>
    <row r="134" spans="2:3" ht="15" customHeight="1" x14ac:dyDescent="0.25">
      <c r="B134" s="58"/>
      <c r="C134" s="59"/>
    </row>
    <row r="135" spans="2:3" ht="15" customHeight="1" x14ac:dyDescent="0.25">
      <c r="B135" s="58"/>
      <c r="C135" s="59"/>
    </row>
    <row r="136" spans="2:3" ht="15" customHeight="1" x14ac:dyDescent="0.25">
      <c r="B136" s="56"/>
      <c r="C136" s="57"/>
    </row>
    <row r="137" spans="2:3" ht="15" customHeight="1" x14ac:dyDescent="0.25">
      <c r="B137" s="56"/>
      <c r="C137" s="57"/>
    </row>
    <row r="138" spans="2:3" ht="15" customHeight="1" x14ac:dyDescent="0.25">
      <c r="B138" s="56"/>
      <c r="C138" s="57"/>
    </row>
    <row r="139" spans="2:3" ht="15" customHeight="1" x14ac:dyDescent="0.25">
      <c r="B139" s="56"/>
      <c r="C139" s="57"/>
    </row>
    <row r="140" spans="2:3" ht="15" customHeight="1" x14ac:dyDescent="0.25">
      <c r="B140" s="56"/>
      <c r="C140" s="57"/>
    </row>
    <row r="141" spans="2:3" ht="15" customHeight="1" x14ac:dyDescent="0.25">
      <c r="B141" s="56"/>
      <c r="C141" s="57"/>
    </row>
    <row r="142" spans="2:3" ht="15" customHeight="1" x14ac:dyDescent="0.25">
      <c r="B142" s="56"/>
      <c r="C142" s="57"/>
    </row>
    <row r="143" spans="2:3" ht="15" customHeight="1" x14ac:dyDescent="0.25">
      <c r="B143" s="56"/>
      <c r="C143" s="57"/>
    </row>
    <row r="144" spans="2:3" ht="15" customHeight="1" x14ac:dyDescent="0.25">
      <c r="B144" s="56"/>
      <c r="C144" s="57"/>
    </row>
    <row r="145" spans="2:3" ht="15" customHeight="1" x14ac:dyDescent="0.25">
      <c r="B145" s="58"/>
      <c r="C145" s="59"/>
    </row>
    <row r="146" spans="2:3" ht="15" customHeight="1" x14ac:dyDescent="0.25">
      <c r="B146" s="58"/>
      <c r="C146" s="59"/>
    </row>
    <row r="147" spans="2:3" ht="15" customHeight="1" x14ac:dyDescent="0.25">
      <c r="B147" s="58"/>
      <c r="C147" s="59"/>
    </row>
    <row r="148" spans="2:3" ht="15" customHeight="1" x14ac:dyDescent="0.25">
      <c r="B148" s="58"/>
      <c r="C148" s="59"/>
    </row>
    <row r="149" spans="2:3" ht="15" customHeight="1" x14ac:dyDescent="0.25">
      <c r="B149" s="58"/>
      <c r="C149" s="59"/>
    </row>
    <row r="150" spans="2:3" ht="15" customHeight="1" x14ac:dyDescent="0.25">
      <c r="B150" s="58"/>
      <c r="C150" s="59"/>
    </row>
    <row r="151" spans="2:3" ht="15" customHeight="1" x14ac:dyDescent="0.25">
      <c r="B151" s="58"/>
      <c r="C151" s="59"/>
    </row>
    <row r="152" spans="2:3" ht="18" x14ac:dyDescent="0.25">
      <c r="B152" s="1321"/>
      <c r="C152" s="60"/>
    </row>
    <row r="153" spans="2:3" ht="18" x14ac:dyDescent="0.25">
      <c r="B153" s="1321"/>
      <c r="C153" s="60"/>
    </row>
    <row r="154" spans="2:3" ht="18" x14ac:dyDescent="0.25">
      <c r="B154" s="1321"/>
      <c r="C154" s="60"/>
    </row>
    <row r="155" spans="2:3" ht="18" x14ac:dyDescent="0.25">
      <c r="B155" s="1321"/>
      <c r="C155" s="60"/>
    </row>
    <row r="156" spans="2:3" ht="18" x14ac:dyDescent="0.25">
      <c r="B156" s="1321"/>
      <c r="C156" s="60"/>
    </row>
    <row r="157" spans="2:3" ht="18" x14ac:dyDescent="0.25">
      <c r="B157" s="1321"/>
      <c r="C157" s="60"/>
    </row>
    <row r="158" spans="2:3" ht="18" x14ac:dyDescent="0.25">
      <c r="B158" s="1321"/>
      <c r="C158" s="60"/>
    </row>
    <row r="159" spans="2:3" ht="18" x14ac:dyDescent="0.25">
      <c r="B159" s="1321"/>
      <c r="C159" s="60"/>
    </row>
    <row r="160" spans="2:3" ht="18" x14ac:dyDescent="0.25">
      <c r="B160" s="1321"/>
      <c r="C160" s="60"/>
    </row>
    <row r="161" spans="2:3" ht="18" x14ac:dyDescent="0.25">
      <c r="B161" s="1321"/>
      <c r="C161" s="60"/>
    </row>
    <row r="162" spans="2:3" ht="18" x14ac:dyDescent="0.25">
      <c r="B162" s="1321"/>
      <c r="C162" s="60"/>
    </row>
    <row r="163" spans="2:3" ht="18" x14ac:dyDescent="0.25">
      <c r="B163" s="1321"/>
      <c r="C163" s="60"/>
    </row>
    <row r="164" spans="2:3" ht="18" x14ac:dyDescent="0.25">
      <c r="B164" s="1321"/>
      <c r="C164" s="60"/>
    </row>
    <row r="165" spans="2:3" ht="18" x14ac:dyDescent="0.25">
      <c r="B165" s="1321"/>
      <c r="C165" s="60"/>
    </row>
    <row r="166" spans="2:3" ht="18" x14ac:dyDescent="0.25">
      <c r="B166" s="1321"/>
      <c r="C166" s="60"/>
    </row>
    <row r="167" spans="2:3" ht="18" x14ac:dyDescent="0.25">
      <c r="B167" s="1321"/>
      <c r="C167" s="60"/>
    </row>
    <row r="168" spans="2:3" ht="18" x14ac:dyDescent="0.25">
      <c r="B168" s="1321"/>
      <c r="C168" s="60"/>
    </row>
    <row r="169" spans="2:3" ht="18" x14ac:dyDescent="0.25">
      <c r="B169" s="1321"/>
      <c r="C169" s="60"/>
    </row>
    <row r="170" spans="2:3" ht="18" x14ac:dyDescent="0.25">
      <c r="B170" s="1321"/>
      <c r="C170" s="60"/>
    </row>
    <row r="171" spans="2:3" ht="18" x14ac:dyDescent="0.25">
      <c r="B171" s="1321"/>
      <c r="C171" s="60"/>
    </row>
    <row r="172" spans="2:3" ht="18" x14ac:dyDescent="0.25">
      <c r="B172" s="1321"/>
      <c r="C172" s="60"/>
    </row>
    <row r="173" spans="2:3" ht="18" x14ac:dyDescent="0.25">
      <c r="B173" s="1321"/>
      <c r="C173" s="60"/>
    </row>
    <row r="174" spans="2:3" ht="18" x14ac:dyDescent="0.25">
      <c r="B174" s="1321"/>
      <c r="C174" s="60"/>
    </row>
    <row r="175" spans="2:3" ht="18" x14ac:dyDescent="0.25">
      <c r="B175" s="1321"/>
      <c r="C175" s="60"/>
    </row>
    <row r="176" spans="2:3" ht="18" x14ac:dyDescent="0.25">
      <c r="B176" s="1321"/>
      <c r="C176" s="60"/>
    </row>
    <row r="177" spans="2:3" ht="18" x14ac:dyDescent="0.25">
      <c r="B177" s="1321"/>
      <c r="C177" s="60"/>
    </row>
    <row r="178" spans="2:3" ht="18" x14ac:dyDescent="0.25">
      <c r="B178" s="1321"/>
      <c r="C178" s="60"/>
    </row>
    <row r="179" spans="2:3" ht="18" x14ac:dyDescent="0.25">
      <c r="B179" s="1321"/>
      <c r="C179" s="60"/>
    </row>
    <row r="180" spans="2:3" ht="18" x14ac:dyDescent="0.25">
      <c r="B180" s="1321"/>
      <c r="C180" s="60"/>
    </row>
    <row r="181" spans="2:3" ht="18" x14ac:dyDescent="0.25">
      <c r="B181" s="1321"/>
      <c r="C181" s="60"/>
    </row>
    <row r="182" spans="2:3" ht="18" x14ac:dyDescent="0.25">
      <c r="B182" s="1321"/>
      <c r="C182" s="60"/>
    </row>
    <row r="183" spans="2:3" ht="18" x14ac:dyDescent="0.25">
      <c r="B183" s="1321"/>
      <c r="C183" s="60"/>
    </row>
    <row r="184" spans="2:3" ht="18" x14ac:dyDescent="0.25">
      <c r="B184" s="1321"/>
      <c r="C184" s="60"/>
    </row>
    <row r="185" spans="2:3" ht="18" x14ac:dyDescent="0.25">
      <c r="B185" s="1321"/>
      <c r="C185" s="60"/>
    </row>
    <row r="186" spans="2:3" ht="18" x14ac:dyDescent="0.25">
      <c r="B186" s="1321"/>
      <c r="C186" s="60"/>
    </row>
    <row r="187" spans="2:3" ht="18" x14ac:dyDescent="0.25">
      <c r="B187" s="1321"/>
      <c r="C187" s="60"/>
    </row>
    <row r="188" spans="2:3" ht="18" x14ac:dyDescent="0.25">
      <c r="B188" s="1321"/>
      <c r="C188" s="60"/>
    </row>
    <row r="189" spans="2:3" ht="18" x14ac:dyDescent="0.25">
      <c r="B189" s="1321"/>
      <c r="C189" s="60"/>
    </row>
    <row r="190" spans="2:3" ht="18" x14ac:dyDescent="0.25">
      <c r="B190" s="1321"/>
      <c r="C190" s="60"/>
    </row>
    <row r="191" spans="2:3" ht="18" x14ac:dyDescent="0.25">
      <c r="B191" s="1321"/>
      <c r="C191" s="60"/>
    </row>
    <row r="192" spans="2:3" ht="18" x14ac:dyDescent="0.25">
      <c r="B192" s="1321"/>
      <c r="C192" s="60"/>
    </row>
    <row r="193" spans="2:3" ht="18" x14ac:dyDescent="0.25">
      <c r="B193" s="1321"/>
      <c r="C193" s="60"/>
    </row>
    <row r="194" spans="2:3" ht="18" x14ac:dyDescent="0.25">
      <c r="B194" s="1321"/>
      <c r="C194" s="60"/>
    </row>
    <row r="195" spans="2:3" ht="18" x14ac:dyDescent="0.25">
      <c r="B195" s="1321"/>
      <c r="C195" s="60"/>
    </row>
    <row r="196" spans="2:3" ht="18" x14ac:dyDescent="0.25">
      <c r="B196" s="1321"/>
      <c r="C196" s="60"/>
    </row>
    <row r="197" spans="2:3" ht="18" x14ac:dyDescent="0.25">
      <c r="B197" s="1321"/>
      <c r="C197" s="60"/>
    </row>
    <row r="198" spans="2:3" ht="18" x14ac:dyDescent="0.25">
      <c r="B198" s="1327"/>
      <c r="C198" s="61"/>
    </row>
    <row r="199" spans="2:3" ht="18" x14ac:dyDescent="0.25">
      <c r="B199" s="1327"/>
      <c r="C199" s="61"/>
    </row>
    <row r="200" spans="2:3" ht="18" x14ac:dyDescent="0.25">
      <c r="B200" s="1327"/>
      <c r="C200" s="61"/>
    </row>
    <row r="201" spans="2:3" ht="18" x14ac:dyDescent="0.25">
      <c r="B201" s="1327"/>
      <c r="C201" s="61"/>
    </row>
    <row r="202" spans="2:3" ht="18" x14ac:dyDescent="0.25">
      <c r="B202" s="1327"/>
      <c r="C202" s="61"/>
    </row>
    <row r="203" spans="2:3" ht="18" x14ac:dyDescent="0.25">
      <c r="B203" s="1327"/>
      <c r="C203" s="61"/>
    </row>
    <row r="204" spans="2:3" ht="18" x14ac:dyDescent="0.25">
      <c r="B204" s="1327"/>
      <c r="C204" s="61"/>
    </row>
    <row r="205" spans="2:3" ht="18" x14ac:dyDescent="0.25">
      <c r="B205" s="1327"/>
      <c r="C205" s="61"/>
    </row>
    <row r="206" spans="2:3" ht="18" x14ac:dyDescent="0.25">
      <c r="B206" s="1327"/>
      <c r="C206" s="61"/>
    </row>
    <row r="207" spans="2:3" ht="18" x14ac:dyDescent="0.25">
      <c r="B207" s="1327"/>
      <c r="C207" s="61"/>
    </row>
    <row r="208" spans="2:3" ht="18" x14ac:dyDescent="0.25">
      <c r="B208" s="1327"/>
      <c r="C208" s="61"/>
    </row>
    <row r="209" spans="2:3" ht="18" x14ac:dyDescent="0.25">
      <c r="B209" s="1327"/>
      <c r="C209" s="61"/>
    </row>
    <row r="210" spans="2:3" ht="18" x14ac:dyDescent="0.25">
      <c r="B210" s="1321"/>
      <c r="C210" s="60"/>
    </row>
    <row r="211" spans="2:3" ht="18" x14ac:dyDescent="0.25">
      <c r="B211" s="1321"/>
      <c r="C211" s="60"/>
    </row>
    <row r="212" spans="2:3" ht="18" x14ac:dyDescent="0.25">
      <c r="B212" s="1321"/>
      <c r="C212" s="60"/>
    </row>
    <row r="213" spans="2:3" ht="18" x14ac:dyDescent="0.25">
      <c r="B213" s="1321"/>
      <c r="C213" s="60"/>
    </row>
    <row r="214" spans="2:3" ht="18" x14ac:dyDescent="0.25">
      <c r="B214" s="1321"/>
      <c r="C214" s="60"/>
    </row>
    <row r="215" spans="2:3" ht="18" x14ac:dyDescent="0.25">
      <c r="B215" s="1321"/>
      <c r="C215" s="60"/>
    </row>
    <row r="216" spans="2:3" ht="18" x14ac:dyDescent="0.25">
      <c r="B216" s="1321"/>
      <c r="C216" s="60"/>
    </row>
    <row r="217" spans="2:3" ht="18" x14ac:dyDescent="0.25">
      <c r="B217" s="1321"/>
      <c r="C217" s="60"/>
    </row>
    <row r="218" spans="2:3" ht="18" x14ac:dyDescent="0.25">
      <c r="B218" s="1321"/>
      <c r="C218" s="60"/>
    </row>
  </sheetData>
  <mergeCells count="14">
    <mergeCell ref="B186:B192"/>
    <mergeCell ref="B193:B197"/>
    <mergeCell ref="B198:B202"/>
    <mergeCell ref="B203:B209"/>
    <mergeCell ref="B210:B218"/>
    <mergeCell ref="B155:B162"/>
    <mergeCell ref="B163:B169"/>
    <mergeCell ref="B170:B178"/>
    <mergeCell ref="B179:B185"/>
    <mergeCell ref="V4:V5"/>
    <mergeCell ref="V11:V12"/>
    <mergeCell ref="V19:V20"/>
    <mergeCell ref="G10:G18"/>
    <mergeCell ref="B152:B154"/>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2210-10CB-4603-9E3D-2CB2001E7268}">
  <sheetPr>
    <tabColor rgb="FF00B050"/>
  </sheetPr>
  <dimension ref="A1:AO48"/>
  <sheetViews>
    <sheetView topLeftCell="A31" zoomScale="70" zoomScaleNormal="70" zoomScaleSheetLayoutView="100" workbookViewId="0">
      <selection activeCell="A38" sqref="A38"/>
    </sheetView>
  </sheetViews>
  <sheetFormatPr baseColWidth="10" defaultRowHeight="12.75" x14ac:dyDescent="0.2"/>
  <cols>
    <col min="1" max="1" width="25.140625" style="4" customWidth="1"/>
    <col min="2" max="2" width="29.5703125" style="4" customWidth="1"/>
    <col min="3" max="3" width="19.85546875" style="4" customWidth="1"/>
    <col min="4" max="4" width="34" style="4" customWidth="1"/>
    <col min="5" max="5" width="23" style="285" customWidth="1"/>
    <col min="6" max="6" width="20.140625" style="285" customWidth="1"/>
    <col min="7" max="7" width="34.140625" style="4" customWidth="1"/>
    <col min="8" max="8" width="20" style="4" customWidth="1"/>
    <col min="9" max="9" width="19" style="4" customWidth="1"/>
    <col min="10" max="13" width="23.42578125" style="4" customWidth="1"/>
    <col min="14" max="14" width="12.5703125" style="4" customWidth="1"/>
    <col min="15" max="15" width="13.85546875" style="4" customWidth="1"/>
    <col min="16" max="20" width="7" style="4" customWidth="1"/>
    <col min="21" max="21" width="11.28515625" style="4" customWidth="1"/>
    <col min="22" max="28" width="7" style="4" customWidth="1"/>
    <col min="29" max="29" width="9" style="4" customWidth="1"/>
    <col min="30" max="39" width="7" style="4" customWidth="1"/>
    <col min="40" max="40" width="13.7109375" style="4" customWidth="1"/>
    <col min="41" max="41" width="14.7109375" style="4" customWidth="1"/>
    <col min="42" max="16384" width="11.42578125" style="4"/>
  </cols>
  <sheetData>
    <row r="1" spans="1:41" s="41" customFormat="1" ht="16.5" x14ac:dyDescent="0.2">
      <c r="E1" s="252"/>
      <c r="F1" s="252"/>
      <c r="P1" s="143"/>
    </row>
    <row r="2" spans="1:41" s="41" customFormat="1" ht="17.25" thickBot="1" x14ac:dyDescent="0.25">
      <c r="E2" s="252"/>
      <c r="F2" s="252"/>
      <c r="P2" s="143"/>
    </row>
    <row r="3" spans="1:41" s="41" customFormat="1" ht="15" customHeight="1" x14ac:dyDescent="0.2">
      <c r="A3" s="310"/>
      <c r="B3" s="311"/>
      <c r="C3" s="312"/>
      <c r="D3" s="312"/>
      <c r="E3" s="312"/>
      <c r="F3" s="312"/>
      <c r="G3" s="312"/>
      <c r="H3" s="312"/>
      <c r="I3" s="312"/>
      <c r="J3" s="312"/>
      <c r="K3" s="175"/>
      <c r="L3" s="175"/>
      <c r="M3" s="175"/>
      <c r="N3" s="949" t="s">
        <v>727</v>
      </c>
      <c r="O3" s="949"/>
      <c r="P3" s="949"/>
      <c r="Q3" s="949"/>
      <c r="R3" s="949"/>
      <c r="S3" s="949"/>
      <c r="T3" s="949"/>
      <c r="U3" s="949"/>
      <c r="V3" s="949"/>
      <c r="W3" s="949"/>
      <c r="X3" s="949"/>
      <c r="Y3" s="949"/>
      <c r="Z3" s="949"/>
      <c r="AA3" s="949"/>
      <c r="AB3" s="949"/>
      <c r="AC3" s="949"/>
      <c r="AD3" s="949"/>
      <c r="AE3" s="949"/>
      <c r="AF3" s="949"/>
      <c r="AG3" s="949"/>
      <c r="AH3" s="949"/>
      <c r="AI3" s="949"/>
      <c r="AJ3" s="949"/>
      <c r="AK3" s="949"/>
      <c r="AL3" s="949"/>
      <c r="AM3" s="949"/>
      <c r="AN3" s="935" t="s">
        <v>20</v>
      </c>
      <c r="AO3" s="936"/>
    </row>
    <row r="4" spans="1:41" s="41" customFormat="1" ht="15" customHeight="1" x14ac:dyDescent="0.2">
      <c r="A4" s="313"/>
      <c r="B4" s="314"/>
      <c r="C4" s="315"/>
      <c r="D4" s="315"/>
      <c r="E4" s="315"/>
      <c r="F4" s="315"/>
      <c r="G4" s="315"/>
      <c r="H4" s="315"/>
      <c r="I4" s="315"/>
      <c r="J4" s="315"/>
      <c r="K4" s="176"/>
      <c r="L4" s="176"/>
      <c r="M4" s="176"/>
      <c r="N4" s="950"/>
      <c r="O4" s="950"/>
      <c r="P4" s="950"/>
      <c r="Q4" s="950"/>
      <c r="R4" s="950"/>
      <c r="S4" s="950"/>
      <c r="T4" s="950"/>
      <c r="U4" s="950"/>
      <c r="V4" s="950"/>
      <c r="W4" s="950"/>
      <c r="X4" s="950"/>
      <c r="Y4" s="950"/>
      <c r="Z4" s="950"/>
      <c r="AA4" s="950"/>
      <c r="AB4" s="950"/>
      <c r="AC4" s="950"/>
      <c r="AD4" s="950"/>
      <c r="AE4" s="950"/>
      <c r="AF4" s="950"/>
      <c r="AG4" s="950"/>
      <c r="AH4" s="950"/>
      <c r="AI4" s="950"/>
      <c r="AJ4" s="950"/>
      <c r="AK4" s="950"/>
      <c r="AL4" s="950"/>
      <c r="AM4" s="950"/>
      <c r="AN4" s="937"/>
      <c r="AO4" s="938"/>
    </row>
    <row r="5" spans="1:41" s="41" customFormat="1" ht="15" customHeight="1" x14ac:dyDescent="0.2">
      <c r="A5" s="313"/>
      <c r="B5" s="314"/>
      <c r="C5" s="315"/>
      <c r="D5" s="315"/>
      <c r="E5" s="315"/>
      <c r="F5" s="315"/>
      <c r="G5" s="315"/>
      <c r="H5" s="315"/>
      <c r="I5" s="315"/>
      <c r="J5" s="315"/>
      <c r="K5" s="176"/>
      <c r="L5" s="176"/>
      <c r="M5" s="176"/>
      <c r="N5" s="950"/>
      <c r="O5" s="950"/>
      <c r="P5" s="950"/>
      <c r="Q5" s="950"/>
      <c r="R5" s="950"/>
      <c r="S5" s="950"/>
      <c r="T5" s="950"/>
      <c r="U5" s="950"/>
      <c r="V5" s="950"/>
      <c r="W5" s="950"/>
      <c r="X5" s="950"/>
      <c r="Y5" s="950"/>
      <c r="Z5" s="950"/>
      <c r="AA5" s="950"/>
      <c r="AB5" s="950"/>
      <c r="AC5" s="950"/>
      <c r="AD5" s="950"/>
      <c r="AE5" s="950"/>
      <c r="AF5" s="950"/>
      <c r="AG5" s="950"/>
      <c r="AH5" s="950"/>
      <c r="AI5" s="950"/>
      <c r="AJ5" s="950"/>
      <c r="AK5" s="950"/>
      <c r="AL5" s="950"/>
      <c r="AM5" s="950"/>
      <c r="AN5" s="937"/>
      <c r="AO5" s="938"/>
    </row>
    <row r="6" spans="1:41" s="41" customFormat="1" ht="15" customHeight="1" x14ac:dyDescent="0.2">
      <c r="A6" s="313"/>
      <c r="B6" s="314"/>
      <c r="C6" s="315"/>
      <c r="D6" s="315"/>
      <c r="E6" s="315"/>
      <c r="F6" s="315"/>
      <c r="G6" s="315"/>
      <c r="H6" s="315"/>
      <c r="I6" s="315"/>
      <c r="J6" s="315"/>
      <c r="K6" s="176"/>
      <c r="L6" s="176"/>
      <c r="M6" s="176"/>
      <c r="N6" s="950"/>
      <c r="O6" s="950"/>
      <c r="P6" s="950"/>
      <c r="Q6" s="950"/>
      <c r="R6" s="950"/>
      <c r="S6" s="950"/>
      <c r="T6" s="950"/>
      <c r="U6" s="950"/>
      <c r="V6" s="950"/>
      <c r="W6" s="950"/>
      <c r="X6" s="950"/>
      <c r="Y6" s="950"/>
      <c r="Z6" s="950"/>
      <c r="AA6" s="950"/>
      <c r="AB6" s="950"/>
      <c r="AC6" s="950"/>
      <c r="AD6" s="950"/>
      <c r="AE6" s="950"/>
      <c r="AF6" s="950"/>
      <c r="AG6" s="950"/>
      <c r="AH6" s="950"/>
      <c r="AI6" s="950"/>
      <c r="AJ6" s="950"/>
      <c r="AK6" s="950"/>
      <c r="AL6" s="950"/>
      <c r="AM6" s="950"/>
      <c r="AN6" s="937"/>
      <c r="AO6" s="938"/>
    </row>
    <row r="7" spans="1:41" s="41" customFormat="1" ht="15" customHeight="1" x14ac:dyDescent="0.2">
      <c r="A7" s="313"/>
      <c r="B7" s="314"/>
      <c r="C7" s="315"/>
      <c r="D7" s="315"/>
      <c r="E7" s="315"/>
      <c r="F7" s="315"/>
      <c r="G7" s="315"/>
      <c r="H7" s="315"/>
      <c r="I7" s="315"/>
      <c r="J7" s="315"/>
      <c r="K7" s="176"/>
      <c r="L7" s="176"/>
      <c r="M7" s="176"/>
      <c r="N7" s="950"/>
      <c r="O7" s="950"/>
      <c r="P7" s="950"/>
      <c r="Q7" s="950"/>
      <c r="R7" s="950"/>
      <c r="S7" s="950"/>
      <c r="T7" s="950"/>
      <c r="U7" s="950"/>
      <c r="V7" s="950"/>
      <c r="W7" s="950"/>
      <c r="X7" s="950"/>
      <c r="Y7" s="950"/>
      <c r="Z7" s="950"/>
      <c r="AA7" s="950"/>
      <c r="AB7" s="950"/>
      <c r="AC7" s="950"/>
      <c r="AD7" s="950"/>
      <c r="AE7" s="950"/>
      <c r="AF7" s="950"/>
      <c r="AG7" s="950"/>
      <c r="AH7" s="950"/>
      <c r="AI7" s="950"/>
      <c r="AJ7" s="950"/>
      <c r="AK7" s="950"/>
      <c r="AL7" s="950"/>
      <c r="AM7" s="950"/>
      <c r="AN7" s="937"/>
      <c r="AO7" s="938"/>
    </row>
    <row r="8" spans="1:41" s="41" customFormat="1" ht="15.75" customHeight="1" thickBot="1" x14ac:dyDescent="0.25">
      <c r="A8" s="313"/>
      <c r="B8" s="316"/>
      <c r="C8" s="317"/>
      <c r="D8" s="317"/>
      <c r="E8" s="317"/>
      <c r="F8" s="317"/>
      <c r="G8" s="317"/>
      <c r="H8" s="317"/>
      <c r="I8" s="317"/>
      <c r="J8" s="317"/>
      <c r="K8" s="177"/>
      <c r="L8" s="177"/>
      <c r="M8" s="177"/>
      <c r="N8" s="951"/>
      <c r="O8" s="951"/>
      <c r="P8" s="951"/>
      <c r="Q8" s="951"/>
      <c r="R8" s="951"/>
      <c r="S8" s="951"/>
      <c r="T8" s="951"/>
      <c r="U8" s="951"/>
      <c r="V8" s="951"/>
      <c r="W8" s="951"/>
      <c r="X8" s="951"/>
      <c r="Y8" s="951"/>
      <c r="Z8" s="951"/>
      <c r="AA8" s="951"/>
      <c r="AB8" s="951"/>
      <c r="AC8" s="951"/>
      <c r="AD8" s="951"/>
      <c r="AE8" s="951"/>
      <c r="AF8" s="951"/>
      <c r="AG8" s="951"/>
      <c r="AH8" s="951"/>
      <c r="AI8" s="951"/>
      <c r="AJ8" s="951"/>
      <c r="AK8" s="951"/>
      <c r="AL8" s="951"/>
      <c r="AM8" s="951"/>
      <c r="AN8" s="939"/>
      <c r="AO8" s="940"/>
    </row>
    <row r="9" spans="1:41" s="41" customFormat="1" ht="15.75" customHeight="1" thickBot="1" x14ac:dyDescent="0.3">
      <c r="A9" s="954" t="s">
        <v>89</v>
      </c>
      <c r="B9" s="955"/>
      <c r="C9" s="955"/>
      <c r="D9" s="955"/>
      <c r="E9" s="955"/>
      <c r="F9" s="955"/>
      <c r="G9" s="956"/>
      <c r="H9" s="957" t="s">
        <v>417</v>
      </c>
      <c r="I9" s="958"/>
      <c r="J9" s="958"/>
      <c r="K9" s="958"/>
      <c r="L9" s="958"/>
      <c r="M9" s="958"/>
      <c r="N9" s="958"/>
      <c r="O9" s="958"/>
      <c r="P9" s="958"/>
      <c r="Q9" s="958"/>
      <c r="R9" s="958"/>
      <c r="S9" s="958"/>
      <c r="T9" s="958"/>
      <c r="U9" s="958"/>
      <c r="V9" s="958"/>
      <c r="W9" s="958"/>
      <c r="X9" s="958"/>
      <c r="Y9" s="958"/>
      <c r="Z9" s="958"/>
      <c r="AA9" s="958"/>
      <c r="AB9" s="958"/>
      <c r="AC9" s="958"/>
      <c r="AD9" s="958"/>
      <c r="AE9" s="958"/>
      <c r="AF9" s="958"/>
      <c r="AG9" s="958"/>
      <c r="AH9" s="958"/>
      <c r="AI9" s="958"/>
      <c r="AJ9" s="958"/>
      <c r="AK9" s="958"/>
      <c r="AL9" s="958"/>
      <c r="AM9" s="958"/>
      <c r="AN9" s="941" t="s">
        <v>90</v>
      </c>
      <c r="AO9" s="942"/>
    </row>
    <row r="10" spans="1:41" s="41" customFormat="1" ht="25.5" customHeight="1" x14ac:dyDescent="0.2">
      <c r="A10" s="959" t="s">
        <v>22</v>
      </c>
      <c r="B10" s="947"/>
      <c r="C10" s="947" t="s">
        <v>49</v>
      </c>
      <c r="D10" s="947" t="s">
        <v>55</v>
      </c>
      <c r="E10" s="960" t="s">
        <v>543</v>
      </c>
      <c r="F10" s="960" t="s">
        <v>50</v>
      </c>
      <c r="G10" s="947" t="s">
        <v>51</v>
      </c>
      <c r="H10" s="947" t="s">
        <v>52</v>
      </c>
      <c r="I10" s="947" t="s">
        <v>53</v>
      </c>
      <c r="J10" s="947" t="s">
        <v>54</v>
      </c>
      <c r="K10" s="947" t="s">
        <v>56</v>
      </c>
      <c r="L10" s="947" t="s">
        <v>57</v>
      </c>
      <c r="M10" s="947" t="s">
        <v>58</v>
      </c>
      <c r="N10" s="947" t="s">
        <v>59</v>
      </c>
      <c r="O10" s="963" t="s">
        <v>866</v>
      </c>
      <c r="P10" s="953" t="s">
        <v>0</v>
      </c>
      <c r="Q10" s="952"/>
      <c r="R10" s="952" t="s">
        <v>1</v>
      </c>
      <c r="S10" s="952"/>
      <c r="T10" s="952" t="s">
        <v>2</v>
      </c>
      <c r="U10" s="952"/>
      <c r="V10" s="952" t="s">
        <v>3</v>
      </c>
      <c r="W10" s="952"/>
      <c r="X10" s="952" t="s">
        <v>4</v>
      </c>
      <c r="Y10" s="952"/>
      <c r="Z10" s="952" t="s">
        <v>5</v>
      </c>
      <c r="AA10" s="952"/>
      <c r="AB10" s="952" t="s">
        <v>6</v>
      </c>
      <c r="AC10" s="952"/>
      <c r="AD10" s="952" t="s">
        <v>7</v>
      </c>
      <c r="AE10" s="952"/>
      <c r="AF10" s="952" t="s">
        <v>8</v>
      </c>
      <c r="AG10" s="952"/>
      <c r="AH10" s="952" t="s">
        <v>9</v>
      </c>
      <c r="AI10" s="952"/>
      <c r="AJ10" s="952" t="s">
        <v>10</v>
      </c>
      <c r="AK10" s="952"/>
      <c r="AL10" s="952" t="s">
        <v>11</v>
      </c>
      <c r="AM10" s="962"/>
      <c r="AN10" s="943" t="s">
        <v>19</v>
      </c>
      <c r="AO10" s="945" t="s">
        <v>21</v>
      </c>
    </row>
    <row r="11" spans="1:41" s="41" customFormat="1" ht="55.5" customHeight="1" thickBot="1" x14ac:dyDescent="0.25">
      <c r="A11" s="383" t="s">
        <v>12</v>
      </c>
      <c r="B11" s="384" t="s">
        <v>13</v>
      </c>
      <c r="C11" s="948"/>
      <c r="D11" s="948"/>
      <c r="E11" s="961"/>
      <c r="F11" s="961"/>
      <c r="G11" s="948"/>
      <c r="H11" s="948"/>
      <c r="I11" s="948"/>
      <c r="J11" s="948"/>
      <c r="K11" s="948"/>
      <c r="L11" s="948"/>
      <c r="M11" s="948"/>
      <c r="N11" s="948"/>
      <c r="O11" s="964"/>
      <c r="P11" s="662" t="s">
        <v>23</v>
      </c>
      <c r="Q11" s="632" t="s">
        <v>24</v>
      </c>
      <c r="R11" s="632" t="s">
        <v>23</v>
      </c>
      <c r="S11" s="632" t="s">
        <v>24</v>
      </c>
      <c r="T11" s="632" t="s">
        <v>23</v>
      </c>
      <c r="U11" s="632" t="s">
        <v>24</v>
      </c>
      <c r="V11" s="632" t="s">
        <v>23</v>
      </c>
      <c r="W11" s="632" t="s">
        <v>24</v>
      </c>
      <c r="X11" s="632" t="s">
        <v>23</v>
      </c>
      <c r="Y11" s="632" t="s">
        <v>24</v>
      </c>
      <c r="Z11" s="632" t="s">
        <v>23</v>
      </c>
      <c r="AA11" s="632" t="s">
        <v>24</v>
      </c>
      <c r="AB11" s="632" t="s">
        <v>23</v>
      </c>
      <c r="AC11" s="661" t="s">
        <v>24</v>
      </c>
      <c r="AD11" s="632" t="s">
        <v>23</v>
      </c>
      <c r="AE11" s="632" t="s">
        <v>24</v>
      </c>
      <c r="AF11" s="632" t="s">
        <v>23</v>
      </c>
      <c r="AG11" s="632" t="s">
        <v>24</v>
      </c>
      <c r="AH11" s="632" t="s">
        <v>23</v>
      </c>
      <c r="AI11" s="632" t="s">
        <v>24</v>
      </c>
      <c r="AJ11" s="632" t="s">
        <v>23</v>
      </c>
      <c r="AK11" s="632" t="s">
        <v>24</v>
      </c>
      <c r="AL11" s="632" t="s">
        <v>23</v>
      </c>
      <c r="AM11" s="633" t="s">
        <v>24</v>
      </c>
      <c r="AN11" s="944"/>
      <c r="AO11" s="946"/>
    </row>
    <row r="12" spans="1:41" s="137" customFormat="1" ht="63" customHeight="1" x14ac:dyDescent="0.2">
      <c r="A12" s="914" t="s">
        <v>88</v>
      </c>
      <c r="B12" s="930" t="s">
        <v>728</v>
      </c>
      <c r="C12" s="932" t="s">
        <v>279</v>
      </c>
      <c r="D12" s="387" t="s">
        <v>940</v>
      </c>
      <c r="E12" s="388">
        <v>0.05</v>
      </c>
      <c r="F12" s="388" t="s">
        <v>729</v>
      </c>
      <c r="G12" s="387" t="s">
        <v>730</v>
      </c>
      <c r="H12" s="389" t="s">
        <v>731</v>
      </c>
      <c r="I12" s="571" t="s">
        <v>951</v>
      </c>
      <c r="J12" s="390">
        <v>0.05</v>
      </c>
      <c r="K12" s="29" t="s">
        <v>732</v>
      </c>
      <c r="L12" s="391" t="s">
        <v>733</v>
      </c>
      <c r="M12" s="391" t="s">
        <v>734</v>
      </c>
      <c r="N12" s="392" t="s">
        <v>528</v>
      </c>
      <c r="O12" s="630" t="s">
        <v>26</v>
      </c>
      <c r="P12" s="469"/>
      <c r="Q12" s="634"/>
      <c r="R12" s="634"/>
      <c r="S12" s="634"/>
      <c r="T12" s="634"/>
      <c r="U12" s="663"/>
      <c r="V12" s="634"/>
      <c r="W12" s="634"/>
      <c r="X12" s="634"/>
      <c r="Y12" s="634"/>
      <c r="Z12" s="634"/>
      <c r="AA12" s="634"/>
      <c r="AB12" s="638"/>
      <c r="AC12" s="635">
        <v>0.25</v>
      </c>
      <c r="AD12" s="634"/>
      <c r="AE12" s="634"/>
      <c r="AF12" s="638"/>
      <c r="AG12" s="634"/>
      <c r="AH12" s="634"/>
      <c r="AI12" s="635">
        <v>0.25</v>
      </c>
      <c r="AJ12" s="634"/>
      <c r="AK12" s="634"/>
      <c r="AL12" s="634"/>
      <c r="AM12" s="841"/>
      <c r="AN12" s="850"/>
      <c r="AO12" s="196"/>
    </row>
    <row r="13" spans="1:41" s="41" customFormat="1" ht="138" customHeight="1" x14ac:dyDescent="0.2">
      <c r="A13" s="915"/>
      <c r="B13" s="931"/>
      <c r="C13" s="933"/>
      <c r="D13" s="922" t="s">
        <v>735</v>
      </c>
      <c r="E13" s="965">
        <v>0.15</v>
      </c>
      <c r="F13" s="920" t="s">
        <v>736</v>
      </c>
      <c r="G13" s="968" t="s">
        <v>737</v>
      </c>
      <c r="H13" s="114" t="s">
        <v>738</v>
      </c>
      <c r="I13" s="570" t="s">
        <v>739</v>
      </c>
      <c r="J13" s="319">
        <v>2.5000000000000001E-2</v>
      </c>
      <c r="K13" s="575" t="s">
        <v>732</v>
      </c>
      <c r="L13" s="318" t="s">
        <v>740</v>
      </c>
      <c r="M13" s="318" t="s">
        <v>734</v>
      </c>
      <c r="N13" s="374" t="s">
        <v>528</v>
      </c>
      <c r="O13" s="913" t="s">
        <v>43</v>
      </c>
      <c r="P13" s="472"/>
      <c r="Q13" s="841"/>
      <c r="R13" s="841"/>
      <c r="S13" s="841"/>
      <c r="T13" s="841"/>
      <c r="U13" s="841"/>
      <c r="V13" s="841"/>
      <c r="W13" s="841"/>
      <c r="X13" s="841"/>
      <c r="Y13" s="636">
        <v>2</v>
      </c>
      <c r="Z13" s="841"/>
      <c r="AA13" s="636">
        <v>2</v>
      </c>
      <c r="AB13" s="841"/>
      <c r="AC13" s="636">
        <v>2</v>
      </c>
      <c r="AD13" s="841"/>
      <c r="AE13" s="636">
        <v>2</v>
      </c>
      <c r="AF13" s="841"/>
      <c r="AG13" s="841"/>
      <c r="AH13" s="841"/>
      <c r="AI13" s="841"/>
      <c r="AJ13" s="841"/>
      <c r="AK13" s="841"/>
      <c r="AL13" s="841"/>
      <c r="AM13" s="841"/>
      <c r="AN13" s="850"/>
      <c r="AO13" s="196"/>
    </row>
    <row r="14" spans="1:41" s="41" customFormat="1" ht="93.75" customHeight="1" x14ac:dyDescent="0.2">
      <c r="A14" s="915"/>
      <c r="B14" s="931"/>
      <c r="C14" s="933"/>
      <c r="D14" s="923"/>
      <c r="E14" s="966"/>
      <c r="F14" s="925"/>
      <c r="G14" s="969"/>
      <c r="H14" s="114" t="s">
        <v>1109</v>
      </c>
      <c r="I14" s="573" t="s">
        <v>741</v>
      </c>
      <c r="J14" s="319">
        <v>2.5000000000000001E-2</v>
      </c>
      <c r="K14" s="575" t="s">
        <v>732</v>
      </c>
      <c r="L14" s="13" t="s">
        <v>740</v>
      </c>
      <c r="M14" s="318" t="s">
        <v>734</v>
      </c>
      <c r="N14" s="374" t="s">
        <v>528</v>
      </c>
      <c r="O14" s="913"/>
      <c r="P14" s="472"/>
      <c r="Q14" s="841"/>
      <c r="R14" s="841"/>
      <c r="S14" s="357"/>
      <c r="T14" s="357"/>
      <c r="U14" s="328"/>
      <c r="V14" s="357"/>
      <c r="W14" s="357"/>
      <c r="X14" s="357"/>
      <c r="Y14" s="357"/>
      <c r="Z14" s="841"/>
      <c r="AA14" s="636">
        <v>7</v>
      </c>
      <c r="AB14" s="841"/>
      <c r="AC14" s="636">
        <v>11</v>
      </c>
      <c r="AD14" s="841"/>
      <c r="AE14" s="841"/>
      <c r="AF14" s="841"/>
      <c r="AG14" s="636">
        <v>1</v>
      </c>
      <c r="AH14" s="841"/>
      <c r="AI14" s="841"/>
      <c r="AJ14" s="841"/>
      <c r="AK14" s="841"/>
      <c r="AL14" s="841"/>
      <c r="AM14" s="841"/>
      <c r="AN14" s="850"/>
      <c r="AO14" s="196"/>
    </row>
    <row r="15" spans="1:41" s="41" customFormat="1" ht="87.75" customHeight="1" x14ac:dyDescent="0.2">
      <c r="A15" s="915"/>
      <c r="B15" s="931"/>
      <c r="C15" s="933"/>
      <c r="D15" s="923"/>
      <c r="E15" s="966"/>
      <c r="F15" s="925"/>
      <c r="G15" s="970" t="s">
        <v>742</v>
      </c>
      <c r="H15" s="573" t="s">
        <v>743</v>
      </c>
      <c r="I15" s="573" t="s">
        <v>744</v>
      </c>
      <c r="J15" s="319">
        <v>0.02</v>
      </c>
      <c r="K15" s="575" t="s">
        <v>732</v>
      </c>
      <c r="L15" s="146" t="s">
        <v>929</v>
      </c>
      <c r="M15" s="146" t="s">
        <v>734</v>
      </c>
      <c r="N15" s="374" t="s">
        <v>528</v>
      </c>
      <c r="O15" s="934" t="s">
        <v>28</v>
      </c>
      <c r="P15" s="472"/>
      <c r="Q15" s="637"/>
      <c r="R15" s="841"/>
      <c r="S15" s="842">
        <v>50</v>
      </c>
      <c r="T15" s="841"/>
      <c r="U15" s="842">
        <v>70</v>
      </c>
      <c r="V15" s="841"/>
      <c r="W15" s="842">
        <v>100</v>
      </c>
      <c r="X15" s="841"/>
      <c r="Y15" s="842">
        <v>100</v>
      </c>
      <c r="Z15" s="841"/>
      <c r="AA15" s="636">
        <v>80</v>
      </c>
      <c r="AB15" s="841"/>
      <c r="AC15" s="636">
        <v>100</v>
      </c>
      <c r="AD15" s="841"/>
      <c r="AE15" s="842">
        <v>130</v>
      </c>
      <c r="AF15" s="841"/>
      <c r="AG15" s="842">
        <v>100</v>
      </c>
      <c r="AH15" s="841"/>
      <c r="AI15" s="636">
        <v>130</v>
      </c>
      <c r="AJ15" s="841"/>
      <c r="AK15" s="636">
        <v>140</v>
      </c>
      <c r="AL15" s="841"/>
      <c r="AM15" s="841"/>
      <c r="AN15" s="850"/>
      <c r="AO15" s="196"/>
    </row>
    <row r="16" spans="1:41" s="41" customFormat="1" ht="130.5" customHeight="1" x14ac:dyDescent="0.2">
      <c r="A16" s="915"/>
      <c r="B16" s="931"/>
      <c r="C16" s="933"/>
      <c r="D16" s="923"/>
      <c r="E16" s="966"/>
      <c r="F16" s="925"/>
      <c r="G16" s="971"/>
      <c r="H16" s="573" t="s">
        <v>745</v>
      </c>
      <c r="I16" s="573" t="s">
        <v>746</v>
      </c>
      <c r="J16" s="319">
        <v>0.03</v>
      </c>
      <c r="K16" s="575" t="s">
        <v>732</v>
      </c>
      <c r="L16" s="146" t="s">
        <v>929</v>
      </c>
      <c r="M16" s="146" t="s">
        <v>755</v>
      </c>
      <c r="N16" s="374" t="s">
        <v>528</v>
      </c>
      <c r="O16" s="934"/>
      <c r="P16" s="472"/>
      <c r="Q16" s="637"/>
      <c r="R16" s="841"/>
      <c r="S16" s="842">
        <v>2</v>
      </c>
      <c r="T16" s="841"/>
      <c r="U16" s="842">
        <v>3</v>
      </c>
      <c r="V16" s="841"/>
      <c r="W16" s="842">
        <v>4</v>
      </c>
      <c r="X16" s="841"/>
      <c r="Y16" s="636">
        <v>4</v>
      </c>
      <c r="Z16" s="841"/>
      <c r="AA16" s="636">
        <v>4</v>
      </c>
      <c r="AB16" s="841"/>
      <c r="AC16" s="636">
        <v>4</v>
      </c>
      <c r="AD16" s="841"/>
      <c r="AE16" s="842">
        <v>5</v>
      </c>
      <c r="AF16" s="841"/>
      <c r="AG16" s="842">
        <v>4</v>
      </c>
      <c r="AH16" s="841"/>
      <c r="AI16" s="842">
        <v>6</v>
      </c>
      <c r="AJ16" s="841"/>
      <c r="AK16" s="842">
        <v>4</v>
      </c>
      <c r="AL16" s="841"/>
      <c r="AM16" s="841"/>
      <c r="AN16" s="850"/>
      <c r="AO16" s="196"/>
    </row>
    <row r="17" spans="1:41" s="41" customFormat="1" ht="130.5" customHeight="1" x14ac:dyDescent="0.2">
      <c r="A17" s="915"/>
      <c r="B17" s="931"/>
      <c r="C17" s="933"/>
      <c r="D17" s="923"/>
      <c r="E17" s="966"/>
      <c r="F17" s="925"/>
      <c r="G17" s="972"/>
      <c r="H17" s="573" t="s">
        <v>991</v>
      </c>
      <c r="I17" s="573" t="s">
        <v>747</v>
      </c>
      <c r="J17" s="319">
        <v>0.02</v>
      </c>
      <c r="K17" s="575" t="s">
        <v>732</v>
      </c>
      <c r="L17" s="146" t="s">
        <v>992</v>
      </c>
      <c r="M17" s="146" t="s">
        <v>748</v>
      </c>
      <c r="N17" s="374" t="s">
        <v>528</v>
      </c>
      <c r="O17" s="934"/>
      <c r="P17" s="472"/>
      <c r="Q17" s="841"/>
      <c r="R17" s="841"/>
      <c r="S17" s="841"/>
      <c r="T17" s="841"/>
      <c r="U17" s="841"/>
      <c r="V17" s="841"/>
      <c r="W17" s="639"/>
      <c r="X17" s="841"/>
      <c r="Y17" s="842">
        <v>2</v>
      </c>
      <c r="Z17" s="841"/>
      <c r="AA17" s="841"/>
      <c r="AB17" s="841"/>
      <c r="AC17" s="841"/>
      <c r="AD17" s="841"/>
      <c r="AE17" s="842">
        <v>5</v>
      </c>
      <c r="AF17" s="841"/>
      <c r="AG17" s="841"/>
      <c r="AH17" s="841"/>
      <c r="AI17" s="328"/>
      <c r="AJ17" s="841"/>
      <c r="AK17" s="842">
        <v>8</v>
      </c>
      <c r="AL17" s="841"/>
      <c r="AM17" s="841"/>
      <c r="AN17" s="850"/>
      <c r="AO17" s="196"/>
    </row>
    <row r="18" spans="1:41" s="41" customFormat="1" ht="127.5" customHeight="1" x14ac:dyDescent="0.2">
      <c r="A18" s="915"/>
      <c r="B18" s="931"/>
      <c r="C18" s="933"/>
      <c r="D18" s="924"/>
      <c r="E18" s="967"/>
      <c r="F18" s="921"/>
      <c r="G18" s="572" t="s">
        <v>749</v>
      </c>
      <c r="H18" s="573" t="s">
        <v>1110</v>
      </c>
      <c r="I18" s="573" t="s">
        <v>750</v>
      </c>
      <c r="J18" s="319">
        <v>0.03</v>
      </c>
      <c r="K18" s="575" t="s">
        <v>732</v>
      </c>
      <c r="L18" s="146" t="s">
        <v>751</v>
      </c>
      <c r="M18" s="146" t="s">
        <v>748</v>
      </c>
      <c r="N18" s="374" t="s">
        <v>528</v>
      </c>
      <c r="O18" s="658" t="s">
        <v>29</v>
      </c>
      <c r="P18" s="472"/>
      <c r="Q18" s="841"/>
      <c r="R18" s="841"/>
      <c r="S18" s="841"/>
      <c r="T18" s="841"/>
      <c r="U18" s="842">
        <v>3</v>
      </c>
      <c r="V18" s="841"/>
      <c r="W18" s="841"/>
      <c r="X18" s="841"/>
      <c r="Y18" s="842">
        <v>2</v>
      </c>
      <c r="Z18" s="841"/>
      <c r="AA18" s="842">
        <v>1</v>
      </c>
      <c r="AB18" s="841"/>
      <c r="AC18" s="842">
        <v>2</v>
      </c>
      <c r="AD18" s="841"/>
      <c r="AE18" s="842">
        <v>7</v>
      </c>
      <c r="AF18" s="841"/>
      <c r="AG18" s="842">
        <v>4</v>
      </c>
      <c r="AH18" s="841"/>
      <c r="AI18" s="842">
        <v>3</v>
      </c>
      <c r="AJ18" s="841"/>
      <c r="AK18" s="841"/>
      <c r="AL18" s="841"/>
      <c r="AM18" s="841"/>
      <c r="AN18" s="850"/>
      <c r="AO18" s="196"/>
    </row>
    <row r="19" spans="1:41" s="41" customFormat="1" ht="95.25" customHeight="1" x14ac:dyDescent="0.2">
      <c r="A19" s="915"/>
      <c r="B19" s="360" t="s">
        <v>752</v>
      </c>
      <c r="C19" s="933" t="s">
        <v>753</v>
      </c>
      <c r="D19" s="918" t="s">
        <v>930</v>
      </c>
      <c r="E19" s="920">
        <v>0.05</v>
      </c>
      <c r="F19" s="920" t="s">
        <v>68</v>
      </c>
      <c r="G19" s="572" t="s">
        <v>993</v>
      </c>
      <c r="H19" s="576" t="s">
        <v>754</v>
      </c>
      <c r="I19" s="103" t="s">
        <v>931</v>
      </c>
      <c r="J19" s="11">
        <v>1.4999999999999999E-2</v>
      </c>
      <c r="K19" s="575" t="s">
        <v>732</v>
      </c>
      <c r="L19" s="13" t="s">
        <v>751</v>
      </c>
      <c r="M19" s="13" t="s">
        <v>755</v>
      </c>
      <c r="N19" s="374" t="s">
        <v>528</v>
      </c>
      <c r="O19" s="658" t="s">
        <v>30</v>
      </c>
      <c r="P19" s="472"/>
      <c r="Q19" s="841"/>
      <c r="R19" s="841"/>
      <c r="S19" s="841"/>
      <c r="T19" s="841"/>
      <c r="U19" s="841"/>
      <c r="V19" s="841"/>
      <c r="W19" s="841"/>
      <c r="X19" s="841"/>
      <c r="Y19" s="841"/>
      <c r="Z19" s="841"/>
      <c r="AA19" s="640"/>
      <c r="AB19" s="841"/>
      <c r="AC19" s="841"/>
      <c r="AD19" s="841"/>
      <c r="AE19" s="640"/>
      <c r="AF19" s="640"/>
      <c r="AG19" s="640"/>
      <c r="AH19" s="841"/>
      <c r="AI19" s="841"/>
      <c r="AJ19" s="841"/>
      <c r="AK19" s="643">
        <v>0.8</v>
      </c>
      <c r="AL19" s="841"/>
      <c r="AM19" s="841"/>
      <c r="AN19" s="850"/>
      <c r="AO19" s="196"/>
    </row>
    <row r="20" spans="1:41" s="41" customFormat="1" ht="99" customHeight="1" x14ac:dyDescent="0.2">
      <c r="A20" s="915"/>
      <c r="B20" s="931" t="s">
        <v>756</v>
      </c>
      <c r="C20" s="933"/>
      <c r="D20" s="919"/>
      <c r="E20" s="921"/>
      <c r="F20" s="921"/>
      <c r="G20" s="572" t="s">
        <v>994</v>
      </c>
      <c r="H20" s="576" t="s">
        <v>995</v>
      </c>
      <c r="I20" s="103" t="s">
        <v>245</v>
      </c>
      <c r="J20" s="11">
        <v>3.5000000000000003E-2</v>
      </c>
      <c r="K20" s="575" t="s">
        <v>732</v>
      </c>
      <c r="L20" s="13" t="s">
        <v>751</v>
      </c>
      <c r="M20" s="13" t="s">
        <v>755</v>
      </c>
      <c r="N20" s="374" t="s">
        <v>528</v>
      </c>
      <c r="O20" s="658" t="s">
        <v>31</v>
      </c>
      <c r="P20" s="472"/>
      <c r="Q20" s="841"/>
      <c r="R20" s="841"/>
      <c r="S20" s="841"/>
      <c r="T20" s="841"/>
      <c r="U20" s="841"/>
      <c r="V20" s="841"/>
      <c r="W20" s="841"/>
      <c r="X20" s="841"/>
      <c r="Y20" s="841"/>
      <c r="Z20" s="841"/>
      <c r="AA20" s="841"/>
      <c r="AB20" s="841"/>
      <c r="AC20" s="841"/>
      <c r="AD20" s="841"/>
      <c r="AE20" s="841"/>
      <c r="AF20" s="841"/>
      <c r="AG20" s="841"/>
      <c r="AH20" s="841"/>
      <c r="AI20" s="841"/>
      <c r="AJ20" s="841"/>
      <c r="AK20" s="841"/>
      <c r="AL20" s="841"/>
      <c r="AM20" s="842">
        <v>1</v>
      </c>
      <c r="AN20" s="850"/>
      <c r="AO20" s="196"/>
    </row>
    <row r="21" spans="1:41" s="41" customFormat="1" ht="80.25" customHeight="1" x14ac:dyDescent="0.2">
      <c r="A21" s="915"/>
      <c r="B21" s="931"/>
      <c r="C21" s="933"/>
      <c r="D21" s="922" t="s">
        <v>757</v>
      </c>
      <c r="E21" s="920">
        <v>0.3</v>
      </c>
      <c r="F21" s="920" t="s">
        <v>736</v>
      </c>
      <c r="G21" s="970" t="s">
        <v>758</v>
      </c>
      <c r="H21" s="103" t="s">
        <v>1111</v>
      </c>
      <c r="I21" s="103" t="s">
        <v>759</v>
      </c>
      <c r="J21" s="11">
        <v>0.15</v>
      </c>
      <c r="K21" s="575" t="s">
        <v>732</v>
      </c>
      <c r="L21" s="13" t="s">
        <v>740</v>
      </c>
      <c r="M21" s="13" t="s">
        <v>760</v>
      </c>
      <c r="N21" s="374" t="s">
        <v>528</v>
      </c>
      <c r="O21" s="974">
        <v>4.0999999999999996</v>
      </c>
      <c r="P21" s="472"/>
      <c r="Q21" s="841"/>
      <c r="R21" s="841"/>
      <c r="S21" s="841"/>
      <c r="T21" s="841"/>
      <c r="U21" s="841"/>
      <c r="V21" s="841"/>
      <c r="W21" s="841"/>
      <c r="X21" s="841"/>
      <c r="Y21" s="841"/>
      <c r="Z21" s="841"/>
      <c r="AA21" s="841"/>
      <c r="AB21" s="841"/>
      <c r="AC21" s="673" t="s">
        <v>1107</v>
      </c>
      <c r="AD21" s="841"/>
      <c r="AE21" s="841"/>
      <c r="AF21" s="841"/>
      <c r="AG21" s="841"/>
      <c r="AH21" s="841"/>
      <c r="AI21" s="841"/>
      <c r="AJ21" s="841"/>
      <c r="AK21" s="673" t="s">
        <v>1108</v>
      </c>
      <c r="AL21" s="841"/>
      <c r="AM21" s="841"/>
      <c r="AN21" s="850"/>
      <c r="AO21" s="196"/>
    </row>
    <row r="22" spans="1:41" s="41" customFormat="1" ht="110.25" customHeight="1" x14ac:dyDescent="0.2">
      <c r="A22" s="915"/>
      <c r="B22" s="931"/>
      <c r="C22" s="933"/>
      <c r="D22" s="923"/>
      <c r="E22" s="925"/>
      <c r="F22" s="925"/>
      <c r="G22" s="972"/>
      <c r="H22" s="103" t="s">
        <v>1112</v>
      </c>
      <c r="I22" s="103" t="s">
        <v>761</v>
      </c>
      <c r="J22" s="11">
        <v>0.05</v>
      </c>
      <c r="K22" s="575" t="s">
        <v>762</v>
      </c>
      <c r="L22" s="13" t="s">
        <v>740</v>
      </c>
      <c r="M22" s="13" t="s">
        <v>760</v>
      </c>
      <c r="N22" s="374" t="s">
        <v>528</v>
      </c>
      <c r="O22" s="975"/>
      <c r="P22" s="472"/>
      <c r="Q22" s="841"/>
      <c r="R22" s="841"/>
      <c r="S22" s="841"/>
      <c r="T22" s="841"/>
      <c r="U22" s="328"/>
      <c r="V22" s="841"/>
      <c r="W22" s="841"/>
      <c r="X22" s="841"/>
      <c r="Y22" s="841"/>
      <c r="Z22" s="841"/>
      <c r="AA22" s="841"/>
      <c r="AB22" s="841"/>
      <c r="AC22" s="842">
        <v>189</v>
      </c>
      <c r="AD22" s="841"/>
      <c r="AE22" s="841"/>
      <c r="AF22" s="841"/>
      <c r="AG22" s="841"/>
      <c r="AH22" s="841"/>
      <c r="AI22" s="841"/>
      <c r="AJ22" s="841"/>
      <c r="AK22" s="842">
        <v>100</v>
      </c>
      <c r="AM22" s="841"/>
      <c r="AN22" s="850"/>
      <c r="AO22" s="196"/>
    </row>
    <row r="23" spans="1:41" s="41" customFormat="1" ht="123.75" customHeight="1" x14ac:dyDescent="0.2">
      <c r="A23" s="915"/>
      <c r="B23" s="931"/>
      <c r="C23" s="933"/>
      <c r="D23" s="923"/>
      <c r="E23" s="925"/>
      <c r="F23" s="925"/>
      <c r="G23" s="572" t="s">
        <v>763</v>
      </c>
      <c r="H23" s="320" t="s">
        <v>1113</v>
      </c>
      <c r="I23" s="103" t="s">
        <v>764</v>
      </c>
      <c r="J23" s="11">
        <v>0.04</v>
      </c>
      <c r="K23" s="345" t="s">
        <v>732</v>
      </c>
      <c r="L23" s="13" t="s">
        <v>765</v>
      </c>
      <c r="M23" s="13" t="s">
        <v>760</v>
      </c>
      <c r="N23" s="374" t="s">
        <v>528</v>
      </c>
      <c r="O23" s="658" t="s">
        <v>33</v>
      </c>
      <c r="P23" s="472"/>
      <c r="Q23" s="841"/>
      <c r="R23" s="841"/>
      <c r="S23" s="841"/>
      <c r="T23" s="841"/>
      <c r="U23" s="328"/>
      <c r="V23" s="841"/>
      <c r="W23" s="841"/>
      <c r="X23" s="841"/>
      <c r="Y23" s="841"/>
      <c r="Z23" s="841"/>
      <c r="AA23" s="841"/>
      <c r="AB23" s="841"/>
      <c r="AC23" s="842">
        <v>7652</v>
      </c>
      <c r="AD23" s="841"/>
      <c r="AE23" s="842">
        <v>27</v>
      </c>
      <c r="AF23" s="841"/>
      <c r="AG23" s="636">
        <v>13</v>
      </c>
      <c r="AH23" s="357"/>
      <c r="AI23" s="842">
        <v>50</v>
      </c>
      <c r="AJ23" s="357"/>
      <c r="AK23" s="842">
        <v>23</v>
      </c>
      <c r="AL23" s="841"/>
      <c r="AM23" s="841"/>
      <c r="AN23" s="850"/>
      <c r="AO23" s="196"/>
    </row>
    <row r="24" spans="1:41" s="41" customFormat="1" ht="96.75" customHeight="1" x14ac:dyDescent="0.2">
      <c r="A24" s="915"/>
      <c r="B24" s="931"/>
      <c r="C24" s="933"/>
      <c r="D24" s="923"/>
      <c r="E24" s="925"/>
      <c r="F24" s="925"/>
      <c r="G24" s="572" t="s">
        <v>766</v>
      </c>
      <c r="H24" s="320" t="s">
        <v>1114</v>
      </c>
      <c r="I24" s="103" t="s">
        <v>767</v>
      </c>
      <c r="J24" s="11">
        <v>0.03</v>
      </c>
      <c r="K24" s="345" t="s">
        <v>732</v>
      </c>
      <c r="L24" s="13" t="s">
        <v>765</v>
      </c>
      <c r="M24" s="13" t="s">
        <v>760</v>
      </c>
      <c r="N24" s="374" t="s">
        <v>528</v>
      </c>
      <c r="O24" s="658">
        <v>4.3</v>
      </c>
      <c r="P24" s="472"/>
      <c r="Q24" s="841"/>
      <c r="R24" s="841"/>
      <c r="S24" s="841"/>
      <c r="T24" s="841"/>
      <c r="U24" s="841"/>
      <c r="V24" s="841"/>
      <c r="W24" s="841"/>
      <c r="X24" s="841"/>
      <c r="Y24" s="841"/>
      <c r="Z24" s="841"/>
      <c r="AA24" s="841"/>
      <c r="AB24" s="841"/>
      <c r="AC24" s="842">
        <v>40</v>
      </c>
      <c r="AD24" s="841"/>
      <c r="AE24" s="841"/>
      <c r="AF24" s="841"/>
      <c r="AG24" s="841"/>
      <c r="AH24" s="841"/>
      <c r="AI24" s="841"/>
      <c r="AJ24" s="357"/>
      <c r="AK24" s="842">
        <v>20</v>
      </c>
      <c r="AL24" s="841"/>
      <c r="AM24" s="841"/>
      <c r="AN24" s="850"/>
      <c r="AO24" s="196"/>
    </row>
    <row r="25" spans="1:41" s="41" customFormat="1" ht="147" customHeight="1" x14ac:dyDescent="0.2">
      <c r="A25" s="915"/>
      <c r="B25" s="931"/>
      <c r="C25" s="933"/>
      <c r="D25" s="924"/>
      <c r="E25" s="921"/>
      <c r="F25" s="921"/>
      <c r="G25" s="572" t="s">
        <v>768</v>
      </c>
      <c r="H25" s="320" t="s">
        <v>1115</v>
      </c>
      <c r="I25" s="103" t="s">
        <v>769</v>
      </c>
      <c r="J25" s="11">
        <v>0.03</v>
      </c>
      <c r="K25" s="345" t="s">
        <v>732</v>
      </c>
      <c r="L25" s="13" t="s">
        <v>765</v>
      </c>
      <c r="M25" s="13" t="s">
        <v>760</v>
      </c>
      <c r="N25" s="374" t="s">
        <v>528</v>
      </c>
      <c r="O25" s="658" t="s">
        <v>47</v>
      </c>
      <c r="P25" s="472"/>
      <c r="Q25" s="841"/>
      <c r="R25" s="841"/>
      <c r="S25" s="841"/>
      <c r="T25" s="841"/>
      <c r="U25" s="841"/>
      <c r="V25" s="841"/>
      <c r="W25" s="841"/>
      <c r="X25" s="841"/>
      <c r="Y25" s="841"/>
      <c r="Z25" s="841"/>
      <c r="AA25" s="841"/>
      <c r="AB25" s="841"/>
      <c r="AC25" s="841"/>
      <c r="AD25" s="841"/>
      <c r="AE25" s="841"/>
      <c r="AF25" s="841"/>
      <c r="AG25" s="841"/>
      <c r="AH25" s="841"/>
      <c r="AI25" s="841"/>
      <c r="AJ25" s="357"/>
      <c r="AK25" s="842">
        <v>1420</v>
      </c>
      <c r="AL25" s="841"/>
      <c r="AM25" s="841"/>
      <c r="AN25" s="850"/>
      <c r="AO25" s="196"/>
    </row>
    <row r="26" spans="1:41" s="41" customFormat="1" ht="144" customHeight="1" x14ac:dyDescent="0.2">
      <c r="A26" s="915"/>
      <c r="B26" s="931"/>
      <c r="C26" s="933"/>
      <c r="D26" s="104" t="s">
        <v>849</v>
      </c>
      <c r="E26" s="574">
        <v>0.05</v>
      </c>
      <c r="F26" s="574" t="s">
        <v>770</v>
      </c>
      <c r="G26" s="572" t="s">
        <v>850</v>
      </c>
      <c r="H26" s="105" t="s">
        <v>1116</v>
      </c>
      <c r="I26" s="103" t="s">
        <v>771</v>
      </c>
      <c r="J26" s="11">
        <v>0.05</v>
      </c>
      <c r="K26" s="345" t="s">
        <v>732</v>
      </c>
      <c r="L26" s="13" t="s">
        <v>772</v>
      </c>
      <c r="M26" s="13" t="s">
        <v>755</v>
      </c>
      <c r="N26" s="374" t="s">
        <v>528</v>
      </c>
      <c r="O26" s="659">
        <v>5.0999999999999996</v>
      </c>
      <c r="P26" s="472"/>
      <c r="Q26" s="841"/>
      <c r="R26" s="841"/>
      <c r="S26" s="841"/>
      <c r="T26" s="841"/>
      <c r="U26" s="841"/>
      <c r="V26" s="841"/>
      <c r="W26" s="841"/>
      <c r="X26" s="841"/>
      <c r="Y26" s="842">
        <v>3</v>
      </c>
      <c r="Z26" s="841"/>
      <c r="AA26" s="842">
        <v>2</v>
      </c>
      <c r="AB26" s="841"/>
      <c r="AC26" s="842">
        <v>62</v>
      </c>
      <c r="AD26" s="642"/>
      <c r="AE26" s="842">
        <v>5</v>
      </c>
      <c r="AF26" s="640"/>
      <c r="AG26" s="640"/>
      <c r="AH26" s="357"/>
      <c r="AI26" s="842">
        <v>5</v>
      </c>
      <c r="AJ26" s="357"/>
      <c r="AK26" s="842">
        <v>5</v>
      </c>
      <c r="AL26" s="841"/>
      <c r="AM26" s="841"/>
      <c r="AN26" s="850"/>
      <c r="AO26" s="196"/>
    </row>
    <row r="27" spans="1:41" s="41" customFormat="1" ht="104.25" customHeight="1" x14ac:dyDescent="0.2">
      <c r="A27" s="915"/>
      <c r="B27" s="931"/>
      <c r="C27" s="933"/>
      <c r="D27" s="321" t="s">
        <v>851</v>
      </c>
      <c r="E27" s="574">
        <v>0.05</v>
      </c>
      <c r="F27" s="574" t="s">
        <v>773</v>
      </c>
      <c r="G27" s="297" t="s">
        <v>852</v>
      </c>
      <c r="H27" s="106" t="s">
        <v>774</v>
      </c>
      <c r="I27" s="103" t="s">
        <v>775</v>
      </c>
      <c r="J27" s="11">
        <v>0.05</v>
      </c>
      <c r="K27" s="575" t="s">
        <v>762</v>
      </c>
      <c r="L27" s="13" t="s">
        <v>765</v>
      </c>
      <c r="M27" s="13" t="s">
        <v>760</v>
      </c>
      <c r="N27" s="322" t="s">
        <v>528</v>
      </c>
      <c r="O27" s="659">
        <v>6.1</v>
      </c>
      <c r="P27" s="472"/>
      <c r="Q27" s="414"/>
      <c r="R27" s="849"/>
      <c r="S27" s="414"/>
      <c r="T27" s="849"/>
      <c r="U27" s="414"/>
      <c r="V27" s="849"/>
      <c r="W27" s="414"/>
      <c r="X27" s="849"/>
      <c r="Y27" s="414"/>
      <c r="Z27" s="849"/>
      <c r="AA27" s="414"/>
      <c r="AB27" s="849"/>
      <c r="AC27" s="414"/>
      <c r="AD27" s="849"/>
      <c r="AE27" s="414"/>
      <c r="AF27" s="415"/>
      <c r="AG27" s="414"/>
      <c r="AH27" s="357"/>
      <c r="AI27" s="665">
        <v>0.1</v>
      </c>
      <c r="AJ27" s="357"/>
      <c r="AK27" s="665">
        <v>0.15</v>
      </c>
      <c r="AL27" s="417"/>
      <c r="AM27" s="414"/>
      <c r="AN27" s="850"/>
      <c r="AO27" s="196"/>
    </row>
    <row r="28" spans="1:41" s="41" customFormat="1" ht="115.5" customHeight="1" x14ac:dyDescent="0.2">
      <c r="A28" s="915"/>
      <c r="B28" s="931" t="s">
        <v>932</v>
      </c>
      <c r="C28" s="933"/>
      <c r="D28" s="321" t="s">
        <v>853</v>
      </c>
      <c r="E28" s="574">
        <v>0.05</v>
      </c>
      <c r="F28" s="574" t="s">
        <v>770</v>
      </c>
      <c r="G28" s="297" t="s">
        <v>854</v>
      </c>
      <c r="H28" s="115" t="s">
        <v>776</v>
      </c>
      <c r="I28" s="103" t="s">
        <v>777</v>
      </c>
      <c r="J28" s="323">
        <v>0.05</v>
      </c>
      <c r="K28" s="575" t="s">
        <v>732</v>
      </c>
      <c r="L28" s="13" t="s">
        <v>765</v>
      </c>
      <c r="M28" s="13" t="s">
        <v>760</v>
      </c>
      <c r="N28" s="322" t="s">
        <v>528</v>
      </c>
      <c r="O28" s="658">
        <v>7.1</v>
      </c>
      <c r="P28" s="472"/>
      <c r="Q28" s="641">
        <v>8.3299999999999999E-2</v>
      </c>
      <c r="R28" s="841"/>
      <c r="S28" s="641">
        <v>8.3299999999999999E-2</v>
      </c>
      <c r="T28" s="369"/>
      <c r="U28" s="641">
        <v>8.3299999999999999E-2</v>
      </c>
      <c r="V28" s="369"/>
      <c r="W28" s="641">
        <v>8.3299999999999999E-2</v>
      </c>
      <c r="X28" s="369"/>
      <c r="Y28" s="641">
        <v>8.3299999999999999E-2</v>
      </c>
      <c r="Z28" s="369"/>
      <c r="AA28" s="641">
        <v>8.3299999999999999E-2</v>
      </c>
      <c r="AB28" s="369"/>
      <c r="AC28" s="641">
        <v>8.3299999999999999E-2</v>
      </c>
      <c r="AD28" s="841"/>
      <c r="AE28" s="641">
        <v>8.3299999999999999E-2</v>
      </c>
      <c r="AF28" s="640"/>
      <c r="AG28" s="641">
        <v>8.3299999999999999E-2</v>
      </c>
      <c r="AH28" s="841"/>
      <c r="AI28" s="641">
        <v>8.3299999999999999E-2</v>
      </c>
      <c r="AJ28" s="841"/>
      <c r="AK28" s="641">
        <v>8.3299999999999999E-2</v>
      </c>
      <c r="AL28" s="841"/>
      <c r="AM28" s="641">
        <v>8.3299999999999999E-2</v>
      </c>
      <c r="AN28" s="850"/>
      <c r="AO28" s="196"/>
    </row>
    <row r="29" spans="1:41" s="41" customFormat="1" ht="62.25" customHeight="1" x14ac:dyDescent="0.2">
      <c r="A29" s="915"/>
      <c r="B29" s="931"/>
      <c r="C29" s="933"/>
      <c r="D29" s="926" t="s">
        <v>855</v>
      </c>
      <c r="E29" s="928">
        <v>0.05</v>
      </c>
      <c r="F29" s="574" t="s">
        <v>25</v>
      </c>
      <c r="G29" s="572" t="s">
        <v>856</v>
      </c>
      <c r="H29" s="106" t="s">
        <v>933</v>
      </c>
      <c r="I29" s="103" t="s">
        <v>778</v>
      </c>
      <c r="J29" s="11">
        <v>2.5000000000000001E-2</v>
      </c>
      <c r="K29" s="575" t="s">
        <v>732</v>
      </c>
      <c r="L29" s="13" t="s">
        <v>996</v>
      </c>
      <c r="M29" s="13" t="s">
        <v>760</v>
      </c>
      <c r="N29" s="374" t="s">
        <v>528</v>
      </c>
      <c r="O29" s="658">
        <v>8.1</v>
      </c>
      <c r="P29" s="472"/>
      <c r="Q29" s="841"/>
      <c r="R29" s="841"/>
      <c r="S29" s="841"/>
      <c r="T29" s="369"/>
      <c r="U29" s="641">
        <v>0.05</v>
      </c>
      <c r="V29" s="841"/>
      <c r="W29" s="841"/>
      <c r="X29" s="369"/>
      <c r="Y29" s="641">
        <v>0.05</v>
      </c>
      <c r="Z29" s="369"/>
      <c r="AA29" s="641">
        <v>0.05</v>
      </c>
      <c r="AB29" s="841"/>
      <c r="AC29" s="841"/>
      <c r="AD29" s="841"/>
      <c r="AE29" s="642"/>
      <c r="AF29" s="642"/>
      <c r="AG29" s="641">
        <v>0.05</v>
      </c>
      <c r="AH29" s="642"/>
      <c r="AI29" s="642"/>
      <c r="AJ29" s="642"/>
      <c r="AK29" s="641">
        <v>0.05</v>
      </c>
      <c r="AL29" s="642"/>
      <c r="AM29" s="841"/>
      <c r="AN29" s="850"/>
      <c r="AO29" s="196"/>
    </row>
    <row r="30" spans="1:41" s="41" customFormat="1" ht="111" customHeight="1" x14ac:dyDescent="0.2">
      <c r="A30" s="915"/>
      <c r="B30" s="931"/>
      <c r="C30" s="933"/>
      <c r="D30" s="927"/>
      <c r="E30" s="929"/>
      <c r="F30" s="574" t="s">
        <v>934</v>
      </c>
      <c r="G30" s="297" t="s">
        <v>997</v>
      </c>
      <c r="H30" s="115" t="s">
        <v>780</v>
      </c>
      <c r="I30" s="103" t="s">
        <v>781</v>
      </c>
      <c r="J30" s="22">
        <v>2.5000000000000001E-2</v>
      </c>
      <c r="K30" s="575" t="s">
        <v>732</v>
      </c>
      <c r="L30" s="146" t="s">
        <v>765</v>
      </c>
      <c r="M30" s="146" t="s">
        <v>760</v>
      </c>
      <c r="N30" s="374" t="s">
        <v>528</v>
      </c>
      <c r="O30" s="658" t="s">
        <v>1020</v>
      </c>
      <c r="P30" s="472"/>
      <c r="Q30" s="841"/>
      <c r="R30" s="841"/>
      <c r="S30" s="841"/>
      <c r="T30" s="841"/>
      <c r="U30" s="841"/>
      <c r="V30" s="841"/>
      <c r="W30" s="841"/>
      <c r="X30" s="841"/>
      <c r="Y30" s="841"/>
      <c r="Z30" s="841"/>
      <c r="AA30" s="841"/>
      <c r="AB30" s="841"/>
      <c r="AC30" s="841"/>
      <c r="AD30" s="841"/>
      <c r="AE30" s="841"/>
      <c r="AF30" s="841"/>
      <c r="AG30" s="664">
        <v>5</v>
      </c>
      <c r="AH30" s="841"/>
      <c r="AI30" s="841"/>
      <c r="AJ30" s="841"/>
      <c r="AK30" s="664">
        <v>5</v>
      </c>
      <c r="AL30" s="841"/>
      <c r="AM30" s="841"/>
      <c r="AN30" s="850"/>
      <c r="AO30" s="196"/>
    </row>
    <row r="31" spans="1:41" s="41" customFormat="1" ht="197.25" customHeight="1" x14ac:dyDescent="0.2">
      <c r="A31" s="915"/>
      <c r="B31" s="931"/>
      <c r="C31" s="933"/>
      <c r="D31" s="104" t="s">
        <v>1001</v>
      </c>
      <c r="E31" s="574">
        <v>0.05</v>
      </c>
      <c r="F31" s="574" t="s">
        <v>935</v>
      </c>
      <c r="G31" s="572" t="s">
        <v>1005</v>
      </c>
      <c r="H31" s="103" t="s">
        <v>936</v>
      </c>
      <c r="I31" s="103" t="s">
        <v>937</v>
      </c>
      <c r="J31" s="11">
        <v>0.05</v>
      </c>
      <c r="K31" s="575" t="s">
        <v>732</v>
      </c>
      <c r="L31" s="13" t="s">
        <v>751</v>
      </c>
      <c r="M31" s="13" t="s">
        <v>755</v>
      </c>
      <c r="N31" s="374" t="s">
        <v>528</v>
      </c>
      <c r="O31" s="658">
        <v>9.1</v>
      </c>
      <c r="P31" s="472"/>
      <c r="Q31" s="414"/>
      <c r="R31" s="849"/>
      <c r="S31" s="414"/>
      <c r="T31" s="849"/>
      <c r="U31" s="414"/>
      <c r="V31" s="849"/>
      <c r="W31" s="414"/>
      <c r="X31" s="849"/>
      <c r="Y31" s="414"/>
      <c r="Z31" s="849"/>
      <c r="AA31" s="414"/>
      <c r="AB31" s="849"/>
      <c r="AC31" s="414"/>
      <c r="AD31" s="849"/>
      <c r="AE31" s="414"/>
      <c r="AF31" s="415"/>
      <c r="AG31" s="414"/>
      <c r="AH31" s="417"/>
      <c r="AI31" s="414"/>
      <c r="AJ31" s="417"/>
      <c r="AK31" s="664">
        <v>41</v>
      </c>
      <c r="AL31" s="417"/>
      <c r="AM31" s="414"/>
      <c r="AN31" s="850"/>
      <c r="AO31" s="196"/>
    </row>
    <row r="32" spans="1:41" s="41" customFormat="1" ht="120" customHeight="1" x14ac:dyDescent="0.2">
      <c r="A32" s="915"/>
      <c r="B32" s="906" t="s">
        <v>785</v>
      </c>
      <c r="C32" s="916" t="s">
        <v>724</v>
      </c>
      <c r="D32" s="104" t="s">
        <v>1002</v>
      </c>
      <c r="E32" s="574">
        <v>0.05</v>
      </c>
      <c r="F32" s="574" t="s">
        <v>25</v>
      </c>
      <c r="G32" s="572" t="s">
        <v>1017</v>
      </c>
      <c r="H32" s="106" t="s">
        <v>783</v>
      </c>
      <c r="I32" s="103" t="s">
        <v>784</v>
      </c>
      <c r="J32" s="11">
        <v>0.05</v>
      </c>
      <c r="K32" s="575" t="s">
        <v>732</v>
      </c>
      <c r="L32" s="13" t="s">
        <v>765</v>
      </c>
      <c r="M32" s="13" t="s">
        <v>760</v>
      </c>
      <c r="N32" s="374" t="s">
        <v>528</v>
      </c>
      <c r="O32" s="658">
        <v>10.1</v>
      </c>
      <c r="P32" s="472"/>
      <c r="Q32" s="641">
        <v>8.3299999999999999E-2</v>
      </c>
      <c r="R32" s="369"/>
      <c r="S32" s="641">
        <v>8.3299999999999999E-2</v>
      </c>
      <c r="T32" s="369"/>
      <c r="U32" s="641">
        <v>8.3299999999999999E-2</v>
      </c>
      <c r="V32" s="369"/>
      <c r="W32" s="641">
        <v>8.3299999999999999E-2</v>
      </c>
      <c r="X32" s="369"/>
      <c r="Y32" s="641">
        <v>8.3299999999999999E-2</v>
      </c>
      <c r="Z32" s="369"/>
      <c r="AA32" s="641">
        <v>8.3299999999999999E-2</v>
      </c>
      <c r="AB32" s="369"/>
      <c r="AC32" s="641">
        <v>8.3299999999999999E-2</v>
      </c>
      <c r="AD32" s="841"/>
      <c r="AE32" s="641">
        <v>8.3299999999999999E-2</v>
      </c>
      <c r="AF32" s="640"/>
      <c r="AG32" s="641">
        <v>8.3299999999999999E-2</v>
      </c>
      <c r="AH32" s="841"/>
      <c r="AI32" s="641">
        <v>8.3299999999999999E-2</v>
      </c>
      <c r="AJ32" s="841"/>
      <c r="AK32" s="641">
        <v>8.3299999999999999E-2</v>
      </c>
      <c r="AL32" s="841"/>
      <c r="AM32" s="641">
        <v>8.3299999999999999E-2</v>
      </c>
      <c r="AN32" s="850"/>
      <c r="AO32" s="196"/>
    </row>
    <row r="33" spans="1:41" s="41" customFormat="1" ht="157.5" customHeight="1" thickBot="1" x14ac:dyDescent="0.25">
      <c r="A33" s="915"/>
      <c r="B33" s="907"/>
      <c r="C33" s="917"/>
      <c r="D33" s="104" t="s">
        <v>1003</v>
      </c>
      <c r="E33" s="385">
        <v>0.05</v>
      </c>
      <c r="F33" s="385" t="s">
        <v>25</v>
      </c>
      <c r="G33" s="104" t="s">
        <v>1018</v>
      </c>
      <c r="H33" s="106" t="s">
        <v>938</v>
      </c>
      <c r="I33" s="103" t="s">
        <v>786</v>
      </c>
      <c r="J33" s="11">
        <v>0.05</v>
      </c>
      <c r="K33" s="386" t="s">
        <v>732</v>
      </c>
      <c r="L33" s="324" t="s">
        <v>765</v>
      </c>
      <c r="M33" s="13" t="s">
        <v>748</v>
      </c>
      <c r="N33" s="374" t="s">
        <v>528</v>
      </c>
      <c r="O33" s="660">
        <v>11.1</v>
      </c>
      <c r="P33" s="472"/>
      <c r="Q33" s="414"/>
      <c r="R33" s="849"/>
      <c r="S33" s="414"/>
      <c r="T33" s="849"/>
      <c r="U33" s="414"/>
      <c r="V33" s="849"/>
      <c r="W33" s="414"/>
      <c r="X33" s="849"/>
      <c r="Y33" s="414"/>
      <c r="Z33" s="849"/>
      <c r="AA33" s="414"/>
      <c r="AB33" s="849"/>
      <c r="AC33" s="414"/>
      <c r="AD33" s="849"/>
      <c r="AE33" s="414"/>
      <c r="AF33" s="415"/>
      <c r="AG33" s="414"/>
      <c r="AH33" s="417"/>
      <c r="AI33" s="414"/>
      <c r="AJ33" s="417"/>
      <c r="AK33" s="414"/>
      <c r="AM33" s="641">
        <v>0.25</v>
      </c>
      <c r="AN33" s="850"/>
      <c r="AO33" s="196"/>
    </row>
    <row r="34" spans="1:41" s="41" customFormat="1" ht="135.75" customHeight="1" thickBot="1" x14ac:dyDescent="0.25">
      <c r="A34" s="915"/>
      <c r="B34" s="907"/>
      <c r="C34" s="917"/>
      <c r="D34" s="706" t="s">
        <v>1004</v>
      </c>
      <c r="E34" s="676">
        <v>0.1</v>
      </c>
      <c r="F34" s="676" t="s">
        <v>25</v>
      </c>
      <c r="G34" s="706" t="s">
        <v>1019</v>
      </c>
      <c r="H34" s="618" t="s">
        <v>939</v>
      </c>
      <c r="I34" s="685" t="s">
        <v>787</v>
      </c>
      <c r="J34" s="707">
        <v>0.1</v>
      </c>
      <c r="K34" s="708" t="s">
        <v>732</v>
      </c>
      <c r="L34" s="709" t="s">
        <v>765</v>
      </c>
      <c r="M34" s="709" t="s">
        <v>760</v>
      </c>
      <c r="N34" s="710" t="s">
        <v>528</v>
      </c>
      <c r="O34" s="660">
        <v>12.1</v>
      </c>
      <c r="P34" s="674"/>
      <c r="Q34" s="641">
        <v>8.3299999999999999E-2</v>
      </c>
      <c r="R34" s="369"/>
      <c r="S34" s="641">
        <v>8.3299999999999999E-2</v>
      </c>
      <c r="T34" s="369"/>
      <c r="U34" s="641">
        <v>8.3299999999999999E-2</v>
      </c>
      <c r="V34" s="369"/>
      <c r="W34" s="641">
        <v>8.3299999999999999E-2</v>
      </c>
      <c r="X34" s="369"/>
      <c r="Y34" s="641">
        <v>8.3299999999999999E-2</v>
      </c>
      <c r="Z34" s="369"/>
      <c r="AA34" s="641">
        <v>8.3299999999999999E-2</v>
      </c>
      <c r="AB34" s="369"/>
      <c r="AC34" s="641">
        <v>8.3299999999999999E-2</v>
      </c>
      <c r="AD34" s="841"/>
      <c r="AE34" s="641">
        <v>8.3299999999999999E-2</v>
      </c>
      <c r="AF34" s="640"/>
      <c r="AG34" s="641">
        <v>8.3299999999999999E-2</v>
      </c>
      <c r="AH34" s="841"/>
      <c r="AI34" s="641">
        <v>8.3299999999999999E-2</v>
      </c>
      <c r="AJ34" s="841"/>
      <c r="AK34" s="641">
        <v>8.3299999999999999E-2</v>
      </c>
      <c r="AL34" s="841"/>
      <c r="AM34" s="641">
        <v>8.3299999999999999E-2</v>
      </c>
      <c r="AN34" s="850"/>
      <c r="AO34" s="196"/>
    </row>
    <row r="35" spans="1:41" s="41" customFormat="1" ht="32.25" customHeight="1" x14ac:dyDescent="0.2">
      <c r="A35" s="221" t="s">
        <v>16</v>
      </c>
      <c r="B35" s="222"/>
      <c r="C35" s="238"/>
      <c r="D35" s="222" t="s">
        <v>17</v>
      </c>
      <c r="E35" s="711"/>
      <c r="F35" s="238"/>
      <c r="G35" s="270" t="s">
        <v>14</v>
      </c>
      <c r="H35" s="712"/>
      <c r="I35" s="270" t="s">
        <v>15</v>
      </c>
      <c r="J35" s="713"/>
      <c r="K35" s="714"/>
      <c r="L35" s="715"/>
      <c r="M35" s="715"/>
      <c r="N35" s="716"/>
      <c r="O35" s="651"/>
      <c r="P35" s="652"/>
      <c r="Q35" s="652"/>
      <c r="R35" s="652"/>
      <c r="S35" s="652"/>
      <c r="T35" s="652"/>
      <c r="U35" s="652"/>
      <c r="V35" s="652"/>
      <c r="W35" s="652"/>
      <c r="X35" s="652"/>
      <c r="Y35" s="652"/>
      <c r="Z35" s="652"/>
      <c r="AA35" s="652"/>
      <c r="AB35" s="652"/>
      <c r="AC35" s="652"/>
      <c r="AD35" s="652"/>
      <c r="AE35" s="652"/>
      <c r="AF35" s="652"/>
      <c r="AG35" s="652"/>
      <c r="AH35" s="652"/>
      <c r="AI35" s="652"/>
      <c r="AJ35" s="652"/>
      <c r="AK35" s="652"/>
      <c r="AL35" s="652"/>
      <c r="AM35" s="653"/>
      <c r="AN35" s="137"/>
      <c r="AO35" s="137"/>
    </row>
    <row r="36" spans="1:41" s="41" customFormat="1" ht="55.5" customHeight="1" x14ac:dyDescent="0.2">
      <c r="A36" s="135" t="s">
        <v>63</v>
      </c>
      <c r="B36" s="136"/>
      <c r="C36" s="137"/>
      <c r="D36" s="136" t="s">
        <v>311</v>
      </c>
      <c r="E36" s="677"/>
      <c r="F36" s="137"/>
      <c r="G36" s="684" t="s">
        <v>38</v>
      </c>
      <c r="H36" s="677"/>
      <c r="I36" s="684" t="s">
        <v>788</v>
      </c>
      <c r="J36" s="677"/>
      <c r="K36" s="677"/>
      <c r="L36" s="677"/>
      <c r="M36" s="677"/>
      <c r="N36" s="276"/>
      <c r="O36" s="654"/>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655"/>
      <c r="AN36" s="137"/>
      <c r="AO36" s="137"/>
    </row>
    <row r="37" spans="1:41" s="41" customFormat="1" ht="26.25" customHeight="1" thickBot="1" x14ac:dyDescent="0.25">
      <c r="A37" s="228" t="s">
        <v>448</v>
      </c>
      <c r="B37" s="140"/>
      <c r="C37" s="231"/>
      <c r="D37" s="140" t="s">
        <v>312</v>
      </c>
      <c r="E37" s="678"/>
      <c r="F37" s="231"/>
      <c r="G37" s="325" t="s">
        <v>39</v>
      </c>
      <c r="H37" s="678"/>
      <c r="I37" s="973" t="s">
        <v>789</v>
      </c>
      <c r="J37" s="973"/>
      <c r="K37" s="326"/>
      <c r="L37" s="678" t="s">
        <v>18</v>
      </c>
      <c r="M37" s="678"/>
      <c r="N37" s="679"/>
      <c r="O37" s="656"/>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657"/>
      <c r="AN37" s="137"/>
      <c r="AO37" s="137"/>
    </row>
    <row r="38" spans="1:41" s="41" customFormat="1" ht="13.5" x14ac:dyDescent="0.2">
      <c r="A38" s="726">
        <v>44445</v>
      </c>
      <c r="E38" s="252"/>
      <c r="F38" s="252"/>
      <c r="AN38" s="137"/>
      <c r="AO38" s="137"/>
    </row>
    <row r="39" spans="1:41" s="41" customFormat="1" x14ac:dyDescent="0.2">
      <c r="E39" s="252"/>
      <c r="F39" s="252"/>
      <c r="AN39" s="137"/>
      <c r="AO39" s="137"/>
    </row>
    <row r="40" spans="1:41" s="41" customFormat="1" x14ac:dyDescent="0.2">
      <c r="E40" s="252"/>
      <c r="F40" s="252"/>
      <c r="AN40" s="137"/>
      <c r="AO40" s="137"/>
    </row>
    <row r="41" spans="1:41" x14ac:dyDescent="0.2">
      <c r="AN41" s="394"/>
      <c r="AO41" s="137"/>
    </row>
    <row r="42" spans="1:41" x14ac:dyDescent="0.2">
      <c r="AN42" s="137"/>
      <c r="AO42" s="137"/>
    </row>
    <row r="43" spans="1:41" x14ac:dyDescent="0.2">
      <c r="AN43" s="137"/>
      <c r="AO43" s="137"/>
    </row>
    <row r="44" spans="1:41" x14ac:dyDescent="0.2">
      <c r="AN44" s="137"/>
      <c r="AO44" s="137"/>
    </row>
    <row r="45" spans="1:41" x14ac:dyDescent="0.2">
      <c r="AN45" s="137"/>
      <c r="AO45" s="137"/>
    </row>
    <row r="46" spans="1:41" x14ac:dyDescent="0.2">
      <c r="AN46" s="137"/>
      <c r="AO46" s="137"/>
    </row>
    <row r="47" spans="1:41" x14ac:dyDescent="0.2">
      <c r="AN47" s="395"/>
      <c r="AO47" s="395"/>
    </row>
    <row r="48" spans="1:41" x14ac:dyDescent="0.2">
      <c r="AN48" s="395"/>
      <c r="AO48" s="395"/>
    </row>
  </sheetData>
  <mergeCells count="59">
    <mergeCell ref="I37:J37"/>
    <mergeCell ref="O21:O22"/>
    <mergeCell ref="F19:F20"/>
    <mergeCell ref="F21:F25"/>
    <mergeCell ref="G21:G22"/>
    <mergeCell ref="I10:I11"/>
    <mergeCell ref="D13:D18"/>
    <mergeCell ref="E13:E18"/>
    <mergeCell ref="F13:F18"/>
    <mergeCell ref="G13:G14"/>
    <mergeCell ref="G15:G17"/>
    <mergeCell ref="A9:G9"/>
    <mergeCell ref="H9:AM9"/>
    <mergeCell ref="A10:B10"/>
    <mergeCell ref="C10:C11"/>
    <mergeCell ref="D10:D11"/>
    <mergeCell ref="E10:E11"/>
    <mergeCell ref="F10:F11"/>
    <mergeCell ref="G10:G11"/>
    <mergeCell ref="H10:H11"/>
    <mergeCell ref="AL10:AM10"/>
    <mergeCell ref="Z10:AA10"/>
    <mergeCell ref="AB10:AC10"/>
    <mergeCell ref="AD10:AE10"/>
    <mergeCell ref="AF10:AG10"/>
    <mergeCell ref="AH10:AI10"/>
    <mergeCell ref="O10:O11"/>
    <mergeCell ref="AN3:AO8"/>
    <mergeCell ref="AN9:AO9"/>
    <mergeCell ref="AN10:AN11"/>
    <mergeCell ref="AO10:AO11"/>
    <mergeCell ref="J10:J11"/>
    <mergeCell ref="K10:K11"/>
    <mergeCell ref="L10:L11"/>
    <mergeCell ref="M10:M11"/>
    <mergeCell ref="N10:N11"/>
    <mergeCell ref="N3:AM8"/>
    <mergeCell ref="AJ10:AK10"/>
    <mergeCell ref="P10:Q10"/>
    <mergeCell ref="R10:S10"/>
    <mergeCell ref="T10:U10"/>
    <mergeCell ref="V10:W10"/>
    <mergeCell ref="X10:Y10"/>
    <mergeCell ref="O13:O14"/>
    <mergeCell ref="A12:A34"/>
    <mergeCell ref="B32:B34"/>
    <mergeCell ref="C32:C34"/>
    <mergeCell ref="D19:D20"/>
    <mergeCell ref="E19:E20"/>
    <mergeCell ref="D21:D25"/>
    <mergeCell ref="E21:E25"/>
    <mergeCell ref="D29:D30"/>
    <mergeCell ref="E29:E30"/>
    <mergeCell ref="B12:B18"/>
    <mergeCell ref="C12:C18"/>
    <mergeCell ref="O15:O17"/>
    <mergeCell ref="C19:C31"/>
    <mergeCell ref="B20:B27"/>
    <mergeCell ref="B28:B3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ACEC-211B-4467-98DB-13A4E559DE47}">
  <sheetPr>
    <tabColor rgb="FF00B050"/>
  </sheetPr>
  <dimension ref="A1:AO43"/>
  <sheetViews>
    <sheetView zoomScale="70" zoomScaleNormal="70" zoomScaleSheetLayoutView="100" workbookViewId="0">
      <selection activeCell="A46" sqref="A46"/>
    </sheetView>
  </sheetViews>
  <sheetFormatPr baseColWidth="10" defaultColWidth="11.42578125" defaultRowHeight="28.5" customHeight="1" x14ac:dyDescent="0.2"/>
  <cols>
    <col min="1" max="1" width="29.85546875" style="4" customWidth="1"/>
    <col min="2" max="2" width="16.5703125" style="4" customWidth="1"/>
    <col min="3" max="3" width="19.85546875" style="4" customWidth="1"/>
    <col min="4" max="4" width="33.7109375" style="202" customWidth="1"/>
    <col min="5" max="5" width="20.7109375" style="5" customWidth="1"/>
    <col min="6" max="6" width="19.28515625" style="5" customWidth="1"/>
    <col min="7" max="7" width="46.28515625" style="4" customWidth="1"/>
    <col min="8" max="8" width="32.42578125" style="4" customWidth="1"/>
    <col min="9" max="9" width="36.42578125" style="4" customWidth="1"/>
    <col min="10" max="10" width="30.28515625" style="4" customWidth="1"/>
    <col min="11" max="13" width="23.42578125" style="4" customWidth="1"/>
    <col min="14" max="14" width="21.42578125" style="4" customWidth="1"/>
    <col min="15" max="15" width="13.85546875" style="4" customWidth="1"/>
    <col min="16" max="39" width="7" style="4" customWidth="1"/>
    <col min="40" max="16384" width="11.42578125" style="4"/>
  </cols>
  <sheetData>
    <row r="1" spans="1:41" ht="28.5" customHeight="1" x14ac:dyDescent="0.2">
      <c r="P1" s="18"/>
    </row>
    <row r="2" spans="1:41" ht="28.5" customHeight="1" thickBot="1" x14ac:dyDescent="0.25">
      <c r="P2" s="18"/>
    </row>
    <row r="3" spans="1:41" s="41" customFormat="1" ht="15" customHeight="1" x14ac:dyDescent="0.2">
      <c r="A3" s="990" t="s">
        <v>325</v>
      </c>
      <c r="B3" s="991"/>
      <c r="C3" s="991"/>
      <c r="D3" s="991"/>
      <c r="E3" s="991"/>
      <c r="F3" s="991"/>
      <c r="G3" s="991"/>
      <c r="H3" s="991"/>
      <c r="I3" s="991"/>
      <c r="J3" s="991"/>
      <c r="K3" s="991"/>
      <c r="L3" s="991"/>
      <c r="M3" s="991"/>
      <c r="N3" s="992"/>
      <c r="O3" s="976" t="s">
        <v>326</v>
      </c>
      <c r="P3" s="976"/>
      <c r="Q3" s="976"/>
      <c r="R3" s="976"/>
      <c r="S3" s="976"/>
      <c r="T3" s="976"/>
      <c r="U3" s="976"/>
      <c r="V3" s="976"/>
      <c r="W3" s="976"/>
      <c r="X3" s="976"/>
      <c r="Y3" s="976"/>
      <c r="Z3" s="976"/>
      <c r="AA3" s="976"/>
      <c r="AB3" s="976"/>
      <c r="AC3" s="976"/>
      <c r="AD3" s="976"/>
      <c r="AE3" s="976"/>
      <c r="AF3" s="976"/>
      <c r="AG3" s="976"/>
      <c r="AH3" s="976"/>
      <c r="AI3" s="976"/>
      <c r="AJ3" s="976"/>
      <c r="AK3" s="976"/>
      <c r="AL3" s="976"/>
      <c r="AM3" s="977"/>
      <c r="AN3" s="935" t="s">
        <v>20</v>
      </c>
      <c r="AO3" s="936"/>
    </row>
    <row r="4" spans="1:41" s="41" customFormat="1" ht="15" customHeight="1" x14ac:dyDescent="0.2">
      <c r="A4" s="993"/>
      <c r="B4" s="994"/>
      <c r="C4" s="994"/>
      <c r="D4" s="994"/>
      <c r="E4" s="994"/>
      <c r="F4" s="994"/>
      <c r="G4" s="994"/>
      <c r="H4" s="994"/>
      <c r="I4" s="994"/>
      <c r="J4" s="994"/>
      <c r="K4" s="994"/>
      <c r="L4" s="994"/>
      <c r="M4" s="994"/>
      <c r="N4" s="995"/>
      <c r="O4" s="978"/>
      <c r="P4" s="978"/>
      <c r="Q4" s="978"/>
      <c r="R4" s="978"/>
      <c r="S4" s="978"/>
      <c r="T4" s="978"/>
      <c r="U4" s="978"/>
      <c r="V4" s="978"/>
      <c r="W4" s="978"/>
      <c r="X4" s="978"/>
      <c r="Y4" s="978"/>
      <c r="Z4" s="978"/>
      <c r="AA4" s="978"/>
      <c r="AB4" s="978"/>
      <c r="AC4" s="978"/>
      <c r="AD4" s="978"/>
      <c r="AE4" s="978"/>
      <c r="AF4" s="978"/>
      <c r="AG4" s="978"/>
      <c r="AH4" s="978"/>
      <c r="AI4" s="978"/>
      <c r="AJ4" s="978"/>
      <c r="AK4" s="978"/>
      <c r="AL4" s="978"/>
      <c r="AM4" s="979"/>
      <c r="AN4" s="937"/>
      <c r="AO4" s="938"/>
    </row>
    <row r="5" spans="1:41" s="41" customFormat="1" ht="15" customHeight="1" x14ac:dyDescent="0.2">
      <c r="A5" s="993"/>
      <c r="B5" s="994"/>
      <c r="C5" s="994"/>
      <c r="D5" s="994"/>
      <c r="E5" s="994"/>
      <c r="F5" s="994"/>
      <c r="G5" s="994"/>
      <c r="H5" s="994"/>
      <c r="I5" s="994"/>
      <c r="J5" s="994"/>
      <c r="K5" s="994"/>
      <c r="L5" s="994"/>
      <c r="M5" s="994"/>
      <c r="N5" s="995"/>
      <c r="O5" s="978"/>
      <c r="P5" s="978"/>
      <c r="Q5" s="978"/>
      <c r="R5" s="978"/>
      <c r="S5" s="978"/>
      <c r="T5" s="978"/>
      <c r="U5" s="978"/>
      <c r="V5" s="978"/>
      <c r="W5" s="978"/>
      <c r="X5" s="978"/>
      <c r="Y5" s="978"/>
      <c r="Z5" s="978"/>
      <c r="AA5" s="978"/>
      <c r="AB5" s="978"/>
      <c r="AC5" s="978"/>
      <c r="AD5" s="978"/>
      <c r="AE5" s="978"/>
      <c r="AF5" s="978"/>
      <c r="AG5" s="978"/>
      <c r="AH5" s="978"/>
      <c r="AI5" s="978"/>
      <c r="AJ5" s="978"/>
      <c r="AK5" s="978"/>
      <c r="AL5" s="978"/>
      <c r="AM5" s="979"/>
      <c r="AN5" s="937"/>
      <c r="AO5" s="938"/>
    </row>
    <row r="6" spans="1:41" s="41" customFormat="1" ht="15" customHeight="1" x14ac:dyDescent="0.2">
      <c r="A6" s="993"/>
      <c r="B6" s="994"/>
      <c r="C6" s="994"/>
      <c r="D6" s="994"/>
      <c r="E6" s="994"/>
      <c r="F6" s="994"/>
      <c r="G6" s="994"/>
      <c r="H6" s="994"/>
      <c r="I6" s="994"/>
      <c r="J6" s="994"/>
      <c r="K6" s="994"/>
      <c r="L6" s="994"/>
      <c r="M6" s="994"/>
      <c r="N6" s="995"/>
      <c r="O6" s="978"/>
      <c r="P6" s="978"/>
      <c r="Q6" s="978"/>
      <c r="R6" s="978"/>
      <c r="S6" s="978"/>
      <c r="T6" s="978"/>
      <c r="U6" s="978"/>
      <c r="V6" s="978"/>
      <c r="W6" s="978"/>
      <c r="X6" s="978"/>
      <c r="Y6" s="978"/>
      <c r="Z6" s="978"/>
      <c r="AA6" s="978"/>
      <c r="AB6" s="978"/>
      <c r="AC6" s="978"/>
      <c r="AD6" s="978"/>
      <c r="AE6" s="978"/>
      <c r="AF6" s="978"/>
      <c r="AG6" s="978"/>
      <c r="AH6" s="978"/>
      <c r="AI6" s="978"/>
      <c r="AJ6" s="978"/>
      <c r="AK6" s="978"/>
      <c r="AL6" s="978"/>
      <c r="AM6" s="979"/>
      <c r="AN6" s="937"/>
      <c r="AO6" s="938"/>
    </row>
    <row r="7" spans="1:41" s="41" customFormat="1" ht="15" customHeight="1" x14ac:dyDescent="0.2">
      <c r="A7" s="993"/>
      <c r="B7" s="994"/>
      <c r="C7" s="994"/>
      <c r="D7" s="994"/>
      <c r="E7" s="994"/>
      <c r="F7" s="994"/>
      <c r="G7" s="994"/>
      <c r="H7" s="994"/>
      <c r="I7" s="994"/>
      <c r="J7" s="994"/>
      <c r="K7" s="994"/>
      <c r="L7" s="994"/>
      <c r="M7" s="994"/>
      <c r="N7" s="995"/>
      <c r="O7" s="978"/>
      <c r="P7" s="978"/>
      <c r="Q7" s="978"/>
      <c r="R7" s="978"/>
      <c r="S7" s="978"/>
      <c r="T7" s="978"/>
      <c r="U7" s="978"/>
      <c r="V7" s="978"/>
      <c r="W7" s="978"/>
      <c r="X7" s="978"/>
      <c r="Y7" s="978"/>
      <c r="Z7" s="978"/>
      <c r="AA7" s="978"/>
      <c r="AB7" s="978"/>
      <c r="AC7" s="978"/>
      <c r="AD7" s="978"/>
      <c r="AE7" s="978"/>
      <c r="AF7" s="978"/>
      <c r="AG7" s="978"/>
      <c r="AH7" s="978"/>
      <c r="AI7" s="978"/>
      <c r="AJ7" s="978"/>
      <c r="AK7" s="978"/>
      <c r="AL7" s="978"/>
      <c r="AM7" s="979"/>
      <c r="AN7" s="937"/>
      <c r="AO7" s="938"/>
    </row>
    <row r="8" spans="1:41" s="41" customFormat="1" ht="15.75" customHeight="1" thickBot="1" x14ac:dyDescent="0.25">
      <c r="A8" s="996"/>
      <c r="B8" s="997"/>
      <c r="C8" s="997"/>
      <c r="D8" s="997"/>
      <c r="E8" s="997"/>
      <c r="F8" s="997"/>
      <c r="G8" s="997"/>
      <c r="H8" s="997"/>
      <c r="I8" s="997"/>
      <c r="J8" s="997"/>
      <c r="K8" s="997"/>
      <c r="L8" s="997"/>
      <c r="M8" s="997"/>
      <c r="N8" s="998"/>
      <c r="O8" s="980"/>
      <c r="P8" s="980"/>
      <c r="Q8" s="980"/>
      <c r="R8" s="980"/>
      <c r="S8" s="980"/>
      <c r="T8" s="980"/>
      <c r="U8" s="980"/>
      <c r="V8" s="980"/>
      <c r="W8" s="980"/>
      <c r="X8" s="980"/>
      <c r="Y8" s="980"/>
      <c r="Z8" s="980"/>
      <c r="AA8" s="980"/>
      <c r="AB8" s="980"/>
      <c r="AC8" s="980"/>
      <c r="AD8" s="980"/>
      <c r="AE8" s="980"/>
      <c r="AF8" s="980"/>
      <c r="AG8" s="980"/>
      <c r="AH8" s="980"/>
      <c r="AI8" s="980"/>
      <c r="AJ8" s="980"/>
      <c r="AK8" s="980"/>
      <c r="AL8" s="980"/>
      <c r="AM8" s="981"/>
      <c r="AN8" s="939"/>
      <c r="AO8" s="940"/>
    </row>
    <row r="9" spans="1:41" s="41" customFormat="1" ht="15.75" customHeight="1" thickBot="1" x14ac:dyDescent="0.3">
      <c r="A9" s="1035" t="s">
        <v>327</v>
      </c>
      <c r="B9" s="1036"/>
      <c r="C9" s="1036"/>
      <c r="D9" s="1036"/>
      <c r="E9" s="1036"/>
      <c r="F9" s="1036"/>
      <c r="G9" s="1037"/>
      <c r="H9" s="400"/>
      <c r="I9" s="401"/>
      <c r="J9" s="401"/>
      <c r="K9" s="401"/>
      <c r="L9" s="401"/>
      <c r="M9" s="401"/>
      <c r="N9" s="401"/>
      <c r="O9" s="982" t="s">
        <v>319</v>
      </c>
      <c r="P9" s="983"/>
      <c r="Q9" s="983"/>
      <c r="R9" s="983"/>
      <c r="S9" s="983"/>
      <c r="T9" s="983"/>
      <c r="U9" s="983"/>
      <c r="V9" s="983"/>
      <c r="W9" s="983"/>
      <c r="X9" s="983"/>
      <c r="Y9" s="983"/>
      <c r="Z9" s="983"/>
      <c r="AA9" s="983"/>
      <c r="AB9" s="983"/>
      <c r="AC9" s="983"/>
      <c r="AD9" s="983"/>
      <c r="AE9" s="983"/>
      <c r="AF9" s="983"/>
      <c r="AG9" s="983"/>
      <c r="AH9" s="983"/>
      <c r="AI9" s="983"/>
      <c r="AJ9" s="983"/>
      <c r="AK9" s="983"/>
      <c r="AL9" s="983"/>
      <c r="AM9" s="983"/>
      <c r="AN9" s="986" t="s">
        <v>90</v>
      </c>
      <c r="AO9" s="941"/>
    </row>
    <row r="10" spans="1:41" s="227" customFormat="1" ht="29.25" customHeight="1" x14ac:dyDescent="0.2">
      <c r="A10" s="1038" t="s">
        <v>22</v>
      </c>
      <c r="B10" s="1004"/>
      <c r="C10" s="1004" t="s">
        <v>49</v>
      </c>
      <c r="D10" s="1004" t="s">
        <v>308</v>
      </c>
      <c r="E10" s="1039" t="s">
        <v>126</v>
      </c>
      <c r="F10" s="1039" t="s">
        <v>50</v>
      </c>
      <c r="G10" s="1004" t="s">
        <v>51</v>
      </c>
      <c r="H10" s="1004" t="s">
        <v>52</v>
      </c>
      <c r="I10" s="1004" t="s">
        <v>53</v>
      </c>
      <c r="J10" s="1004" t="s">
        <v>54</v>
      </c>
      <c r="K10" s="1004" t="s">
        <v>56</v>
      </c>
      <c r="L10" s="1004" t="s">
        <v>57</v>
      </c>
      <c r="M10" s="1004" t="s">
        <v>58</v>
      </c>
      <c r="N10" s="999" t="s">
        <v>59</v>
      </c>
      <c r="O10" s="1001" t="s">
        <v>866</v>
      </c>
      <c r="P10" s="1003" t="s">
        <v>0</v>
      </c>
      <c r="Q10" s="984"/>
      <c r="R10" s="984" t="s">
        <v>1</v>
      </c>
      <c r="S10" s="984"/>
      <c r="T10" s="984" t="s">
        <v>2</v>
      </c>
      <c r="U10" s="984"/>
      <c r="V10" s="984" t="s">
        <v>3</v>
      </c>
      <c r="W10" s="984"/>
      <c r="X10" s="984" t="s">
        <v>4</v>
      </c>
      <c r="Y10" s="984"/>
      <c r="Z10" s="984" t="s">
        <v>5</v>
      </c>
      <c r="AA10" s="984"/>
      <c r="AB10" s="984" t="s">
        <v>6</v>
      </c>
      <c r="AC10" s="984"/>
      <c r="AD10" s="984" t="s">
        <v>7</v>
      </c>
      <c r="AE10" s="984"/>
      <c r="AF10" s="984" t="s">
        <v>8</v>
      </c>
      <c r="AG10" s="984"/>
      <c r="AH10" s="984" t="s">
        <v>9</v>
      </c>
      <c r="AI10" s="984"/>
      <c r="AJ10" s="984" t="s">
        <v>10</v>
      </c>
      <c r="AK10" s="984"/>
      <c r="AL10" s="984" t="s">
        <v>11</v>
      </c>
      <c r="AM10" s="985"/>
      <c r="AN10" s="987" t="s">
        <v>19</v>
      </c>
      <c r="AO10" s="945" t="s">
        <v>21</v>
      </c>
    </row>
    <row r="11" spans="1:41" s="227" customFormat="1" ht="58.5" customHeight="1" thickBot="1" x14ac:dyDescent="0.25">
      <c r="A11" s="151" t="s">
        <v>12</v>
      </c>
      <c r="B11" s="358" t="s">
        <v>13</v>
      </c>
      <c r="C11" s="1005"/>
      <c r="D11" s="1005"/>
      <c r="E11" s="1040"/>
      <c r="F11" s="1040"/>
      <c r="G11" s="1005"/>
      <c r="H11" s="1005"/>
      <c r="I11" s="1005"/>
      <c r="J11" s="1005"/>
      <c r="K11" s="1005"/>
      <c r="L11" s="1005"/>
      <c r="M11" s="1005"/>
      <c r="N11" s="1000"/>
      <c r="O11" s="1002"/>
      <c r="P11" s="402" t="s">
        <v>23</v>
      </c>
      <c r="Q11" s="403" t="s">
        <v>24</v>
      </c>
      <c r="R11" s="402" t="s">
        <v>23</v>
      </c>
      <c r="S11" s="403" t="s">
        <v>24</v>
      </c>
      <c r="T11" s="402" t="s">
        <v>23</v>
      </c>
      <c r="U11" s="403" t="s">
        <v>24</v>
      </c>
      <c r="V11" s="402" t="s">
        <v>23</v>
      </c>
      <c r="W11" s="403" t="s">
        <v>24</v>
      </c>
      <c r="X11" s="402" t="s">
        <v>23</v>
      </c>
      <c r="Y11" s="403" t="s">
        <v>24</v>
      </c>
      <c r="Z11" s="402" t="s">
        <v>23</v>
      </c>
      <c r="AA11" s="403" t="s">
        <v>24</v>
      </c>
      <c r="AB11" s="402" t="s">
        <v>23</v>
      </c>
      <c r="AC11" s="403" t="s">
        <v>24</v>
      </c>
      <c r="AD11" s="402" t="s">
        <v>23</v>
      </c>
      <c r="AE11" s="403" t="s">
        <v>24</v>
      </c>
      <c r="AF11" s="402" t="s">
        <v>23</v>
      </c>
      <c r="AG11" s="403" t="s">
        <v>24</v>
      </c>
      <c r="AH11" s="402" t="s">
        <v>23</v>
      </c>
      <c r="AI11" s="403" t="s">
        <v>24</v>
      </c>
      <c r="AJ11" s="402" t="s">
        <v>23</v>
      </c>
      <c r="AK11" s="403" t="s">
        <v>24</v>
      </c>
      <c r="AL11" s="402" t="s">
        <v>23</v>
      </c>
      <c r="AM11" s="495" t="s">
        <v>24</v>
      </c>
      <c r="AN11" s="988"/>
      <c r="AO11" s="989"/>
    </row>
    <row r="12" spans="1:41" s="41" customFormat="1" ht="57" customHeight="1" x14ac:dyDescent="0.2">
      <c r="A12" s="1024" t="s">
        <v>88</v>
      </c>
      <c r="B12" s="1027" t="s">
        <v>87</v>
      </c>
      <c r="C12" s="1030" t="s">
        <v>86</v>
      </c>
      <c r="D12" s="1031" t="s">
        <v>85</v>
      </c>
      <c r="E12" s="1032">
        <v>0.1</v>
      </c>
      <c r="F12" s="1032" t="s">
        <v>25</v>
      </c>
      <c r="G12" s="132" t="s">
        <v>328</v>
      </c>
      <c r="H12" s="17" t="s">
        <v>84</v>
      </c>
      <c r="I12" s="16" t="s">
        <v>857</v>
      </c>
      <c r="J12" s="15">
        <v>0.05</v>
      </c>
      <c r="K12" s="15" t="s">
        <v>76</v>
      </c>
      <c r="L12" s="19">
        <v>44197</v>
      </c>
      <c r="M12" s="19">
        <v>44561</v>
      </c>
      <c r="N12" s="23" t="s">
        <v>64</v>
      </c>
      <c r="O12" s="427" t="s">
        <v>26</v>
      </c>
      <c r="P12" s="431"/>
      <c r="Q12" s="432">
        <v>1</v>
      </c>
      <c r="R12" s="433"/>
      <c r="S12" s="434"/>
      <c r="T12" s="433"/>
      <c r="U12" s="434"/>
      <c r="V12" s="433"/>
      <c r="W12" s="434"/>
      <c r="X12" s="433"/>
      <c r="Y12" s="434"/>
      <c r="Z12" s="433"/>
      <c r="AA12" s="434"/>
      <c r="AB12" s="433"/>
      <c r="AC12" s="434"/>
      <c r="AD12" s="433"/>
      <c r="AE12" s="434"/>
      <c r="AF12" s="433"/>
      <c r="AG12" s="434"/>
      <c r="AH12" s="433"/>
      <c r="AI12" s="434"/>
      <c r="AJ12" s="433"/>
      <c r="AK12" s="434"/>
      <c r="AL12" s="433"/>
      <c r="AM12" s="435"/>
      <c r="AN12" s="493"/>
      <c r="AO12" s="397"/>
    </row>
    <row r="13" spans="1:41" s="41" customFormat="1" ht="45.75" customHeight="1" x14ac:dyDescent="0.2">
      <c r="A13" s="1025"/>
      <c r="B13" s="1028"/>
      <c r="C13" s="1018"/>
      <c r="D13" s="912"/>
      <c r="E13" s="1023"/>
      <c r="F13" s="1023"/>
      <c r="G13" s="133" t="s">
        <v>83</v>
      </c>
      <c r="H13" s="327" t="s">
        <v>858</v>
      </c>
      <c r="I13" s="14" t="s">
        <v>859</v>
      </c>
      <c r="J13" s="13">
        <v>0.05</v>
      </c>
      <c r="K13" s="13" t="s">
        <v>76</v>
      </c>
      <c r="L13" s="20">
        <v>44378</v>
      </c>
      <c r="M13" s="20">
        <v>44530</v>
      </c>
      <c r="N13" s="24" t="s">
        <v>64</v>
      </c>
      <c r="O13" s="428" t="s">
        <v>27</v>
      </c>
      <c r="P13" s="436"/>
      <c r="Q13" s="406"/>
      <c r="R13" s="404"/>
      <c r="S13" s="406"/>
      <c r="T13" s="404"/>
      <c r="U13" s="406"/>
      <c r="V13" s="404"/>
      <c r="W13" s="406"/>
      <c r="X13" s="404"/>
      <c r="Y13" s="406"/>
      <c r="Z13" s="404"/>
      <c r="AA13" s="406"/>
      <c r="AB13" s="404"/>
      <c r="AC13" s="405">
        <v>1</v>
      </c>
      <c r="AD13" s="404"/>
      <c r="AE13" s="406"/>
      <c r="AF13" s="404"/>
      <c r="AG13" s="406"/>
      <c r="AH13" s="404"/>
      <c r="AI13" s="406"/>
      <c r="AJ13" s="404"/>
      <c r="AK13" s="405">
        <v>1</v>
      </c>
      <c r="AL13" s="404"/>
      <c r="AM13" s="437"/>
      <c r="AN13" s="393"/>
      <c r="AO13" s="196"/>
    </row>
    <row r="14" spans="1:41" s="41" customFormat="1" ht="38.25" x14ac:dyDescent="0.2">
      <c r="A14" s="1025"/>
      <c r="B14" s="1028"/>
      <c r="C14" s="1018"/>
      <c r="D14" s="1022" t="s">
        <v>314</v>
      </c>
      <c r="E14" s="1023">
        <v>0.1</v>
      </c>
      <c r="F14" s="1023" t="s">
        <v>25</v>
      </c>
      <c r="G14" s="12" t="s">
        <v>315</v>
      </c>
      <c r="H14" s="327" t="s">
        <v>798</v>
      </c>
      <c r="I14" s="327" t="s">
        <v>82</v>
      </c>
      <c r="J14" s="11">
        <v>2.5000000000000001E-2</v>
      </c>
      <c r="K14" s="6" t="s">
        <v>329</v>
      </c>
      <c r="L14" s="20">
        <v>44348</v>
      </c>
      <c r="M14" s="20">
        <v>44561</v>
      </c>
      <c r="N14" s="24" t="s">
        <v>64</v>
      </c>
      <c r="O14" s="428" t="s">
        <v>43</v>
      </c>
      <c r="P14" s="436"/>
      <c r="Q14" s="406"/>
      <c r="R14" s="404"/>
      <c r="S14" s="406"/>
      <c r="T14" s="404"/>
      <c r="U14" s="406"/>
      <c r="V14" s="404"/>
      <c r="W14" s="406"/>
      <c r="X14" s="404"/>
      <c r="Y14" s="406"/>
      <c r="Z14" s="404"/>
      <c r="AA14" s="407">
        <v>1</v>
      </c>
      <c r="AB14" s="404"/>
      <c r="AC14" s="406"/>
      <c r="AD14" s="404"/>
      <c r="AE14" s="406"/>
      <c r="AF14" s="404"/>
      <c r="AG14" s="406"/>
      <c r="AH14" s="404"/>
      <c r="AI14" s="406"/>
      <c r="AJ14" s="404"/>
      <c r="AK14" s="408"/>
      <c r="AL14" s="404"/>
      <c r="AM14" s="438">
        <v>1</v>
      </c>
      <c r="AN14" s="393"/>
      <c r="AO14" s="196"/>
    </row>
    <row r="15" spans="1:41" s="41" customFormat="1" ht="67.5" customHeight="1" x14ac:dyDescent="0.2">
      <c r="A15" s="1025"/>
      <c r="B15" s="1028"/>
      <c r="C15" s="1018"/>
      <c r="D15" s="1022"/>
      <c r="E15" s="1023"/>
      <c r="F15" s="1023"/>
      <c r="G15" s="1006" t="s">
        <v>316</v>
      </c>
      <c r="H15" s="327" t="s">
        <v>860</v>
      </c>
      <c r="I15" s="327" t="s">
        <v>330</v>
      </c>
      <c r="J15" s="22">
        <v>2.5000000000000001E-2</v>
      </c>
      <c r="K15" s="160" t="s">
        <v>329</v>
      </c>
      <c r="L15" s="20">
        <v>44197</v>
      </c>
      <c r="M15" s="20">
        <v>44561</v>
      </c>
      <c r="N15" s="25" t="s">
        <v>64</v>
      </c>
      <c r="O15" s="428" t="s">
        <v>28</v>
      </c>
      <c r="P15" s="436"/>
      <c r="Q15" s="404"/>
      <c r="R15" s="404"/>
      <c r="S15" s="406"/>
      <c r="T15" s="404"/>
      <c r="U15" s="405">
        <v>1</v>
      </c>
      <c r="V15" s="404"/>
      <c r="W15" s="404"/>
      <c r="X15" s="404"/>
      <c r="Y15" s="406"/>
      <c r="Z15" s="404"/>
      <c r="AA15" s="408"/>
      <c r="AB15" s="404"/>
      <c r="AC15" s="405">
        <v>1</v>
      </c>
      <c r="AD15" s="404"/>
      <c r="AE15" s="406"/>
      <c r="AF15" s="404"/>
      <c r="AG15" s="406"/>
      <c r="AH15" s="404"/>
      <c r="AI15" s="406"/>
      <c r="AJ15" s="404"/>
      <c r="AK15" s="405">
        <v>1</v>
      </c>
      <c r="AL15" s="404"/>
      <c r="AM15" s="439">
        <v>1</v>
      </c>
      <c r="AN15" s="393"/>
      <c r="AO15" s="196"/>
    </row>
    <row r="16" spans="1:41" s="41" customFormat="1" ht="38.25" x14ac:dyDescent="0.2">
      <c r="A16" s="1025"/>
      <c r="B16" s="1028"/>
      <c r="C16" s="1018"/>
      <c r="D16" s="1022"/>
      <c r="E16" s="1023"/>
      <c r="F16" s="1023"/>
      <c r="G16" s="1007"/>
      <c r="H16" s="327" t="s">
        <v>799</v>
      </c>
      <c r="I16" s="327" t="s">
        <v>81</v>
      </c>
      <c r="J16" s="22">
        <v>2.5000000000000001E-2</v>
      </c>
      <c r="K16" s="160" t="s">
        <v>329</v>
      </c>
      <c r="L16" s="20">
        <v>44197</v>
      </c>
      <c r="M16" s="20">
        <v>44561</v>
      </c>
      <c r="N16" s="25" t="s">
        <v>64</v>
      </c>
      <c r="O16" s="428" t="s">
        <v>28</v>
      </c>
      <c r="P16" s="436"/>
      <c r="Q16" s="405">
        <v>1</v>
      </c>
      <c r="R16" s="404"/>
      <c r="S16" s="405">
        <v>1</v>
      </c>
      <c r="T16" s="404"/>
      <c r="U16" s="405">
        <v>1</v>
      </c>
      <c r="V16" s="404"/>
      <c r="W16" s="405">
        <v>1</v>
      </c>
      <c r="X16" s="404"/>
      <c r="Y16" s="405">
        <v>1</v>
      </c>
      <c r="Z16" s="404"/>
      <c r="AA16" s="405">
        <v>1</v>
      </c>
      <c r="AB16" s="404"/>
      <c r="AC16" s="405">
        <v>1</v>
      </c>
      <c r="AD16" s="404"/>
      <c r="AE16" s="405">
        <v>1</v>
      </c>
      <c r="AF16" s="404"/>
      <c r="AG16" s="405">
        <v>1</v>
      </c>
      <c r="AH16" s="404"/>
      <c r="AI16" s="405">
        <v>1</v>
      </c>
      <c r="AJ16" s="404"/>
      <c r="AK16" s="405">
        <v>1</v>
      </c>
      <c r="AL16" s="404"/>
      <c r="AM16" s="439">
        <v>1</v>
      </c>
      <c r="AN16" s="393"/>
      <c r="AO16" s="196"/>
    </row>
    <row r="17" spans="1:41" s="41" customFormat="1" ht="38.25" x14ac:dyDescent="0.2">
      <c r="A17" s="1025"/>
      <c r="B17" s="1028"/>
      <c r="C17" s="1018"/>
      <c r="D17" s="1022"/>
      <c r="E17" s="1023"/>
      <c r="F17" s="1023"/>
      <c r="G17" s="131" t="s">
        <v>317</v>
      </c>
      <c r="H17" s="327" t="s">
        <v>800</v>
      </c>
      <c r="I17" s="327" t="s">
        <v>80</v>
      </c>
      <c r="J17" s="22">
        <v>2.5000000000000001E-2</v>
      </c>
      <c r="K17" s="160" t="s">
        <v>329</v>
      </c>
      <c r="L17" s="20">
        <v>44531</v>
      </c>
      <c r="M17" s="20" t="s">
        <v>331</v>
      </c>
      <c r="N17" s="25" t="s">
        <v>64</v>
      </c>
      <c r="O17" s="428" t="s">
        <v>29</v>
      </c>
      <c r="P17" s="436"/>
      <c r="Q17" s="406"/>
      <c r="R17" s="404"/>
      <c r="S17" s="406"/>
      <c r="T17" s="404"/>
      <c r="U17" s="406"/>
      <c r="V17" s="404"/>
      <c r="W17" s="406"/>
      <c r="X17" s="404"/>
      <c r="Y17" s="406"/>
      <c r="Z17" s="404"/>
      <c r="AA17" s="406"/>
      <c r="AB17" s="404"/>
      <c r="AC17" s="406"/>
      <c r="AD17" s="404"/>
      <c r="AE17" s="406"/>
      <c r="AF17" s="404"/>
      <c r="AG17" s="406"/>
      <c r="AH17" s="404"/>
      <c r="AI17" s="406"/>
      <c r="AJ17" s="404"/>
      <c r="AK17" s="406"/>
      <c r="AL17" s="404"/>
      <c r="AM17" s="439">
        <v>1</v>
      </c>
      <c r="AN17" s="393"/>
      <c r="AO17" s="196"/>
    </row>
    <row r="18" spans="1:41" s="41" customFormat="1" ht="39" customHeight="1" x14ac:dyDescent="0.2">
      <c r="A18" s="1025"/>
      <c r="B18" s="1028"/>
      <c r="C18" s="1018"/>
      <c r="D18" s="299" t="s">
        <v>332</v>
      </c>
      <c r="E18" s="159">
        <v>0.05</v>
      </c>
      <c r="F18" s="159" t="s">
        <v>25</v>
      </c>
      <c r="G18" s="131" t="s">
        <v>333</v>
      </c>
      <c r="H18" s="327" t="s">
        <v>801</v>
      </c>
      <c r="I18" s="327" t="s">
        <v>861</v>
      </c>
      <c r="J18" s="22">
        <v>0.05</v>
      </c>
      <c r="K18" s="160" t="s">
        <v>329</v>
      </c>
      <c r="L18" s="20">
        <v>44197</v>
      </c>
      <c r="M18" s="20">
        <v>44561</v>
      </c>
      <c r="N18" s="25" t="s">
        <v>64</v>
      </c>
      <c r="O18" s="428">
        <v>3</v>
      </c>
      <c r="P18" s="436"/>
      <c r="Q18" s="405">
        <v>1</v>
      </c>
      <c r="R18" s="404"/>
      <c r="S18" s="405">
        <v>1</v>
      </c>
      <c r="T18" s="404"/>
      <c r="U18" s="405">
        <v>1</v>
      </c>
      <c r="V18" s="404"/>
      <c r="W18" s="405">
        <v>1</v>
      </c>
      <c r="X18" s="404"/>
      <c r="Y18" s="405">
        <v>1</v>
      </c>
      <c r="Z18" s="404"/>
      <c r="AA18" s="405">
        <v>1</v>
      </c>
      <c r="AB18" s="404"/>
      <c r="AC18" s="405">
        <v>1</v>
      </c>
      <c r="AD18" s="404"/>
      <c r="AE18" s="405">
        <v>1</v>
      </c>
      <c r="AF18" s="404"/>
      <c r="AG18" s="405">
        <v>1</v>
      </c>
      <c r="AH18" s="404"/>
      <c r="AI18" s="405">
        <v>1</v>
      </c>
      <c r="AJ18" s="404"/>
      <c r="AK18" s="405">
        <v>1</v>
      </c>
      <c r="AL18" s="404"/>
      <c r="AM18" s="439">
        <v>1</v>
      </c>
      <c r="AN18" s="393"/>
      <c r="AO18" s="196"/>
    </row>
    <row r="19" spans="1:41" s="41" customFormat="1" ht="45.75" customHeight="1" x14ac:dyDescent="0.2">
      <c r="A19" s="1025"/>
      <c r="B19" s="1028"/>
      <c r="C19" s="1018"/>
      <c r="D19" s="1008" t="s">
        <v>334</v>
      </c>
      <c r="E19" s="1009">
        <v>0.15</v>
      </c>
      <c r="F19" s="1009" t="s">
        <v>25</v>
      </c>
      <c r="G19" s="131" t="s">
        <v>335</v>
      </c>
      <c r="H19" s="327" t="s">
        <v>802</v>
      </c>
      <c r="I19" s="327" t="s">
        <v>790</v>
      </c>
      <c r="J19" s="22">
        <v>2.5000000000000001E-2</v>
      </c>
      <c r="K19" s="160" t="s">
        <v>336</v>
      </c>
      <c r="L19" s="20">
        <v>44256</v>
      </c>
      <c r="M19" s="20">
        <v>44439</v>
      </c>
      <c r="N19" s="25" t="s">
        <v>64</v>
      </c>
      <c r="O19" s="429" t="s">
        <v>32</v>
      </c>
      <c r="P19" s="440"/>
      <c r="Q19" s="410"/>
      <c r="R19" s="410"/>
      <c r="S19" s="410"/>
      <c r="T19" s="410"/>
      <c r="U19" s="405">
        <v>1</v>
      </c>
      <c r="V19" s="410"/>
      <c r="W19" s="410"/>
      <c r="X19" s="410"/>
      <c r="Y19" s="410"/>
      <c r="Z19" s="411"/>
      <c r="AA19" s="412"/>
      <c r="AB19" s="404"/>
      <c r="AC19" s="404"/>
      <c r="AD19" s="404"/>
      <c r="AE19" s="405">
        <v>1</v>
      </c>
      <c r="AF19" s="404"/>
      <c r="AG19" s="404"/>
      <c r="AH19" s="404"/>
      <c r="AI19" s="404"/>
      <c r="AJ19" s="404"/>
      <c r="AK19" s="412"/>
      <c r="AL19" s="404"/>
      <c r="AM19" s="437"/>
      <c r="AN19" s="393"/>
      <c r="AO19" s="196"/>
    </row>
    <row r="20" spans="1:41" s="41" customFormat="1" ht="45.75" customHeight="1" x14ac:dyDescent="0.2">
      <c r="A20" s="1025"/>
      <c r="B20" s="1028"/>
      <c r="C20" s="1018"/>
      <c r="D20" s="1008"/>
      <c r="E20" s="1009"/>
      <c r="F20" s="1009"/>
      <c r="G20" s="131" t="s">
        <v>337</v>
      </c>
      <c r="H20" s="327" t="s">
        <v>862</v>
      </c>
      <c r="I20" s="327" t="s">
        <v>791</v>
      </c>
      <c r="J20" s="22">
        <v>2.5000000000000001E-2</v>
      </c>
      <c r="K20" s="160" t="s">
        <v>336</v>
      </c>
      <c r="L20" s="20">
        <v>44228</v>
      </c>
      <c r="M20" s="20">
        <v>44561</v>
      </c>
      <c r="N20" s="25" t="s">
        <v>64</v>
      </c>
      <c r="O20" s="429" t="s">
        <v>33</v>
      </c>
      <c r="P20" s="440"/>
      <c r="Q20" s="641">
        <v>8.3299999999999999E-2</v>
      </c>
      <c r="R20" s="410"/>
      <c r="S20" s="641">
        <v>8.3299999999999999E-2</v>
      </c>
      <c r="T20" s="356"/>
      <c r="U20" s="641">
        <v>8.3299999999999999E-2</v>
      </c>
      <c r="V20" s="356"/>
      <c r="W20" s="641">
        <v>8.3299999999999999E-2</v>
      </c>
      <c r="X20" s="356"/>
      <c r="Y20" s="641">
        <v>8.3299999999999999E-2</v>
      </c>
      <c r="Z20" s="356"/>
      <c r="AA20" s="641">
        <v>8.3299999999999999E-2</v>
      </c>
      <c r="AB20" s="356"/>
      <c r="AC20" s="641">
        <v>8.3299999999999999E-2</v>
      </c>
      <c r="AD20" s="356"/>
      <c r="AE20" s="641">
        <v>8.3299999999999999E-2</v>
      </c>
      <c r="AF20" s="404"/>
      <c r="AG20" s="641">
        <v>8.3299999999999999E-2</v>
      </c>
      <c r="AH20" s="404"/>
      <c r="AI20" s="641">
        <v>8.3299999999999999E-2</v>
      </c>
      <c r="AJ20" s="404"/>
      <c r="AK20" s="641">
        <v>8.3299999999999999E-2</v>
      </c>
      <c r="AL20" s="404"/>
      <c r="AM20" s="441">
        <v>8.3699999999999997E-2</v>
      </c>
      <c r="AN20" s="393"/>
      <c r="AO20" s="196"/>
    </row>
    <row r="21" spans="1:41" s="41" customFormat="1" ht="45.75" customHeight="1" x14ac:dyDescent="0.2">
      <c r="A21" s="1025"/>
      <c r="B21" s="1028"/>
      <c r="C21" s="1018"/>
      <c r="D21" s="1008"/>
      <c r="E21" s="1009"/>
      <c r="F21" s="1009"/>
      <c r="G21" s="1006" t="s">
        <v>338</v>
      </c>
      <c r="H21" s="1006" t="s">
        <v>863</v>
      </c>
      <c r="I21" s="327" t="s">
        <v>792</v>
      </c>
      <c r="J21" s="22">
        <v>0.02</v>
      </c>
      <c r="K21" s="160" t="s">
        <v>339</v>
      </c>
      <c r="L21" s="20">
        <v>44531</v>
      </c>
      <c r="M21" s="20">
        <v>44561</v>
      </c>
      <c r="N21" s="25" t="s">
        <v>64</v>
      </c>
      <c r="O21" s="429">
        <v>4.3</v>
      </c>
      <c r="P21" s="440"/>
      <c r="Q21" s="414"/>
      <c r="R21" s="415"/>
      <c r="S21" s="414"/>
      <c r="T21" s="416"/>
      <c r="U21" s="414"/>
      <c r="V21" s="416"/>
      <c r="W21" s="414"/>
      <c r="X21" s="416"/>
      <c r="Y21" s="414"/>
      <c r="Z21" s="416"/>
      <c r="AA21" s="414"/>
      <c r="AB21" s="416"/>
      <c r="AC21" s="414"/>
      <c r="AD21" s="416"/>
      <c r="AE21" s="414"/>
      <c r="AF21" s="417"/>
      <c r="AG21" s="414"/>
      <c r="AH21" s="417"/>
      <c r="AI21" s="414"/>
      <c r="AJ21" s="417"/>
      <c r="AK21" s="414"/>
      <c r="AL21" s="404"/>
      <c r="AM21" s="441">
        <v>0.05</v>
      </c>
      <c r="AN21" s="393"/>
      <c r="AO21" s="196"/>
    </row>
    <row r="22" spans="1:41" s="41" customFormat="1" ht="45.75" customHeight="1" x14ac:dyDescent="0.2">
      <c r="A22" s="1025"/>
      <c r="B22" s="1028"/>
      <c r="C22" s="1018"/>
      <c r="D22" s="1008"/>
      <c r="E22" s="1009"/>
      <c r="F22" s="1009"/>
      <c r="G22" s="1007"/>
      <c r="H22" s="1007"/>
      <c r="I22" s="327" t="s">
        <v>793</v>
      </c>
      <c r="J22" s="22">
        <v>0.02</v>
      </c>
      <c r="K22" s="160" t="s">
        <v>339</v>
      </c>
      <c r="L22" s="20">
        <v>44531</v>
      </c>
      <c r="M22" s="20">
        <v>44561</v>
      </c>
      <c r="N22" s="25" t="s">
        <v>64</v>
      </c>
      <c r="O22" s="429" t="s">
        <v>34</v>
      </c>
      <c r="P22" s="442"/>
      <c r="Q22" s="419"/>
      <c r="R22" s="420"/>
      <c r="S22" s="419"/>
      <c r="T22" s="421"/>
      <c r="U22" s="419"/>
      <c r="V22" s="418"/>
      <c r="W22" s="419"/>
      <c r="X22" s="418"/>
      <c r="Y22" s="419"/>
      <c r="Z22" s="418"/>
      <c r="AA22" s="419"/>
      <c r="AB22" s="418"/>
      <c r="AC22" s="419"/>
      <c r="AD22" s="418"/>
      <c r="AE22" s="419"/>
      <c r="AF22" s="418"/>
      <c r="AG22" s="419"/>
      <c r="AH22" s="418"/>
      <c r="AI22" s="419"/>
      <c r="AJ22" s="418"/>
      <c r="AK22" s="422"/>
      <c r="AL22" s="422"/>
      <c r="AM22" s="441">
        <v>0.05</v>
      </c>
      <c r="AN22" s="393"/>
      <c r="AO22" s="196"/>
    </row>
    <row r="23" spans="1:41" s="41" customFormat="1" ht="45.75" customHeight="1" x14ac:dyDescent="0.2">
      <c r="A23" s="1025"/>
      <c r="B23" s="1028"/>
      <c r="C23" s="1018"/>
      <c r="D23" s="1008"/>
      <c r="E23" s="1009"/>
      <c r="F23" s="1009"/>
      <c r="G23" s="131" t="s">
        <v>340</v>
      </c>
      <c r="H23" s="327" t="s">
        <v>864</v>
      </c>
      <c r="I23" s="327" t="s">
        <v>794</v>
      </c>
      <c r="J23" s="22">
        <v>0.04</v>
      </c>
      <c r="K23" s="160" t="s">
        <v>79</v>
      </c>
      <c r="L23" s="20">
        <v>44197</v>
      </c>
      <c r="M23" s="20">
        <v>44561</v>
      </c>
      <c r="N23" s="25" t="s">
        <v>64</v>
      </c>
      <c r="O23" s="429" t="s">
        <v>47</v>
      </c>
      <c r="P23" s="436"/>
      <c r="Q23" s="414"/>
      <c r="R23" s="13"/>
      <c r="S23" s="414"/>
      <c r="T23" s="410"/>
      <c r="U23" s="414"/>
      <c r="V23" s="404"/>
      <c r="W23" s="414"/>
      <c r="X23" s="404"/>
      <c r="Y23" s="414"/>
      <c r="Z23" s="404"/>
      <c r="AA23" s="414"/>
      <c r="AB23" s="404"/>
      <c r="AC23" s="414"/>
      <c r="AD23" s="404"/>
      <c r="AE23" s="414"/>
      <c r="AF23" s="404"/>
      <c r="AG23" s="414"/>
      <c r="AH23" s="404"/>
      <c r="AI23" s="414"/>
      <c r="AJ23" s="404"/>
      <c r="AK23" s="146"/>
      <c r="AL23" s="146"/>
      <c r="AM23" s="441">
        <v>0.05</v>
      </c>
      <c r="AN23" s="393"/>
      <c r="AO23" s="196"/>
    </row>
    <row r="24" spans="1:41" s="41" customFormat="1" ht="45.75" customHeight="1" x14ac:dyDescent="0.2">
      <c r="A24" s="1025"/>
      <c r="B24" s="1028"/>
      <c r="C24" s="1018"/>
      <c r="D24" s="1008"/>
      <c r="E24" s="1009"/>
      <c r="F24" s="1009"/>
      <c r="G24" s="131" t="s">
        <v>341</v>
      </c>
      <c r="H24" s="327" t="s">
        <v>865</v>
      </c>
      <c r="I24" s="327" t="s">
        <v>795</v>
      </c>
      <c r="J24" s="22">
        <v>0.02</v>
      </c>
      <c r="K24" s="160" t="s">
        <v>336</v>
      </c>
      <c r="L24" s="20">
        <v>44501</v>
      </c>
      <c r="M24" s="20">
        <v>44530</v>
      </c>
      <c r="N24" s="25" t="s">
        <v>64</v>
      </c>
      <c r="O24" s="429" t="s">
        <v>342</v>
      </c>
      <c r="P24" s="436"/>
      <c r="Q24" s="404"/>
      <c r="R24" s="404"/>
      <c r="S24" s="404"/>
      <c r="T24" s="404"/>
      <c r="U24" s="404"/>
      <c r="V24" s="404"/>
      <c r="W24" s="404"/>
      <c r="X24" s="404"/>
      <c r="Y24" s="404"/>
      <c r="Z24" s="404"/>
      <c r="AA24" s="412"/>
      <c r="AB24" s="404"/>
      <c r="AC24" s="404"/>
      <c r="AD24" s="404"/>
      <c r="AE24" s="404"/>
      <c r="AF24" s="404"/>
      <c r="AG24" s="404"/>
      <c r="AH24" s="404"/>
      <c r="AI24" s="404"/>
      <c r="AJ24" s="404"/>
      <c r="AK24" s="405">
        <v>1</v>
      </c>
      <c r="AL24" s="404"/>
      <c r="AM24" s="443"/>
      <c r="AN24" s="494"/>
      <c r="AO24" s="196"/>
    </row>
    <row r="25" spans="1:41" s="41" customFormat="1" ht="45.75" customHeight="1" x14ac:dyDescent="0.2">
      <c r="A25" s="1025"/>
      <c r="B25" s="1028"/>
      <c r="C25" s="1018"/>
      <c r="D25" s="1006" t="s">
        <v>78</v>
      </c>
      <c r="E25" s="1033">
        <v>0.15</v>
      </c>
      <c r="F25" s="1033" t="s">
        <v>68</v>
      </c>
      <c r="G25" s="131" t="s">
        <v>343</v>
      </c>
      <c r="H25" s="327" t="s">
        <v>344</v>
      </c>
      <c r="I25" s="327" t="s">
        <v>345</v>
      </c>
      <c r="J25" s="22">
        <v>7.0000000000000007E-2</v>
      </c>
      <c r="K25" s="160" t="s">
        <v>76</v>
      </c>
      <c r="L25" s="20">
        <v>44317</v>
      </c>
      <c r="M25" s="20">
        <v>44408</v>
      </c>
      <c r="N25" s="25" t="s">
        <v>64</v>
      </c>
      <c r="O25" s="428">
        <v>5.0999999999999996</v>
      </c>
      <c r="P25" s="436"/>
      <c r="Q25" s="417"/>
      <c r="R25" s="404"/>
      <c r="S25" s="417" t="s">
        <v>114</v>
      </c>
      <c r="T25" s="404"/>
      <c r="U25" s="417"/>
      <c r="V25" s="404"/>
      <c r="W25" s="417"/>
      <c r="X25" s="404"/>
      <c r="Y25" s="404"/>
      <c r="Z25" s="404"/>
      <c r="AA25" s="404"/>
      <c r="AB25" s="404"/>
      <c r="AC25" s="404"/>
      <c r="AD25" s="404"/>
      <c r="AE25" s="404"/>
      <c r="AF25" s="404"/>
      <c r="AG25" s="417"/>
      <c r="AH25" s="404"/>
      <c r="AI25" s="405">
        <v>1</v>
      </c>
      <c r="AJ25" s="404"/>
      <c r="AK25" s="417"/>
      <c r="AL25" s="404"/>
      <c r="AM25" s="437"/>
      <c r="AN25" s="494"/>
      <c r="AO25" s="196"/>
    </row>
    <row r="26" spans="1:41" s="41" customFormat="1" ht="45.75" customHeight="1" x14ac:dyDescent="0.2">
      <c r="A26" s="1025"/>
      <c r="B26" s="1028"/>
      <c r="C26" s="1018"/>
      <c r="D26" s="1007"/>
      <c r="E26" s="1034"/>
      <c r="F26" s="1034"/>
      <c r="G26" s="131" t="s">
        <v>346</v>
      </c>
      <c r="H26" s="327" t="s">
        <v>77</v>
      </c>
      <c r="I26" s="327" t="s">
        <v>796</v>
      </c>
      <c r="J26" s="22">
        <v>0.08</v>
      </c>
      <c r="K26" s="160" t="s">
        <v>76</v>
      </c>
      <c r="L26" s="20">
        <v>44317</v>
      </c>
      <c r="M26" s="20">
        <v>44408</v>
      </c>
      <c r="N26" s="25" t="s">
        <v>64</v>
      </c>
      <c r="O26" s="428">
        <v>5.2</v>
      </c>
      <c r="P26" s="436"/>
      <c r="Q26" s="417"/>
      <c r="R26" s="404"/>
      <c r="S26" s="417"/>
      <c r="T26" s="404"/>
      <c r="U26" s="417"/>
      <c r="V26" s="404"/>
      <c r="W26" s="417"/>
      <c r="X26" s="404"/>
      <c r="Y26" s="404"/>
      <c r="Z26" s="404"/>
      <c r="AA26" s="404"/>
      <c r="AB26" s="404"/>
      <c r="AC26" s="404"/>
      <c r="AD26" s="404"/>
      <c r="AE26" s="404"/>
      <c r="AF26" s="404"/>
      <c r="AG26" s="328"/>
      <c r="AH26" s="404"/>
      <c r="AI26" s="405">
        <v>1</v>
      </c>
      <c r="AJ26" s="404"/>
      <c r="AK26" s="417"/>
      <c r="AL26" s="404"/>
      <c r="AM26" s="437"/>
      <c r="AN26" s="393"/>
      <c r="AO26" s="196"/>
    </row>
    <row r="27" spans="1:41" s="41" customFormat="1" ht="45.75" customHeight="1" x14ac:dyDescent="0.2">
      <c r="A27" s="1025"/>
      <c r="B27" s="1028"/>
      <c r="C27" s="1018"/>
      <c r="D27" s="299" t="s">
        <v>347</v>
      </c>
      <c r="E27" s="159">
        <v>0.05</v>
      </c>
      <c r="F27" s="159" t="s">
        <v>68</v>
      </c>
      <c r="G27" s="131" t="s">
        <v>348</v>
      </c>
      <c r="H27" s="327" t="s">
        <v>349</v>
      </c>
      <c r="I27" s="327" t="s">
        <v>350</v>
      </c>
      <c r="J27" s="22">
        <v>0.05</v>
      </c>
      <c r="K27" s="160" t="s">
        <v>76</v>
      </c>
      <c r="L27" s="20">
        <v>44317</v>
      </c>
      <c r="M27" s="20">
        <v>44347</v>
      </c>
      <c r="N27" s="25" t="s">
        <v>64</v>
      </c>
      <c r="O27" s="428" t="s">
        <v>46</v>
      </c>
      <c r="P27" s="436"/>
      <c r="Q27" s="417"/>
      <c r="R27" s="417"/>
      <c r="S27" s="417"/>
      <c r="T27" s="417"/>
      <c r="U27" s="417"/>
      <c r="V27" s="417"/>
      <c r="W27" s="417"/>
      <c r="X27" s="417"/>
      <c r="Y27" s="417"/>
      <c r="Z27" s="417"/>
      <c r="AA27" s="357"/>
      <c r="AB27" s="417"/>
      <c r="AC27" s="417"/>
      <c r="AD27" s="417"/>
      <c r="AE27" s="409">
        <v>1</v>
      </c>
      <c r="AF27" s="417"/>
      <c r="AG27" s="357"/>
      <c r="AH27" s="417"/>
      <c r="AI27" s="417"/>
      <c r="AJ27" s="417"/>
      <c r="AK27" s="417"/>
      <c r="AL27" s="404"/>
      <c r="AM27" s="437"/>
      <c r="AN27" s="393"/>
      <c r="AO27" s="328"/>
    </row>
    <row r="28" spans="1:41" s="41" customFormat="1" ht="45.75" customHeight="1" x14ac:dyDescent="0.2">
      <c r="A28" s="1025"/>
      <c r="B28" s="1028"/>
      <c r="C28" s="1018" t="s">
        <v>75</v>
      </c>
      <c r="D28" s="1008" t="s">
        <v>351</v>
      </c>
      <c r="E28" s="1009">
        <v>0.25</v>
      </c>
      <c r="F28" s="1009" t="s">
        <v>68</v>
      </c>
      <c r="G28" s="1019" t="s">
        <v>352</v>
      </c>
      <c r="H28" s="327" t="s">
        <v>74</v>
      </c>
      <c r="I28" s="327" t="s">
        <v>353</v>
      </c>
      <c r="J28" s="22">
        <v>0.02</v>
      </c>
      <c r="K28" s="160" t="s">
        <v>65</v>
      </c>
      <c r="L28" s="20">
        <v>44197</v>
      </c>
      <c r="M28" s="20">
        <v>44561</v>
      </c>
      <c r="N28" s="25" t="s">
        <v>64</v>
      </c>
      <c r="O28" s="1020" t="s">
        <v>48</v>
      </c>
      <c r="P28" s="440"/>
      <c r="Q28" s="641">
        <v>8.3299999999999999E-2</v>
      </c>
      <c r="R28" s="410"/>
      <c r="S28" s="641">
        <v>8.3299999999999999E-2</v>
      </c>
      <c r="T28" s="356"/>
      <c r="U28" s="641">
        <v>8.3299999999999999E-2</v>
      </c>
      <c r="V28" s="356"/>
      <c r="W28" s="641">
        <v>8.3299999999999999E-2</v>
      </c>
      <c r="X28" s="356"/>
      <c r="Y28" s="641">
        <v>8.3299999999999999E-2</v>
      </c>
      <c r="Z28" s="356"/>
      <c r="AA28" s="641">
        <v>8.3299999999999999E-2</v>
      </c>
      <c r="AB28" s="356"/>
      <c r="AC28" s="641">
        <v>8.3299999999999999E-2</v>
      </c>
      <c r="AD28" s="404"/>
      <c r="AE28" s="641">
        <v>8.3299999999999999E-2</v>
      </c>
      <c r="AF28" s="404"/>
      <c r="AG28" s="641">
        <v>8.3299999999999999E-2</v>
      </c>
      <c r="AH28" s="404"/>
      <c r="AI28" s="641">
        <v>8.3299999999999999E-2</v>
      </c>
      <c r="AJ28" s="404"/>
      <c r="AK28" s="641">
        <v>8.3299999999999999E-2</v>
      </c>
      <c r="AL28" s="404"/>
      <c r="AM28" s="441">
        <v>8.3699999999999997E-2</v>
      </c>
      <c r="AN28" s="393"/>
      <c r="AO28" s="328"/>
    </row>
    <row r="29" spans="1:41" s="41" customFormat="1" ht="45.75" customHeight="1" x14ac:dyDescent="0.2">
      <c r="A29" s="1025"/>
      <c r="B29" s="1028"/>
      <c r="C29" s="1018"/>
      <c r="D29" s="1008"/>
      <c r="E29" s="1009"/>
      <c r="F29" s="1009"/>
      <c r="G29" s="1019"/>
      <c r="H29" s="327" t="s">
        <v>354</v>
      </c>
      <c r="I29" s="327" t="s">
        <v>355</v>
      </c>
      <c r="J29" s="22">
        <v>0.03</v>
      </c>
      <c r="K29" s="160" t="s">
        <v>65</v>
      </c>
      <c r="L29" s="20">
        <v>44197</v>
      </c>
      <c r="M29" s="20">
        <v>44561</v>
      </c>
      <c r="N29" s="25" t="s">
        <v>64</v>
      </c>
      <c r="O29" s="1021"/>
      <c r="P29" s="440"/>
      <c r="Q29" s="641">
        <v>8.3299999999999999E-2</v>
      </c>
      <c r="R29" s="410"/>
      <c r="S29" s="641">
        <v>8.3299999999999999E-2</v>
      </c>
      <c r="T29" s="356"/>
      <c r="U29" s="641">
        <v>8.3299999999999999E-2</v>
      </c>
      <c r="V29" s="356"/>
      <c r="W29" s="641">
        <v>8.3299999999999999E-2</v>
      </c>
      <c r="X29" s="356"/>
      <c r="Y29" s="641">
        <v>8.3299999999999999E-2</v>
      </c>
      <c r="Z29" s="356"/>
      <c r="AA29" s="641">
        <v>8.3299999999999999E-2</v>
      </c>
      <c r="AB29" s="356"/>
      <c r="AC29" s="641">
        <v>8.3299999999999999E-2</v>
      </c>
      <c r="AD29" s="404"/>
      <c r="AE29" s="641">
        <v>8.3299999999999999E-2</v>
      </c>
      <c r="AF29" s="404"/>
      <c r="AG29" s="641">
        <v>8.3299999999999999E-2</v>
      </c>
      <c r="AH29" s="404"/>
      <c r="AI29" s="641">
        <v>8.3299999999999999E-2</v>
      </c>
      <c r="AJ29" s="404"/>
      <c r="AK29" s="641">
        <v>8.3299999999999999E-2</v>
      </c>
      <c r="AL29" s="404"/>
      <c r="AM29" s="441">
        <v>8.3699999999999997E-2</v>
      </c>
      <c r="AN29" s="393"/>
      <c r="AO29" s="328"/>
    </row>
    <row r="30" spans="1:41" s="41" customFormat="1" ht="45.75" customHeight="1" x14ac:dyDescent="0.2">
      <c r="A30" s="1025"/>
      <c r="B30" s="1028"/>
      <c r="C30" s="1018"/>
      <c r="D30" s="1008"/>
      <c r="E30" s="1009"/>
      <c r="F30" s="1009"/>
      <c r="G30" s="131" t="s">
        <v>356</v>
      </c>
      <c r="H30" s="327" t="s">
        <v>357</v>
      </c>
      <c r="I30" s="327" t="s">
        <v>73</v>
      </c>
      <c r="J30" s="22">
        <v>0.04</v>
      </c>
      <c r="K30" s="160" t="s">
        <v>72</v>
      </c>
      <c r="L30" s="20">
        <v>44256</v>
      </c>
      <c r="M30" s="20">
        <v>44561</v>
      </c>
      <c r="N30" s="25" t="s">
        <v>64</v>
      </c>
      <c r="O30" s="429" t="s">
        <v>358</v>
      </c>
      <c r="P30" s="436"/>
      <c r="Q30" s="406"/>
      <c r="R30" s="404"/>
      <c r="S30" s="406"/>
      <c r="T30" s="404"/>
      <c r="U30" s="405">
        <v>1</v>
      </c>
      <c r="V30" s="404"/>
      <c r="W30" s="405">
        <v>2</v>
      </c>
      <c r="X30" s="404"/>
      <c r="Y30" s="405">
        <v>2</v>
      </c>
      <c r="Z30" s="404"/>
      <c r="AA30" s="405">
        <v>2</v>
      </c>
      <c r="AB30" s="404"/>
      <c r="AC30" s="405">
        <v>2</v>
      </c>
      <c r="AD30" s="404"/>
      <c r="AE30" s="405">
        <v>2</v>
      </c>
      <c r="AF30" s="404"/>
      <c r="AG30" s="405">
        <v>2</v>
      </c>
      <c r="AH30" s="404"/>
      <c r="AI30" s="405">
        <v>1</v>
      </c>
      <c r="AJ30" s="404"/>
      <c r="AK30" s="405">
        <v>1</v>
      </c>
      <c r="AL30" s="404"/>
      <c r="AM30" s="439">
        <v>1</v>
      </c>
      <c r="AN30" s="393"/>
      <c r="AO30" s="328"/>
    </row>
    <row r="31" spans="1:41" s="41" customFormat="1" ht="45.75" customHeight="1" x14ac:dyDescent="0.2">
      <c r="A31" s="1025"/>
      <c r="B31" s="1028"/>
      <c r="C31" s="1018"/>
      <c r="D31" s="1008"/>
      <c r="E31" s="1009"/>
      <c r="F31" s="1009"/>
      <c r="G31" s="131" t="s">
        <v>359</v>
      </c>
      <c r="H31" s="327" t="s">
        <v>360</v>
      </c>
      <c r="I31" s="327" t="s">
        <v>361</v>
      </c>
      <c r="J31" s="22">
        <v>0.04</v>
      </c>
      <c r="K31" s="160" t="s">
        <v>72</v>
      </c>
      <c r="L31" s="20">
        <v>44501</v>
      </c>
      <c r="M31" s="20">
        <v>44530</v>
      </c>
      <c r="N31" s="25" t="s">
        <v>64</v>
      </c>
      <c r="O31" s="429" t="s">
        <v>362</v>
      </c>
      <c r="P31" s="436"/>
      <c r="Q31" s="406"/>
      <c r="R31" s="417"/>
      <c r="S31" s="406"/>
      <c r="T31" s="417"/>
      <c r="U31" s="406"/>
      <c r="V31" s="417"/>
      <c r="W31" s="406"/>
      <c r="X31" s="417"/>
      <c r="Y31" s="406"/>
      <c r="Z31" s="417"/>
      <c r="AA31" s="406"/>
      <c r="AB31" s="417"/>
      <c r="AC31" s="406"/>
      <c r="AD31" s="417"/>
      <c r="AE31" s="406"/>
      <c r="AF31" s="417"/>
      <c r="AG31" s="406"/>
      <c r="AH31" s="417"/>
      <c r="AI31" s="406"/>
      <c r="AJ31" s="404"/>
      <c r="AK31" s="405">
        <v>45</v>
      </c>
      <c r="AL31" s="404"/>
      <c r="AM31" s="443"/>
      <c r="AN31" s="393"/>
      <c r="AO31" s="328"/>
    </row>
    <row r="32" spans="1:41" s="41" customFormat="1" ht="45.75" customHeight="1" x14ac:dyDescent="0.2">
      <c r="A32" s="1025"/>
      <c r="B32" s="1028"/>
      <c r="C32" s="1018"/>
      <c r="D32" s="1008"/>
      <c r="E32" s="1009"/>
      <c r="F32" s="1009"/>
      <c r="G32" s="131" t="s">
        <v>363</v>
      </c>
      <c r="H32" s="327" t="s">
        <v>364</v>
      </c>
      <c r="I32" s="327" t="s">
        <v>71</v>
      </c>
      <c r="J32" s="22">
        <v>0.05</v>
      </c>
      <c r="K32" s="160" t="s">
        <v>65</v>
      </c>
      <c r="L32" s="20">
        <v>44228</v>
      </c>
      <c r="M32" s="20">
        <v>44530</v>
      </c>
      <c r="N32" s="25" t="s">
        <v>64</v>
      </c>
      <c r="O32" s="429" t="s">
        <v>365</v>
      </c>
      <c r="P32" s="444"/>
      <c r="Q32" s="423"/>
      <c r="R32" s="423"/>
      <c r="S32" s="423"/>
      <c r="T32" s="425"/>
      <c r="U32" s="424">
        <v>5</v>
      </c>
      <c r="V32" s="425"/>
      <c r="W32" s="424">
        <v>16</v>
      </c>
      <c r="X32" s="425"/>
      <c r="Y32" s="426">
        <v>5</v>
      </c>
      <c r="Z32" s="425"/>
      <c r="AA32" s="426">
        <v>7</v>
      </c>
      <c r="AB32" s="425"/>
      <c r="AC32" s="426">
        <v>12</v>
      </c>
      <c r="AD32" s="425"/>
      <c r="AE32" s="426">
        <v>12</v>
      </c>
      <c r="AF32" s="425"/>
      <c r="AG32" s="424">
        <v>12</v>
      </c>
      <c r="AH32" s="425"/>
      <c r="AI32" s="424">
        <v>11</v>
      </c>
      <c r="AJ32" s="425"/>
      <c r="AK32" s="426">
        <v>10</v>
      </c>
      <c r="AL32" s="425"/>
      <c r="AM32" s="426">
        <v>10</v>
      </c>
      <c r="AN32" s="393"/>
      <c r="AO32" s="328"/>
    </row>
    <row r="33" spans="1:41" s="41" customFormat="1" ht="45.75" customHeight="1" x14ac:dyDescent="0.2">
      <c r="A33" s="1025"/>
      <c r="B33" s="1028"/>
      <c r="C33" s="1018"/>
      <c r="D33" s="1008"/>
      <c r="E33" s="1009"/>
      <c r="F33" s="1009"/>
      <c r="G33" s="131" t="s">
        <v>366</v>
      </c>
      <c r="H33" s="327" t="s">
        <v>367</v>
      </c>
      <c r="I33" s="327" t="s">
        <v>70</v>
      </c>
      <c r="J33" s="22">
        <v>0.05</v>
      </c>
      <c r="K33" s="160" t="s">
        <v>65</v>
      </c>
      <c r="L33" s="20">
        <v>44228</v>
      </c>
      <c r="M33" s="20">
        <v>44530</v>
      </c>
      <c r="N33" s="25" t="s">
        <v>64</v>
      </c>
      <c r="O33" s="429" t="s">
        <v>368</v>
      </c>
      <c r="P33" s="436"/>
      <c r="Q33" s="406"/>
      <c r="R33" s="404"/>
      <c r="S33" s="424">
        <v>5</v>
      </c>
      <c r="T33" s="425"/>
      <c r="U33" s="424">
        <v>5</v>
      </c>
      <c r="V33" s="425"/>
      <c r="W33" s="426">
        <v>5</v>
      </c>
      <c r="X33" s="425"/>
      <c r="Y33" s="426">
        <v>5</v>
      </c>
      <c r="Z33" s="425"/>
      <c r="AA33" s="426">
        <v>5</v>
      </c>
      <c r="AB33" s="425"/>
      <c r="AC33" s="426">
        <v>5</v>
      </c>
      <c r="AD33" s="425"/>
      <c r="AE33" s="426">
        <v>5</v>
      </c>
      <c r="AF33" s="425"/>
      <c r="AG33" s="424">
        <v>5</v>
      </c>
      <c r="AH33" s="425"/>
      <c r="AI33" s="424">
        <v>5</v>
      </c>
      <c r="AJ33" s="425"/>
      <c r="AK33" s="426">
        <v>5</v>
      </c>
      <c r="AL33" s="404"/>
      <c r="AM33" s="445"/>
      <c r="AN33" s="393"/>
      <c r="AO33" s="328"/>
    </row>
    <row r="34" spans="1:41" s="41" customFormat="1" ht="45.75" customHeight="1" x14ac:dyDescent="0.2">
      <c r="A34" s="1025"/>
      <c r="B34" s="1028"/>
      <c r="C34" s="1018"/>
      <c r="D34" s="1008"/>
      <c r="E34" s="1009"/>
      <c r="F34" s="1009"/>
      <c r="G34" s="131" t="s">
        <v>369</v>
      </c>
      <c r="H34" s="327" t="s">
        <v>797</v>
      </c>
      <c r="I34" s="327" t="s">
        <v>69</v>
      </c>
      <c r="J34" s="22">
        <v>0.02</v>
      </c>
      <c r="K34" s="160" t="s">
        <v>65</v>
      </c>
      <c r="L34" s="20">
        <v>44501</v>
      </c>
      <c r="M34" s="20">
        <v>44530</v>
      </c>
      <c r="N34" s="25" t="s">
        <v>64</v>
      </c>
      <c r="O34" s="429" t="s">
        <v>370</v>
      </c>
      <c r="P34" s="436"/>
      <c r="Q34" s="404"/>
      <c r="R34" s="404"/>
      <c r="S34" s="404"/>
      <c r="T34" s="404"/>
      <c r="U34" s="404"/>
      <c r="V34" s="404"/>
      <c r="W34" s="404"/>
      <c r="X34" s="404"/>
      <c r="Y34" s="404"/>
      <c r="Z34" s="404"/>
      <c r="AA34" s="404"/>
      <c r="AB34" s="404"/>
      <c r="AC34" s="406"/>
      <c r="AD34" s="404"/>
      <c r="AE34" s="404"/>
      <c r="AF34" s="404"/>
      <c r="AG34" s="404"/>
      <c r="AH34" s="404"/>
      <c r="AI34" s="409">
        <v>1</v>
      </c>
      <c r="AJ34" s="404"/>
      <c r="AK34" s="404"/>
      <c r="AL34" s="404"/>
      <c r="AM34" s="437"/>
      <c r="AN34" s="393"/>
      <c r="AO34" s="328"/>
    </row>
    <row r="35" spans="1:41" s="41" customFormat="1" ht="76.5" customHeight="1" x14ac:dyDescent="0.2">
      <c r="A35" s="1025"/>
      <c r="B35" s="1028"/>
      <c r="C35" s="168" t="s">
        <v>371</v>
      </c>
      <c r="D35" s="300" t="s">
        <v>372</v>
      </c>
      <c r="E35" s="165">
        <v>0.05</v>
      </c>
      <c r="F35" s="165" t="s">
        <v>68</v>
      </c>
      <c r="G35" s="131" t="s">
        <v>373</v>
      </c>
      <c r="H35" s="327" t="s">
        <v>374</v>
      </c>
      <c r="I35" s="327" t="s">
        <v>375</v>
      </c>
      <c r="J35" s="22">
        <v>0.05</v>
      </c>
      <c r="K35" s="160" t="s">
        <v>65</v>
      </c>
      <c r="L35" s="20">
        <v>44256</v>
      </c>
      <c r="M35" s="20">
        <v>44530</v>
      </c>
      <c r="N35" s="25" t="s">
        <v>64</v>
      </c>
      <c r="O35" s="429" t="s">
        <v>318</v>
      </c>
      <c r="P35" s="440"/>
      <c r="Q35" s="414"/>
      <c r="R35" s="410"/>
      <c r="S35" s="414"/>
      <c r="T35" s="410"/>
      <c r="U35" s="405">
        <v>1</v>
      </c>
      <c r="V35" s="356"/>
      <c r="W35" s="414"/>
      <c r="X35" s="356"/>
      <c r="Y35" s="405">
        <v>1</v>
      </c>
      <c r="Z35" s="356"/>
      <c r="AA35" s="414"/>
      <c r="AB35" s="356"/>
      <c r="AC35" s="405">
        <v>1</v>
      </c>
      <c r="AD35" s="356"/>
      <c r="AE35" s="414"/>
      <c r="AF35" s="404"/>
      <c r="AG35" s="405">
        <v>1</v>
      </c>
      <c r="AH35" s="404"/>
      <c r="AI35" s="414"/>
      <c r="AJ35" s="404"/>
      <c r="AK35" s="405">
        <v>1</v>
      </c>
      <c r="AL35" s="417"/>
      <c r="AM35" s="446"/>
      <c r="AN35" s="393"/>
      <c r="AO35" s="328"/>
    </row>
    <row r="36" spans="1:41" s="41" customFormat="1" ht="67.5" customHeight="1" thickBot="1" x14ac:dyDescent="0.25">
      <c r="A36" s="1026"/>
      <c r="B36" s="1029"/>
      <c r="C36" s="10" t="s">
        <v>36</v>
      </c>
      <c r="D36" s="107" t="s">
        <v>376</v>
      </c>
      <c r="E36" s="9">
        <v>0.1</v>
      </c>
      <c r="F36" s="8" t="s">
        <v>67</v>
      </c>
      <c r="G36" s="167" t="s">
        <v>377</v>
      </c>
      <c r="H36" s="107" t="s">
        <v>66</v>
      </c>
      <c r="I36" s="107" t="s">
        <v>378</v>
      </c>
      <c r="J36" s="188">
        <v>0.1</v>
      </c>
      <c r="K36" s="36" t="s">
        <v>65</v>
      </c>
      <c r="L36" s="21">
        <v>44197</v>
      </c>
      <c r="M36" s="21">
        <v>44227</v>
      </c>
      <c r="N36" s="189" t="s">
        <v>64</v>
      </c>
      <c r="O36" s="430">
        <v>9.1</v>
      </c>
      <c r="P36" s="447"/>
      <c r="Q36" s="448">
        <v>8.3299999999999999E-2</v>
      </c>
      <c r="R36" s="449"/>
      <c r="S36" s="448">
        <v>8.3299999999999999E-2</v>
      </c>
      <c r="T36" s="449"/>
      <c r="U36" s="448">
        <v>8.3299999999999999E-2</v>
      </c>
      <c r="V36" s="449"/>
      <c r="W36" s="448">
        <v>8.3299999999999999E-2</v>
      </c>
      <c r="X36" s="449"/>
      <c r="Y36" s="448">
        <v>8.3299999999999999E-2</v>
      </c>
      <c r="Z36" s="449"/>
      <c r="AA36" s="448">
        <v>8.3299999999999999E-2</v>
      </c>
      <c r="AB36" s="449"/>
      <c r="AC36" s="448">
        <v>8.3299999999999999E-2</v>
      </c>
      <c r="AD36" s="449"/>
      <c r="AE36" s="448">
        <v>8.3299999999999999E-2</v>
      </c>
      <c r="AF36" s="450"/>
      <c r="AG36" s="448">
        <v>8.3299999999999999E-2</v>
      </c>
      <c r="AH36" s="450"/>
      <c r="AI36" s="448">
        <v>8.3299999999999999E-2</v>
      </c>
      <c r="AJ36" s="450"/>
      <c r="AK36" s="448">
        <v>8.3299999999999999E-2</v>
      </c>
      <c r="AL36" s="450"/>
      <c r="AM36" s="451">
        <v>8.3699999999999997E-2</v>
      </c>
      <c r="AN36" s="393"/>
      <c r="AO36" s="328"/>
    </row>
    <row r="37" spans="1:41" s="41" customFormat="1" ht="28.5" customHeight="1" x14ac:dyDescent="0.2">
      <c r="A37" s="135" t="s">
        <v>16</v>
      </c>
      <c r="B37" s="136"/>
      <c r="C37" s="136" t="s">
        <v>17</v>
      </c>
      <c r="D37" s="301"/>
      <c r="E37" s="136" t="s">
        <v>14</v>
      </c>
      <c r="F37" s="136"/>
      <c r="G37" s="136" t="s">
        <v>14</v>
      </c>
      <c r="H37" s="137"/>
      <c r="I37" s="136" t="s">
        <v>15</v>
      </c>
      <c r="J37" s="137"/>
      <c r="K37" s="136"/>
      <c r="L37" s="136"/>
      <c r="M37" s="136"/>
      <c r="N37" s="137"/>
      <c r="O37" s="1010"/>
      <c r="P37" s="1011"/>
      <c r="Q37" s="1011"/>
      <c r="R37" s="1011"/>
      <c r="S37" s="1011"/>
      <c r="T37" s="1011"/>
      <c r="U37" s="1011"/>
      <c r="V37" s="1011"/>
      <c r="W37" s="1011"/>
      <c r="X37" s="1011"/>
      <c r="Y37" s="1011"/>
      <c r="Z37" s="1011"/>
      <c r="AA37" s="1011"/>
      <c r="AB37" s="1011"/>
      <c r="AC37" s="1011"/>
      <c r="AD37" s="1011"/>
      <c r="AE37" s="1011"/>
      <c r="AF37" s="1011"/>
      <c r="AG37" s="1011"/>
      <c r="AH37" s="1011"/>
      <c r="AI37" s="1011"/>
      <c r="AJ37" s="1011"/>
      <c r="AK37" s="1011"/>
      <c r="AL37" s="1011"/>
      <c r="AM37" s="1011"/>
    </row>
    <row r="38" spans="1:41" s="41" customFormat="1" ht="53.25" customHeight="1" x14ac:dyDescent="0.2">
      <c r="A38" s="135" t="s">
        <v>63</v>
      </c>
      <c r="B38" s="136"/>
      <c r="C38" s="136" t="s">
        <v>311</v>
      </c>
      <c r="D38" s="301"/>
      <c r="E38" s="136" t="s">
        <v>62</v>
      </c>
      <c r="F38" s="136"/>
      <c r="G38" s="136" t="s">
        <v>38</v>
      </c>
      <c r="H38" s="136"/>
      <c r="I38" s="136" t="s">
        <v>61</v>
      </c>
      <c r="J38" s="136"/>
      <c r="K38" s="136"/>
      <c r="L38" s="136"/>
      <c r="M38" s="136"/>
      <c r="N38" s="137"/>
      <c r="O38" s="1012"/>
      <c r="P38" s="1013"/>
      <c r="Q38" s="1013"/>
      <c r="R38" s="1013"/>
      <c r="S38" s="1013"/>
      <c r="T38" s="1013"/>
      <c r="U38" s="1013"/>
      <c r="V38" s="1013"/>
      <c r="W38" s="1013"/>
      <c r="X38" s="1013"/>
      <c r="Y38" s="1013"/>
      <c r="Z38" s="1013"/>
      <c r="AA38" s="1013"/>
      <c r="AB38" s="1013"/>
      <c r="AC38" s="1013"/>
      <c r="AD38" s="1013"/>
      <c r="AE38" s="1013"/>
      <c r="AF38" s="1013"/>
      <c r="AG38" s="1013"/>
      <c r="AH38" s="1013"/>
      <c r="AI38" s="1013"/>
      <c r="AJ38" s="1013"/>
      <c r="AK38" s="1013"/>
      <c r="AL38" s="1013"/>
      <c r="AM38" s="1013"/>
    </row>
    <row r="39" spans="1:41" s="41" customFormat="1" ht="28.5" customHeight="1" thickBot="1" x14ac:dyDescent="0.25">
      <c r="A39" s="139" t="s">
        <v>37</v>
      </c>
      <c r="B39" s="140"/>
      <c r="C39" s="1016" t="s">
        <v>312</v>
      </c>
      <c r="D39" s="1016"/>
      <c r="E39" s="141" t="s">
        <v>60</v>
      </c>
      <c r="F39" s="140"/>
      <c r="G39" s="141" t="s">
        <v>39</v>
      </c>
      <c r="H39" s="140"/>
      <c r="I39" s="163" t="s">
        <v>313</v>
      </c>
      <c r="J39" s="1017" t="s">
        <v>18</v>
      </c>
      <c r="K39" s="1017"/>
      <c r="L39" s="1017"/>
      <c r="M39" s="1017"/>
      <c r="N39" s="1017"/>
      <c r="O39" s="1014"/>
      <c r="P39" s="1015"/>
      <c r="Q39" s="1015"/>
      <c r="R39" s="1015"/>
      <c r="S39" s="1015"/>
      <c r="T39" s="1015"/>
      <c r="U39" s="1015"/>
      <c r="V39" s="1015"/>
      <c r="W39" s="1015"/>
      <c r="X39" s="1015"/>
      <c r="Y39" s="1015"/>
      <c r="Z39" s="1015"/>
      <c r="AA39" s="1015"/>
      <c r="AB39" s="1015"/>
      <c r="AC39" s="1015"/>
      <c r="AD39" s="1015"/>
      <c r="AE39" s="1015"/>
      <c r="AF39" s="1015"/>
      <c r="AG39" s="1015"/>
      <c r="AH39" s="1015"/>
      <c r="AI39" s="1015"/>
      <c r="AJ39" s="1015"/>
      <c r="AK39" s="1015"/>
      <c r="AL39" s="1015"/>
      <c r="AM39" s="1015"/>
    </row>
    <row r="40" spans="1:41" s="41" customFormat="1" ht="12.75" customHeight="1" x14ac:dyDescent="0.25">
      <c r="A40" s="725">
        <v>44386</v>
      </c>
      <c r="D40" s="192"/>
      <c r="E40" s="142"/>
      <c r="F40" s="142"/>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1:41" s="41" customFormat="1" ht="12.75" customHeight="1" x14ac:dyDescent="0.2">
      <c r="D41" s="192"/>
      <c r="E41" s="142"/>
      <c r="F41" s="142"/>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row>
    <row r="42" spans="1:41" ht="12.75" customHeight="1" x14ac:dyDescent="0.2"/>
    <row r="43" spans="1:41" ht="28.5" customHeight="1" x14ac:dyDescent="0.2">
      <c r="H43" s="190"/>
    </row>
  </sheetData>
  <mergeCells count="61">
    <mergeCell ref="J10:J11"/>
    <mergeCell ref="K10:K11"/>
    <mergeCell ref="L10:L11"/>
    <mergeCell ref="M10:M11"/>
    <mergeCell ref="A9:G9"/>
    <mergeCell ref="A10:B10"/>
    <mergeCell ref="C10:C11"/>
    <mergeCell ref="D10:D11"/>
    <mergeCell ref="E10:E11"/>
    <mergeCell ref="F10:F11"/>
    <mergeCell ref="G10:G11"/>
    <mergeCell ref="G15:G16"/>
    <mergeCell ref="D14:D17"/>
    <mergeCell ref="E14:E17"/>
    <mergeCell ref="F14:F17"/>
    <mergeCell ref="A12:A36"/>
    <mergeCell ref="B12:B36"/>
    <mergeCell ref="C12:C27"/>
    <mergeCell ref="D12:D13"/>
    <mergeCell ref="E12:E13"/>
    <mergeCell ref="F12:F13"/>
    <mergeCell ref="D25:D26"/>
    <mergeCell ref="E25:E26"/>
    <mergeCell ref="F25:F26"/>
    <mergeCell ref="G21:G22"/>
    <mergeCell ref="H21:H22"/>
    <mergeCell ref="D19:D24"/>
    <mergeCell ref="E19:E24"/>
    <mergeCell ref="F19:F24"/>
    <mergeCell ref="O37:AM39"/>
    <mergeCell ref="C39:D39"/>
    <mergeCell ref="J39:N39"/>
    <mergeCell ref="C28:C34"/>
    <mergeCell ref="D28:D34"/>
    <mergeCell ref="E28:E34"/>
    <mergeCell ref="F28:F34"/>
    <mergeCell ref="G28:G29"/>
    <mergeCell ref="O28:O29"/>
    <mergeCell ref="AN3:AO8"/>
    <mergeCell ref="AN9:AO9"/>
    <mergeCell ref="AN10:AN11"/>
    <mergeCell ref="AO10:AO11"/>
    <mergeCell ref="A3:N8"/>
    <mergeCell ref="AB10:AC10"/>
    <mergeCell ref="N10:N11"/>
    <mergeCell ref="O10:O11"/>
    <mergeCell ref="P10:Q10"/>
    <mergeCell ref="R10:S10"/>
    <mergeCell ref="T10:U10"/>
    <mergeCell ref="V10:W10"/>
    <mergeCell ref="X10:Y10"/>
    <mergeCell ref="Z10:AA10"/>
    <mergeCell ref="H10:H11"/>
    <mergeCell ref="I10:I11"/>
    <mergeCell ref="O3:AM8"/>
    <mergeCell ref="O9:AM9"/>
    <mergeCell ref="AD10:AE10"/>
    <mergeCell ref="AF10:AG10"/>
    <mergeCell ref="AH10:AI10"/>
    <mergeCell ref="AJ10:AK10"/>
    <mergeCell ref="AL10:AM1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51AE-7A06-4AFA-995E-E7688F9D33EC}">
  <sheetPr>
    <tabColor rgb="FF00B050"/>
  </sheetPr>
  <dimension ref="A1:AS43"/>
  <sheetViews>
    <sheetView topLeftCell="A22" zoomScale="80" zoomScaleNormal="80" zoomScaleSheetLayoutView="100" workbookViewId="0">
      <selection activeCell="AN14" sqref="AN14"/>
    </sheetView>
  </sheetViews>
  <sheetFormatPr baseColWidth="10" defaultColWidth="11.42578125" defaultRowHeight="12.75" x14ac:dyDescent="0.2"/>
  <cols>
    <col min="1" max="1" width="23.140625" style="4" customWidth="1"/>
    <col min="2" max="2" width="19.140625" style="4" customWidth="1"/>
    <col min="3" max="3" width="17" style="4" customWidth="1"/>
    <col min="4" max="4" width="28.140625" style="4" customWidth="1"/>
    <col min="5" max="5" width="14.5703125" style="5" customWidth="1"/>
    <col min="6" max="6" width="22.28515625" style="5" customWidth="1"/>
    <col min="7" max="7" width="40.28515625" style="4" customWidth="1"/>
    <col min="8" max="8" width="29.28515625" style="4" customWidth="1"/>
    <col min="9" max="9" width="32.5703125" style="202" customWidth="1"/>
    <col min="10" max="10" width="18.42578125" style="4" customWidth="1"/>
    <col min="11" max="11" width="26.42578125" style="4" customWidth="1"/>
    <col min="12" max="12" width="18.5703125" style="4" customWidth="1"/>
    <col min="13" max="13" width="17.28515625" style="4" customWidth="1"/>
    <col min="14" max="14" width="14.85546875" style="4" customWidth="1"/>
    <col min="15" max="15" width="13.5703125" style="4" customWidth="1"/>
    <col min="16" max="39" width="7" style="4" customWidth="1"/>
    <col min="40" max="40" width="13.5703125" style="4" customWidth="1"/>
    <col min="41" max="41" width="22.85546875" style="4" customWidth="1"/>
    <col min="42" max="16384" width="11.42578125" style="4"/>
  </cols>
  <sheetData>
    <row r="1" spans="1:41" s="41" customFormat="1" ht="16.5" x14ac:dyDescent="0.2">
      <c r="E1" s="142"/>
      <c r="F1" s="142"/>
      <c r="I1" s="192"/>
      <c r="P1" s="143"/>
    </row>
    <row r="2" spans="1:41" s="41" customFormat="1" ht="17.25" thickBot="1" x14ac:dyDescent="0.25">
      <c r="E2" s="142"/>
      <c r="F2" s="142"/>
      <c r="I2" s="192"/>
      <c r="P2" s="143"/>
    </row>
    <row r="3" spans="1:41" s="41" customFormat="1" ht="15" customHeight="1" x14ac:dyDescent="0.2">
      <c r="A3" s="1089" t="s">
        <v>379</v>
      </c>
      <c r="B3" s="1090"/>
      <c r="C3" s="1090"/>
      <c r="D3" s="1090"/>
      <c r="E3" s="1090"/>
      <c r="F3" s="1090"/>
      <c r="G3" s="1090"/>
      <c r="H3" s="1090"/>
      <c r="I3" s="1090"/>
      <c r="J3" s="1090"/>
      <c r="K3" s="1090"/>
      <c r="L3" s="1090"/>
      <c r="M3" s="1090"/>
      <c r="N3" s="1091"/>
      <c r="O3" s="982"/>
      <c r="P3" s="1095" t="s">
        <v>326</v>
      </c>
      <c r="Q3" s="1095"/>
      <c r="R3" s="1095"/>
      <c r="S3" s="1095"/>
      <c r="T3" s="1095"/>
      <c r="U3" s="1095"/>
      <c r="V3" s="1095"/>
      <c r="W3" s="1095"/>
      <c r="X3" s="1095"/>
      <c r="Y3" s="1095"/>
      <c r="Z3" s="1095"/>
      <c r="AA3" s="1095"/>
      <c r="AB3" s="1095"/>
      <c r="AC3" s="1095"/>
      <c r="AD3" s="1095"/>
      <c r="AE3" s="1095"/>
      <c r="AF3" s="1095"/>
      <c r="AG3" s="1095"/>
      <c r="AH3" s="1095"/>
      <c r="AI3" s="1095"/>
      <c r="AJ3" s="1095"/>
      <c r="AK3" s="1095"/>
      <c r="AL3" s="1095"/>
      <c r="AM3" s="1096"/>
      <c r="AN3" s="935" t="s">
        <v>20</v>
      </c>
      <c r="AO3" s="936"/>
    </row>
    <row r="4" spans="1:41" s="41" customFormat="1" ht="15" customHeight="1" x14ac:dyDescent="0.2">
      <c r="A4" s="1092"/>
      <c r="B4" s="1093"/>
      <c r="C4" s="1093"/>
      <c r="D4" s="1093"/>
      <c r="E4" s="1093"/>
      <c r="F4" s="1093"/>
      <c r="G4" s="1093"/>
      <c r="H4" s="1093"/>
      <c r="I4" s="1093"/>
      <c r="J4" s="1093"/>
      <c r="K4" s="1093"/>
      <c r="L4" s="1093"/>
      <c r="M4" s="1093"/>
      <c r="N4" s="1094"/>
      <c r="O4" s="1041"/>
      <c r="P4" s="1097"/>
      <c r="Q4" s="1097"/>
      <c r="R4" s="1097"/>
      <c r="S4" s="1097"/>
      <c r="T4" s="1097"/>
      <c r="U4" s="1097"/>
      <c r="V4" s="1097"/>
      <c r="W4" s="1097"/>
      <c r="X4" s="1097"/>
      <c r="Y4" s="1097"/>
      <c r="Z4" s="1097"/>
      <c r="AA4" s="1097"/>
      <c r="AB4" s="1097"/>
      <c r="AC4" s="1097"/>
      <c r="AD4" s="1097"/>
      <c r="AE4" s="1097"/>
      <c r="AF4" s="1097"/>
      <c r="AG4" s="1097"/>
      <c r="AH4" s="1097"/>
      <c r="AI4" s="1097"/>
      <c r="AJ4" s="1097"/>
      <c r="AK4" s="1097"/>
      <c r="AL4" s="1097"/>
      <c r="AM4" s="1098"/>
      <c r="AN4" s="937"/>
      <c r="AO4" s="938"/>
    </row>
    <row r="5" spans="1:41" s="41" customFormat="1" ht="15" customHeight="1" x14ac:dyDescent="0.2">
      <c r="A5" s="1092"/>
      <c r="B5" s="1093"/>
      <c r="C5" s="1093"/>
      <c r="D5" s="1093"/>
      <c r="E5" s="1093"/>
      <c r="F5" s="1093"/>
      <c r="G5" s="1093"/>
      <c r="H5" s="1093"/>
      <c r="I5" s="1093"/>
      <c r="J5" s="1093"/>
      <c r="K5" s="1093"/>
      <c r="L5" s="1093"/>
      <c r="M5" s="1093"/>
      <c r="N5" s="1094"/>
      <c r="O5" s="1041"/>
      <c r="P5" s="1097"/>
      <c r="Q5" s="1097"/>
      <c r="R5" s="1097"/>
      <c r="S5" s="1097"/>
      <c r="T5" s="1097"/>
      <c r="U5" s="1097"/>
      <c r="V5" s="1097"/>
      <c r="W5" s="1097"/>
      <c r="X5" s="1097"/>
      <c r="Y5" s="1097"/>
      <c r="Z5" s="1097"/>
      <c r="AA5" s="1097"/>
      <c r="AB5" s="1097"/>
      <c r="AC5" s="1097"/>
      <c r="AD5" s="1097"/>
      <c r="AE5" s="1097"/>
      <c r="AF5" s="1097"/>
      <c r="AG5" s="1097"/>
      <c r="AH5" s="1097"/>
      <c r="AI5" s="1097"/>
      <c r="AJ5" s="1097"/>
      <c r="AK5" s="1097"/>
      <c r="AL5" s="1097"/>
      <c r="AM5" s="1098"/>
      <c r="AN5" s="937"/>
      <c r="AO5" s="938"/>
    </row>
    <row r="6" spans="1:41" s="41" customFormat="1" ht="15" customHeight="1" x14ac:dyDescent="0.2">
      <c r="A6" s="1092"/>
      <c r="B6" s="1093"/>
      <c r="C6" s="1093"/>
      <c r="D6" s="1093"/>
      <c r="E6" s="1093"/>
      <c r="F6" s="1093"/>
      <c r="G6" s="1093"/>
      <c r="H6" s="1093"/>
      <c r="I6" s="1093"/>
      <c r="J6" s="1093"/>
      <c r="K6" s="1093"/>
      <c r="L6" s="1093"/>
      <c r="M6" s="1093"/>
      <c r="N6" s="1094"/>
      <c r="O6" s="1041"/>
      <c r="P6" s="1097"/>
      <c r="Q6" s="1097"/>
      <c r="R6" s="1097"/>
      <c r="S6" s="1097"/>
      <c r="T6" s="1097"/>
      <c r="U6" s="1097"/>
      <c r="V6" s="1097"/>
      <c r="W6" s="1097"/>
      <c r="X6" s="1097"/>
      <c r="Y6" s="1097"/>
      <c r="Z6" s="1097"/>
      <c r="AA6" s="1097"/>
      <c r="AB6" s="1097"/>
      <c r="AC6" s="1097"/>
      <c r="AD6" s="1097"/>
      <c r="AE6" s="1097"/>
      <c r="AF6" s="1097"/>
      <c r="AG6" s="1097"/>
      <c r="AH6" s="1097"/>
      <c r="AI6" s="1097"/>
      <c r="AJ6" s="1097"/>
      <c r="AK6" s="1097"/>
      <c r="AL6" s="1097"/>
      <c r="AM6" s="1098"/>
      <c r="AN6" s="937"/>
      <c r="AO6" s="938"/>
    </row>
    <row r="7" spans="1:41" s="41" customFormat="1" ht="15" customHeight="1" thickBot="1" x14ac:dyDescent="0.25">
      <c r="A7" s="1092"/>
      <c r="B7" s="1093"/>
      <c r="C7" s="1093"/>
      <c r="D7" s="1093"/>
      <c r="E7" s="1093"/>
      <c r="F7" s="1093"/>
      <c r="G7" s="1093"/>
      <c r="H7" s="1093"/>
      <c r="I7" s="1093"/>
      <c r="J7" s="1093"/>
      <c r="K7" s="1093"/>
      <c r="L7" s="1093"/>
      <c r="M7" s="1093"/>
      <c r="N7" s="1094"/>
      <c r="O7" s="1042"/>
      <c r="P7" s="1099"/>
      <c r="Q7" s="1099"/>
      <c r="R7" s="1099"/>
      <c r="S7" s="1099"/>
      <c r="T7" s="1099"/>
      <c r="U7" s="1099"/>
      <c r="V7" s="1099"/>
      <c r="W7" s="1099"/>
      <c r="X7" s="1099"/>
      <c r="Y7" s="1099"/>
      <c r="Z7" s="1099"/>
      <c r="AA7" s="1099"/>
      <c r="AB7" s="1099"/>
      <c r="AC7" s="1099"/>
      <c r="AD7" s="1099"/>
      <c r="AE7" s="1099"/>
      <c r="AF7" s="1099"/>
      <c r="AG7" s="1099"/>
      <c r="AH7" s="1099"/>
      <c r="AI7" s="1099"/>
      <c r="AJ7" s="1099"/>
      <c r="AK7" s="1099"/>
      <c r="AL7" s="1099"/>
      <c r="AM7" s="1100"/>
      <c r="AN7" s="937"/>
      <c r="AO7" s="938"/>
    </row>
    <row r="8" spans="1:41" s="41" customFormat="1" ht="15.75" customHeight="1" thickBot="1" x14ac:dyDescent="0.25">
      <c r="A8" s="1081" t="s">
        <v>89</v>
      </c>
      <c r="B8" s="1082"/>
      <c r="C8" s="1082"/>
      <c r="D8" s="1082"/>
      <c r="E8" s="1082"/>
      <c r="F8" s="1082"/>
      <c r="G8" s="1082"/>
      <c r="H8" s="1082"/>
      <c r="I8" s="1082"/>
      <c r="J8" s="1082"/>
      <c r="K8" s="1082"/>
      <c r="L8" s="1082"/>
      <c r="M8" s="1082"/>
      <c r="N8" s="1083"/>
      <c r="O8" s="982" t="s">
        <v>319</v>
      </c>
      <c r="P8" s="983"/>
      <c r="Q8" s="983"/>
      <c r="R8" s="983"/>
      <c r="S8" s="983"/>
      <c r="T8" s="983"/>
      <c r="U8" s="983"/>
      <c r="V8" s="983"/>
      <c r="W8" s="983"/>
      <c r="X8" s="983"/>
      <c r="Y8" s="983"/>
      <c r="Z8" s="983"/>
      <c r="AA8" s="983"/>
      <c r="AB8" s="983"/>
      <c r="AC8" s="983"/>
      <c r="AD8" s="983"/>
      <c r="AE8" s="983"/>
      <c r="AF8" s="983"/>
      <c r="AG8" s="983"/>
      <c r="AH8" s="983"/>
      <c r="AI8" s="983"/>
      <c r="AJ8" s="983"/>
      <c r="AK8" s="983"/>
      <c r="AL8" s="983"/>
      <c r="AM8" s="1084"/>
      <c r="AN8" s="939"/>
      <c r="AO8" s="940"/>
    </row>
    <row r="9" spans="1:41" s="41" customFormat="1" ht="29.25" customHeight="1" x14ac:dyDescent="0.2">
      <c r="A9" s="1085" t="s">
        <v>22</v>
      </c>
      <c r="B9" s="1086"/>
      <c r="C9" s="1065" t="s">
        <v>49</v>
      </c>
      <c r="D9" s="1065" t="s">
        <v>308</v>
      </c>
      <c r="E9" s="1087" t="s">
        <v>126</v>
      </c>
      <c r="F9" s="1087" t="s">
        <v>50</v>
      </c>
      <c r="G9" s="1065" t="s">
        <v>51</v>
      </c>
      <c r="H9" s="1065" t="s">
        <v>52</v>
      </c>
      <c r="I9" s="1067" t="s">
        <v>53</v>
      </c>
      <c r="J9" s="1065" t="s">
        <v>54</v>
      </c>
      <c r="K9" s="1065" t="s">
        <v>56</v>
      </c>
      <c r="L9" s="1065" t="s">
        <v>57</v>
      </c>
      <c r="M9" s="1065" t="s">
        <v>58</v>
      </c>
      <c r="N9" s="1069" t="s">
        <v>59</v>
      </c>
      <c r="O9" s="1001" t="s">
        <v>866</v>
      </c>
      <c r="P9" s="1003" t="s">
        <v>0</v>
      </c>
      <c r="Q9" s="984"/>
      <c r="R9" s="984" t="s">
        <v>1</v>
      </c>
      <c r="S9" s="984"/>
      <c r="T9" s="984" t="s">
        <v>2</v>
      </c>
      <c r="U9" s="984"/>
      <c r="V9" s="984" t="s">
        <v>3</v>
      </c>
      <c r="W9" s="984"/>
      <c r="X9" s="984" t="s">
        <v>4</v>
      </c>
      <c r="Y9" s="984"/>
      <c r="Z9" s="984" t="s">
        <v>5</v>
      </c>
      <c r="AA9" s="984"/>
      <c r="AB9" s="984" t="s">
        <v>6</v>
      </c>
      <c r="AC9" s="984"/>
      <c r="AD9" s="984" t="s">
        <v>7</v>
      </c>
      <c r="AE9" s="984"/>
      <c r="AF9" s="984" t="s">
        <v>8</v>
      </c>
      <c r="AG9" s="984"/>
      <c r="AH9" s="984" t="s">
        <v>9</v>
      </c>
      <c r="AI9" s="984"/>
      <c r="AJ9" s="984" t="s">
        <v>10</v>
      </c>
      <c r="AK9" s="984"/>
      <c r="AL9" s="984" t="s">
        <v>11</v>
      </c>
      <c r="AM9" s="985"/>
      <c r="AN9" s="1063" t="s">
        <v>90</v>
      </c>
      <c r="AO9" s="1064"/>
    </row>
    <row r="10" spans="1:41" s="41" customFormat="1" ht="42" customHeight="1" thickBot="1" x14ac:dyDescent="0.25">
      <c r="A10" s="151" t="s">
        <v>12</v>
      </c>
      <c r="B10" s="358" t="s">
        <v>13</v>
      </c>
      <c r="C10" s="1066"/>
      <c r="D10" s="1066"/>
      <c r="E10" s="1088"/>
      <c r="F10" s="1088"/>
      <c r="G10" s="1066"/>
      <c r="H10" s="1066"/>
      <c r="I10" s="1068"/>
      <c r="J10" s="1066"/>
      <c r="K10" s="1066"/>
      <c r="L10" s="1066"/>
      <c r="M10" s="1066"/>
      <c r="N10" s="1070"/>
      <c r="O10" s="1002"/>
      <c r="P10" s="179" t="s">
        <v>23</v>
      </c>
      <c r="Q10" s="180" t="s">
        <v>24</v>
      </c>
      <c r="R10" s="179" t="s">
        <v>23</v>
      </c>
      <c r="S10" s="180" t="s">
        <v>24</v>
      </c>
      <c r="T10" s="179" t="s">
        <v>23</v>
      </c>
      <c r="U10" s="180" t="s">
        <v>24</v>
      </c>
      <c r="V10" s="179" t="s">
        <v>23</v>
      </c>
      <c r="W10" s="180" t="s">
        <v>24</v>
      </c>
      <c r="X10" s="179" t="s">
        <v>23</v>
      </c>
      <c r="Y10" s="180" t="s">
        <v>24</v>
      </c>
      <c r="Z10" s="179" t="s">
        <v>23</v>
      </c>
      <c r="AA10" s="180" t="s">
        <v>24</v>
      </c>
      <c r="AB10" s="179" t="s">
        <v>23</v>
      </c>
      <c r="AC10" s="180" t="s">
        <v>24</v>
      </c>
      <c r="AD10" s="179" t="s">
        <v>23</v>
      </c>
      <c r="AE10" s="180" t="s">
        <v>24</v>
      </c>
      <c r="AF10" s="179" t="s">
        <v>23</v>
      </c>
      <c r="AG10" s="180" t="s">
        <v>24</v>
      </c>
      <c r="AH10" s="179" t="s">
        <v>23</v>
      </c>
      <c r="AI10" s="180" t="s">
        <v>24</v>
      </c>
      <c r="AJ10" s="179" t="s">
        <v>23</v>
      </c>
      <c r="AK10" s="180" t="s">
        <v>24</v>
      </c>
      <c r="AL10" s="179" t="s">
        <v>23</v>
      </c>
      <c r="AM10" s="452" t="s">
        <v>24</v>
      </c>
      <c r="AN10" s="459" t="s">
        <v>19</v>
      </c>
      <c r="AO10" s="460" t="s">
        <v>21</v>
      </c>
    </row>
    <row r="11" spans="1:41" s="41" customFormat="1" ht="72" customHeight="1" x14ac:dyDescent="0.2">
      <c r="A11" s="1071" t="s">
        <v>88</v>
      </c>
      <c r="B11" s="1074" t="s">
        <v>92</v>
      </c>
      <c r="C11" s="1077" t="s">
        <v>380</v>
      </c>
      <c r="D11" s="1080" t="s">
        <v>93</v>
      </c>
      <c r="E11" s="1056">
        <f>+J11+J12</f>
        <v>0.08</v>
      </c>
      <c r="F11" s="1056" t="s">
        <v>867</v>
      </c>
      <c r="G11" s="181" t="s">
        <v>877</v>
      </c>
      <c r="H11" s="28" t="s">
        <v>381</v>
      </c>
      <c r="I11" s="195" t="s">
        <v>878</v>
      </c>
      <c r="J11" s="15">
        <v>0.06</v>
      </c>
      <c r="K11" s="29" t="s">
        <v>382</v>
      </c>
      <c r="L11" s="30">
        <v>44228</v>
      </c>
      <c r="M11" s="30">
        <v>44286</v>
      </c>
      <c r="N11" s="31" t="s">
        <v>64</v>
      </c>
      <c r="O11" s="37" t="s">
        <v>26</v>
      </c>
      <c r="P11" s="170"/>
      <c r="Q11" s="170"/>
      <c r="R11" s="170"/>
      <c r="S11" s="170"/>
      <c r="T11" s="170"/>
      <c r="U11" s="172">
        <v>1</v>
      </c>
      <c r="V11" s="170"/>
      <c r="W11" s="170"/>
      <c r="X11" s="170"/>
      <c r="Y11" s="170"/>
      <c r="Z11" s="170"/>
      <c r="AA11" s="170"/>
      <c r="AB11" s="170"/>
      <c r="AC11" s="170"/>
      <c r="AD11" s="170"/>
      <c r="AE11" s="170"/>
      <c r="AF11" s="170"/>
      <c r="AG11" s="170"/>
      <c r="AH11" s="170"/>
      <c r="AI11" s="170"/>
      <c r="AJ11" s="170"/>
      <c r="AK11" s="170"/>
      <c r="AL11" s="170"/>
      <c r="AM11" s="178"/>
      <c r="AN11" s="462"/>
      <c r="AO11" s="397"/>
    </row>
    <row r="12" spans="1:41" s="41" customFormat="1" ht="51" x14ac:dyDescent="0.2">
      <c r="A12" s="1072"/>
      <c r="B12" s="1075"/>
      <c r="C12" s="1078"/>
      <c r="D12" s="924"/>
      <c r="E12" s="921"/>
      <c r="F12" s="921"/>
      <c r="G12" s="38" t="s">
        <v>879</v>
      </c>
      <c r="H12" s="173" t="s">
        <v>880</v>
      </c>
      <c r="I12" s="197" t="s">
        <v>881</v>
      </c>
      <c r="J12" s="13">
        <v>0.02</v>
      </c>
      <c r="K12" s="6" t="s">
        <v>382</v>
      </c>
      <c r="L12" s="32">
        <v>44287</v>
      </c>
      <c r="M12" s="32">
        <v>44301</v>
      </c>
      <c r="N12" s="153" t="s">
        <v>64</v>
      </c>
      <c r="O12" s="174" t="s">
        <v>27</v>
      </c>
      <c r="P12" s="170"/>
      <c r="Q12" s="170"/>
      <c r="R12" s="170"/>
      <c r="S12" s="170"/>
      <c r="T12" s="170"/>
      <c r="U12" s="172">
        <v>1</v>
      </c>
      <c r="V12" s="170"/>
      <c r="W12" s="170"/>
      <c r="X12" s="170"/>
      <c r="Y12" s="363"/>
      <c r="Z12" s="170"/>
      <c r="AA12" s="170"/>
      <c r="AB12" s="170"/>
      <c r="AC12" s="170"/>
      <c r="AD12" s="170"/>
      <c r="AE12" s="170"/>
      <c r="AF12" s="170"/>
      <c r="AG12" s="170"/>
      <c r="AH12" s="170"/>
      <c r="AI12" s="170"/>
      <c r="AJ12" s="170"/>
      <c r="AK12" s="170"/>
      <c r="AL12" s="170"/>
      <c r="AM12" s="178"/>
      <c r="AN12" s="328"/>
      <c r="AO12" s="196"/>
    </row>
    <row r="13" spans="1:41" s="41" customFormat="1" ht="76.5" customHeight="1" x14ac:dyDescent="0.2">
      <c r="A13" s="1072"/>
      <c r="B13" s="1075"/>
      <c r="C13" s="1078"/>
      <c r="D13" s="906" t="s">
        <v>383</v>
      </c>
      <c r="E13" s="920">
        <f>+J13+J14+J15+J16+J17+J18+J19</f>
        <v>0.32500000000000001</v>
      </c>
      <c r="F13" s="920" t="s">
        <v>867</v>
      </c>
      <c r="G13" s="166" t="s">
        <v>868</v>
      </c>
      <c r="H13" s="645" t="s">
        <v>1022</v>
      </c>
      <c r="I13" s="646" t="s">
        <v>1021</v>
      </c>
      <c r="J13" s="13">
        <v>0.05</v>
      </c>
      <c r="K13" s="6" t="s">
        <v>384</v>
      </c>
      <c r="L13" s="32">
        <v>44197</v>
      </c>
      <c r="M13" s="32">
        <v>44301</v>
      </c>
      <c r="N13" s="153" t="s">
        <v>64</v>
      </c>
      <c r="O13" s="174" t="s">
        <v>43</v>
      </c>
      <c r="P13" s="198"/>
      <c r="Q13" s="198"/>
      <c r="R13" s="198"/>
      <c r="S13" s="198"/>
      <c r="T13" s="198"/>
      <c r="U13" s="172">
        <v>1</v>
      </c>
      <c r="V13" s="198"/>
      <c r="W13" s="199"/>
      <c r="X13" s="198"/>
      <c r="Y13" s="198"/>
      <c r="Z13" s="198"/>
      <c r="AA13" s="198"/>
      <c r="AB13" s="198"/>
      <c r="AC13" s="198"/>
      <c r="AD13" s="198"/>
      <c r="AE13" s="198"/>
      <c r="AF13" s="198"/>
      <c r="AG13" s="198"/>
      <c r="AH13" s="198"/>
      <c r="AI13" s="198"/>
      <c r="AJ13" s="198"/>
      <c r="AK13" s="198"/>
      <c r="AL13" s="198"/>
      <c r="AM13" s="198"/>
      <c r="AN13" s="328"/>
      <c r="AO13" s="196"/>
    </row>
    <row r="14" spans="1:41" s="41" customFormat="1" ht="51" x14ac:dyDescent="0.2">
      <c r="A14" s="1072"/>
      <c r="B14" s="1075"/>
      <c r="C14" s="1078"/>
      <c r="D14" s="907"/>
      <c r="E14" s="925"/>
      <c r="F14" s="925"/>
      <c r="G14" s="173" t="s">
        <v>94</v>
      </c>
      <c r="H14" s="173" t="s">
        <v>95</v>
      </c>
      <c r="I14" s="152" t="s">
        <v>96</v>
      </c>
      <c r="J14" s="13">
        <v>0.05</v>
      </c>
      <c r="K14" s="6" t="s">
        <v>384</v>
      </c>
      <c r="L14" s="32">
        <v>44197</v>
      </c>
      <c r="M14" s="32">
        <v>44500</v>
      </c>
      <c r="N14" s="153" t="s">
        <v>64</v>
      </c>
      <c r="O14" s="174" t="s">
        <v>28</v>
      </c>
      <c r="P14" s="178"/>
      <c r="Q14" s="178"/>
      <c r="R14" s="198"/>
      <c r="S14" s="172">
        <v>1</v>
      </c>
      <c r="T14" s="198"/>
      <c r="U14" s="198"/>
      <c r="V14" s="198"/>
      <c r="W14" s="198"/>
      <c r="X14" s="198"/>
      <c r="Y14" s="184">
        <v>1</v>
      </c>
      <c r="Z14" s="198"/>
      <c r="AA14" s="198"/>
      <c r="AB14" s="198"/>
      <c r="AC14" s="184">
        <v>1</v>
      </c>
      <c r="AD14" s="198"/>
      <c r="AE14" s="198"/>
      <c r="AF14" s="198"/>
      <c r="AG14" s="198"/>
      <c r="AH14" s="198"/>
      <c r="AI14" s="184">
        <v>1</v>
      </c>
      <c r="AJ14" s="198"/>
      <c r="AK14" s="198"/>
      <c r="AL14" s="198"/>
      <c r="AM14" s="198"/>
      <c r="AN14" s="328"/>
      <c r="AO14" s="196"/>
    </row>
    <row r="15" spans="1:41" s="41" customFormat="1" ht="38.25" x14ac:dyDescent="0.2">
      <c r="A15" s="1072"/>
      <c r="B15" s="1075"/>
      <c r="C15" s="1078"/>
      <c r="D15" s="907"/>
      <c r="E15" s="925"/>
      <c r="F15" s="925"/>
      <c r="G15" s="1046" t="s">
        <v>869</v>
      </c>
      <c r="H15" s="166" t="s">
        <v>97</v>
      </c>
      <c r="I15" s="152" t="s">
        <v>98</v>
      </c>
      <c r="J15" s="13">
        <v>0.05</v>
      </c>
      <c r="K15" s="6" t="s">
        <v>384</v>
      </c>
      <c r="L15" s="32">
        <v>44197</v>
      </c>
      <c r="M15" s="32">
        <v>44561</v>
      </c>
      <c r="N15" s="153" t="s">
        <v>64</v>
      </c>
      <c r="O15" s="1044" t="s">
        <v>29</v>
      </c>
      <c r="P15" s="199"/>
      <c r="Q15" s="199"/>
      <c r="R15" s="178"/>
      <c r="S15" s="836">
        <v>3</v>
      </c>
      <c r="T15" s="178"/>
      <c r="U15" s="601">
        <v>2</v>
      </c>
      <c r="V15" s="178"/>
      <c r="W15" s="601">
        <v>5</v>
      </c>
      <c r="X15" s="178"/>
      <c r="Y15" s="184">
        <v>4</v>
      </c>
      <c r="Z15" s="178"/>
      <c r="AA15" s="184">
        <v>3</v>
      </c>
      <c r="AB15" s="178"/>
      <c r="AC15" s="184">
        <v>3</v>
      </c>
      <c r="AD15" s="178"/>
      <c r="AE15" s="184">
        <v>3</v>
      </c>
      <c r="AF15" s="178"/>
      <c r="AG15" s="184">
        <v>3</v>
      </c>
      <c r="AH15" s="178"/>
      <c r="AI15" s="184">
        <v>3</v>
      </c>
      <c r="AJ15" s="178"/>
      <c r="AK15" s="184">
        <v>3</v>
      </c>
      <c r="AL15" s="178"/>
      <c r="AM15" s="836">
        <v>4</v>
      </c>
      <c r="AN15" s="328"/>
      <c r="AO15" s="196"/>
    </row>
    <row r="16" spans="1:41" s="41" customFormat="1" ht="38.25" x14ac:dyDescent="0.2">
      <c r="A16" s="1072"/>
      <c r="B16" s="1075"/>
      <c r="C16" s="1078"/>
      <c r="D16" s="907"/>
      <c r="E16" s="925"/>
      <c r="F16" s="925"/>
      <c r="G16" s="1046"/>
      <c r="H16" s="644" t="s">
        <v>1023</v>
      </c>
      <c r="I16" s="648" t="s">
        <v>1024</v>
      </c>
      <c r="J16" s="13">
        <v>3.5000000000000003E-2</v>
      </c>
      <c r="K16" s="6" t="s">
        <v>384</v>
      </c>
      <c r="L16" s="32">
        <v>44197</v>
      </c>
      <c r="M16" s="32">
        <v>44270</v>
      </c>
      <c r="N16" s="153" t="s">
        <v>64</v>
      </c>
      <c r="O16" s="1045"/>
      <c r="P16" s="170"/>
      <c r="Q16" s="170"/>
      <c r="R16" s="170"/>
      <c r="S16" s="172">
        <v>1</v>
      </c>
      <c r="T16" s="170"/>
      <c r="U16" s="170"/>
      <c r="V16" s="170"/>
      <c r="W16" s="170"/>
      <c r="X16" s="170"/>
      <c r="Y16" s="170"/>
      <c r="Z16" s="170"/>
      <c r="AA16" s="170"/>
      <c r="AB16" s="170"/>
      <c r="AC16" s="170"/>
      <c r="AD16" s="170"/>
      <c r="AE16" s="170"/>
      <c r="AF16" s="170"/>
      <c r="AG16" s="170"/>
      <c r="AH16" s="170"/>
      <c r="AI16" s="170"/>
      <c r="AJ16" s="170"/>
      <c r="AK16" s="170"/>
      <c r="AL16" s="170"/>
      <c r="AM16" s="178"/>
      <c r="AN16" s="328"/>
      <c r="AO16" s="196"/>
    </row>
    <row r="17" spans="1:45" s="41" customFormat="1" ht="38.25" x14ac:dyDescent="0.2">
      <c r="A17" s="1072"/>
      <c r="B17" s="1075"/>
      <c r="C17" s="1078"/>
      <c r="D17" s="907"/>
      <c r="E17" s="925"/>
      <c r="F17" s="925"/>
      <c r="G17" s="1046" t="s">
        <v>99</v>
      </c>
      <c r="H17" s="166" t="s">
        <v>385</v>
      </c>
      <c r="I17" s="152" t="s">
        <v>100</v>
      </c>
      <c r="J17" s="13">
        <v>0.06</v>
      </c>
      <c r="K17" s="6" t="s">
        <v>101</v>
      </c>
      <c r="L17" s="32">
        <v>44197</v>
      </c>
      <c r="M17" s="32">
        <v>44561</v>
      </c>
      <c r="N17" s="153" t="s">
        <v>64</v>
      </c>
      <c r="O17" s="1044" t="s">
        <v>41</v>
      </c>
      <c r="P17" s="170"/>
      <c r="Q17" s="172">
        <v>2</v>
      </c>
      <c r="R17" s="170"/>
      <c r="S17" s="172">
        <v>1</v>
      </c>
      <c r="T17" s="170"/>
      <c r="U17" s="172">
        <v>2</v>
      </c>
      <c r="V17" s="170"/>
      <c r="W17" s="172">
        <v>1</v>
      </c>
      <c r="X17" s="170"/>
      <c r="Y17" s="172">
        <v>2</v>
      </c>
      <c r="Z17" s="170"/>
      <c r="AA17" s="172">
        <v>1</v>
      </c>
      <c r="AB17" s="170"/>
      <c r="AC17" s="172">
        <v>2</v>
      </c>
      <c r="AD17" s="170"/>
      <c r="AE17" s="172">
        <v>1</v>
      </c>
      <c r="AF17" s="170"/>
      <c r="AG17" s="172">
        <v>2</v>
      </c>
      <c r="AH17" s="170"/>
      <c r="AI17" s="172">
        <v>1</v>
      </c>
      <c r="AJ17" s="170"/>
      <c r="AK17" s="172">
        <v>2</v>
      </c>
      <c r="AL17" s="170"/>
      <c r="AM17" s="172">
        <v>1</v>
      </c>
      <c r="AN17" s="328"/>
      <c r="AO17" s="196"/>
    </row>
    <row r="18" spans="1:45" s="41" customFormat="1" ht="38.25" x14ac:dyDescent="0.2">
      <c r="A18" s="1072"/>
      <c r="B18" s="1075"/>
      <c r="C18" s="1078"/>
      <c r="D18" s="907"/>
      <c r="E18" s="925"/>
      <c r="F18" s="925"/>
      <c r="G18" s="1046"/>
      <c r="H18" s="173" t="s">
        <v>386</v>
      </c>
      <c r="I18" s="152" t="s">
        <v>387</v>
      </c>
      <c r="J18" s="13">
        <v>0.04</v>
      </c>
      <c r="K18" s="6" t="s">
        <v>388</v>
      </c>
      <c r="L18" s="32">
        <v>44317</v>
      </c>
      <c r="M18" s="32">
        <v>44500</v>
      </c>
      <c r="N18" s="153" t="s">
        <v>64</v>
      </c>
      <c r="O18" s="1045"/>
      <c r="P18" s="170"/>
      <c r="Q18" s="170"/>
      <c r="R18" s="170"/>
      <c r="S18" s="170"/>
      <c r="T18" s="170"/>
      <c r="U18" s="170"/>
      <c r="V18" s="170"/>
      <c r="W18" s="170"/>
      <c r="X18" s="170"/>
      <c r="Y18" s="170"/>
      <c r="Z18" s="170"/>
      <c r="AA18" s="172">
        <v>1</v>
      </c>
      <c r="AB18" s="170"/>
      <c r="AC18" s="170"/>
      <c r="AD18" s="170"/>
      <c r="AE18" s="170"/>
      <c r="AF18" s="170"/>
      <c r="AG18" s="172">
        <v>1</v>
      </c>
      <c r="AH18" s="170"/>
      <c r="AI18" s="170"/>
      <c r="AJ18" s="170"/>
      <c r="AK18" s="170"/>
      <c r="AL18" s="170"/>
      <c r="AM18" s="178"/>
      <c r="AN18" s="328"/>
      <c r="AO18" s="196"/>
    </row>
    <row r="19" spans="1:45" s="41" customFormat="1" ht="38.25" x14ac:dyDescent="0.2">
      <c r="A19" s="1072"/>
      <c r="B19" s="1075"/>
      <c r="C19" s="1078"/>
      <c r="D19" s="908"/>
      <c r="E19" s="921"/>
      <c r="F19" s="921"/>
      <c r="G19" s="173" t="s">
        <v>389</v>
      </c>
      <c r="H19" s="645" t="s">
        <v>1026</v>
      </c>
      <c r="I19" s="647" t="s">
        <v>1025</v>
      </c>
      <c r="J19" s="13">
        <v>0.04</v>
      </c>
      <c r="K19" s="6" t="s">
        <v>384</v>
      </c>
      <c r="L19" s="32">
        <v>44197</v>
      </c>
      <c r="M19" s="32">
        <v>44561</v>
      </c>
      <c r="N19" s="153" t="s">
        <v>64</v>
      </c>
      <c r="O19" s="40" t="s">
        <v>115</v>
      </c>
      <c r="P19" s="170"/>
      <c r="Q19" s="170"/>
      <c r="R19" s="170"/>
      <c r="S19" s="170"/>
      <c r="T19" s="170"/>
      <c r="U19" s="172">
        <v>1</v>
      </c>
      <c r="V19" s="170"/>
      <c r="W19" s="170"/>
      <c r="X19" s="170"/>
      <c r="Y19" s="170"/>
      <c r="Z19" s="170"/>
      <c r="AA19" s="172">
        <v>1</v>
      </c>
      <c r="AB19" s="170"/>
      <c r="AC19" s="170"/>
      <c r="AD19" s="170"/>
      <c r="AE19" s="170"/>
      <c r="AF19" s="170"/>
      <c r="AG19" s="172">
        <v>1</v>
      </c>
      <c r="AH19" s="170"/>
      <c r="AI19" s="170"/>
      <c r="AJ19" s="170"/>
      <c r="AK19" s="170"/>
      <c r="AL19" s="170"/>
      <c r="AM19" s="172">
        <v>1</v>
      </c>
      <c r="AN19" s="328"/>
      <c r="AO19" s="196"/>
    </row>
    <row r="20" spans="1:45" s="41" customFormat="1" ht="89.25" x14ac:dyDescent="0.2">
      <c r="A20" s="1072"/>
      <c r="B20" s="1075"/>
      <c r="C20" s="1078"/>
      <c r="D20" s="922" t="s">
        <v>870</v>
      </c>
      <c r="E20" s="920">
        <f>+J20+J22+J23+J21</f>
        <v>0.30000000000000004</v>
      </c>
      <c r="F20" s="920" t="s">
        <v>867</v>
      </c>
      <c r="G20" s="173" t="s">
        <v>102</v>
      </c>
      <c r="H20" s="173" t="s">
        <v>103</v>
      </c>
      <c r="I20" s="152" t="s">
        <v>390</v>
      </c>
      <c r="J20" s="13">
        <v>0.05</v>
      </c>
      <c r="K20" s="6" t="s">
        <v>978</v>
      </c>
      <c r="L20" s="32">
        <v>44197</v>
      </c>
      <c r="M20" s="32">
        <v>44561</v>
      </c>
      <c r="N20" s="153" t="s">
        <v>64</v>
      </c>
      <c r="O20" s="40" t="s">
        <v>30</v>
      </c>
      <c r="P20" s="170"/>
      <c r="Q20" s="200">
        <v>8.3299999999999999E-2</v>
      </c>
      <c r="R20" s="170"/>
      <c r="S20" s="200">
        <v>8.3299999999999999E-2</v>
      </c>
      <c r="T20" s="170"/>
      <c r="U20" s="200">
        <v>8.3299999999999999E-2</v>
      </c>
      <c r="V20" s="170"/>
      <c r="W20" s="200">
        <v>8.3299999999999999E-2</v>
      </c>
      <c r="X20" s="170"/>
      <c r="Y20" s="200">
        <v>8.3299999999999999E-2</v>
      </c>
      <c r="Z20" s="170"/>
      <c r="AA20" s="200">
        <v>8.3299999999999999E-2</v>
      </c>
      <c r="AB20" s="170"/>
      <c r="AC20" s="200">
        <v>8.3299999999999999E-2</v>
      </c>
      <c r="AD20" s="170"/>
      <c r="AE20" s="200">
        <v>8.3299999999999999E-2</v>
      </c>
      <c r="AF20" s="170"/>
      <c r="AG20" s="200">
        <v>8.3299999999999999E-2</v>
      </c>
      <c r="AH20" s="170"/>
      <c r="AI20" s="200">
        <v>8.3500000000000005E-2</v>
      </c>
      <c r="AJ20" s="170"/>
      <c r="AK20" s="200">
        <v>8.3500000000000005E-2</v>
      </c>
      <c r="AL20" s="170"/>
      <c r="AM20" s="200">
        <v>8.3299999999999999E-2</v>
      </c>
      <c r="AN20" s="328"/>
      <c r="AO20" s="196"/>
    </row>
    <row r="21" spans="1:45" s="41" customFormat="1" ht="63.75" x14ac:dyDescent="0.2">
      <c r="A21" s="1072"/>
      <c r="B21" s="1075"/>
      <c r="C21" s="1078"/>
      <c r="D21" s="923"/>
      <c r="E21" s="925"/>
      <c r="F21" s="925"/>
      <c r="G21" s="173" t="s">
        <v>871</v>
      </c>
      <c r="H21" s="173" t="s">
        <v>872</v>
      </c>
      <c r="I21" s="152" t="s">
        <v>873</v>
      </c>
      <c r="J21" s="13">
        <v>0.1</v>
      </c>
      <c r="K21" s="6" t="s">
        <v>978</v>
      </c>
      <c r="L21" s="32">
        <v>44197</v>
      </c>
      <c r="M21" s="32">
        <v>44561</v>
      </c>
      <c r="N21" s="153" t="s">
        <v>64</v>
      </c>
      <c r="O21" s="40" t="s">
        <v>31</v>
      </c>
      <c r="P21" s="170"/>
      <c r="Q21" s="200">
        <v>8.3299999999999999E-2</v>
      </c>
      <c r="R21" s="170"/>
      <c r="S21" s="200">
        <v>8.3500000000000005E-2</v>
      </c>
      <c r="T21" s="170"/>
      <c r="U21" s="200">
        <v>8.3500000000000005E-2</v>
      </c>
      <c r="V21" s="170"/>
      <c r="W21" s="200">
        <v>8.3299999999999999E-2</v>
      </c>
      <c r="X21" s="170"/>
      <c r="Y21" s="200">
        <v>8.3299999999999999E-2</v>
      </c>
      <c r="Z21" s="170"/>
      <c r="AA21" s="200">
        <v>8.3299999999999999E-2</v>
      </c>
      <c r="AB21" s="170"/>
      <c r="AC21" s="200">
        <v>8.3299999999999999E-2</v>
      </c>
      <c r="AD21" s="170"/>
      <c r="AE21" s="200">
        <v>8.3299999999999999E-2</v>
      </c>
      <c r="AF21" s="170"/>
      <c r="AG21" s="200">
        <v>8.3299999999999999E-2</v>
      </c>
      <c r="AH21" s="170"/>
      <c r="AI21" s="200">
        <v>8.3299999999999999E-2</v>
      </c>
      <c r="AJ21" s="170"/>
      <c r="AK21" s="200">
        <v>8.3299999999999999E-2</v>
      </c>
      <c r="AL21" s="170"/>
      <c r="AM21" s="200">
        <v>8.3299999999999999E-2</v>
      </c>
      <c r="AN21" s="328"/>
      <c r="AO21" s="196"/>
    </row>
    <row r="22" spans="1:45" s="41" customFormat="1" ht="83.25" customHeight="1" x14ac:dyDescent="0.2">
      <c r="A22" s="1072"/>
      <c r="B22" s="1075"/>
      <c r="C22" s="1078"/>
      <c r="D22" s="923"/>
      <c r="E22" s="925"/>
      <c r="F22" s="925"/>
      <c r="G22" s="173" t="s">
        <v>874</v>
      </c>
      <c r="H22" s="173" t="s">
        <v>104</v>
      </c>
      <c r="I22" s="152" t="s">
        <v>391</v>
      </c>
      <c r="J22" s="13">
        <v>0.05</v>
      </c>
      <c r="K22" s="6" t="s">
        <v>978</v>
      </c>
      <c r="L22" s="32">
        <v>44197</v>
      </c>
      <c r="M22" s="32">
        <v>44479</v>
      </c>
      <c r="N22" s="153" t="s">
        <v>64</v>
      </c>
      <c r="O22" s="40" t="s">
        <v>40</v>
      </c>
      <c r="P22" s="170"/>
      <c r="Q22" s="172">
        <v>1</v>
      </c>
      <c r="R22" s="170"/>
      <c r="S22" s="170"/>
      <c r="T22" s="170"/>
      <c r="U22" s="170"/>
      <c r="V22" s="170"/>
      <c r="W22" s="172">
        <v>1</v>
      </c>
      <c r="X22" s="170"/>
      <c r="Y22" s="170"/>
      <c r="Z22" s="170"/>
      <c r="AA22" s="170"/>
      <c r="AB22" s="170"/>
      <c r="AC22" s="172">
        <v>1</v>
      </c>
      <c r="AD22" s="170"/>
      <c r="AE22" s="170"/>
      <c r="AF22" s="170"/>
      <c r="AG22" s="170"/>
      <c r="AH22" s="170"/>
      <c r="AI22" s="172">
        <v>1</v>
      </c>
      <c r="AJ22" s="170"/>
      <c r="AK22" s="170"/>
      <c r="AL22" s="170"/>
      <c r="AM22" s="178"/>
      <c r="AN22" s="328"/>
      <c r="AO22" s="196"/>
    </row>
    <row r="23" spans="1:45" s="41" customFormat="1" ht="63.75" x14ac:dyDescent="0.2">
      <c r="A23" s="1072"/>
      <c r="B23" s="1075"/>
      <c r="C23" s="1078"/>
      <c r="D23" s="924"/>
      <c r="E23" s="921"/>
      <c r="F23" s="921"/>
      <c r="G23" s="173" t="s">
        <v>392</v>
      </c>
      <c r="H23" s="173" t="s">
        <v>875</v>
      </c>
      <c r="I23" s="152" t="s">
        <v>393</v>
      </c>
      <c r="J23" s="13">
        <v>0.1</v>
      </c>
      <c r="K23" s="6" t="s">
        <v>394</v>
      </c>
      <c r="L23" s="32">
        <v>44197</v>
      </c>
      <c r="M23" s="32">
        <v>44561</v>
      </c>
      <c r="N23" s="153" t="s">
        <v>64</v>
      </c>
      <c r="O23" s="40" t="s">
        <v>125</v>
      </c>
      <c r="P23" s="170"/>
      <c r="Q23" s="172">
        <v>1</v>
      </c>
      <c r="R23" s="170"/>
      <c r="S23" s="172">
        <v>1</v>
      </c>
      <c r="T23" s="170"/>
      <c r="U23" s="172">
        <v>1</v>
      </c>
      <c r="V23" s="170"/>
      <c r="W23" s="172">
        <v>1</v>
      </c>
      <c r="X23" s="170"/>
      <c r="Y23" s="172">
        <v>1</v>
      </c>
      <c r="Z23" s="170"/>
      <c r="AA23" s="172">
        <v>1</v>
      </c>
      <c r="AB23" s="170"/>
      <c r="AC23" s="172">
        <v>1</v>
      </c>
      <c r="AD23" s="170"/>
      <c r="AE23" s="172">
        <v>1</v>
      </c>
      <c r="AF23" s="170"/>
      <c r="AG23" s="172">
        <v>1</v>
      </c>
      <c r="AH23" s="170"/>
      <c r="AI23" s="172">
        <v>1</v>
      </c>
      <c r="AJ23" s="170"/>
      <c r="AK23" s="172">
        <v>1</v>
      </c>
      <c r="AL23" s="170"/>
      <c r="AM23" s="172">
        <v>1</v>
      </c>
      <c r="AN23" s="328"/>
      <c r="AO23" s="196"/>
    </row>
    <row r="24" spans="1:45" s="41" customFormat="1" ht="114.75" x14ac:dyDescent="0.2">
      <c r="A24" s="1072"/>
      <c r="B24" s="1075"/>
      <c r="C24" s="1078"/>
      <c r="D24" s="922" t="s">
        <v>395</v>
      </c>
      <c r="E24" s="920">
        <f>+J24+J25</f>
        <v>0.24</v>
      </c>
      <c r="F24" s="920" t="s">
        <v>867</v>
      </c>
      <c r="G24" s="166" t="s">
        <v>876</v>
      </c>
      <c r="H24" s="173" t="s">
        <v>803</v>
      </c>
      <c r="I24" s="152" t="s">
        <v>396</v>
      </c>
      <c r="J24" s="11">
        <v>0.12</v>
      </c>
      <c r="K24" s="6" t="s">
        <v>397</v>
      </c>
      <c r="L24" s="32">
        <v>44197</v>
      </c>
      <c r="M24" s="32">
        <v>44561</v>
      </c>
      <c r="N24" s="153" t="s">
        <v>64</v>
      </c>
      <c r="O24" s="40" t="s">
        <v>32</v>
      </c>
      <c r="P24" s="170"/>
      <c r="Q24" s="200">
        <v>8.3299999999999999E-2</v>
      </c>
      <c r="R24" s="170"/>
      <c r="S24" s="200">
        <v>8.3500000000000005E-2</v>
      </c>
      <c r="T24" s="170"/>
      <c r="U24" s="200">
        <v>8.3500000000000005E-2</v>
      </c>
      <c r="V24" s="170"/>
      <c r="W24" s="200">
        <v>8.3299999999999999E-2</v>
      </c>
      <c r="X24" s="170"/>
      <c r="Y24" s="200">
        <v>8.3299999999999999E-2</v>
      </c>
      <c r="Z24" s="170"/>
      <c r="AA24" s="200">
        <v>8.3299999999999999E-2</v>
      </c>
      <c r="AB24" s="170"/>
      <c r="AC24" s="200">
        <v>8.3299999999999999E-2</v>
      </c>
      <c r="AD24" s="170"/>
      <c r="AE24" s="200">
        <v>8.3299999999999999E-2</v>
      </c>
      <c r="AF24" s="170"/>
      <c r="AG24" s="200">
        <v>8.3299999999999999E-2</v>
      </c>
      <c r="AH24" s="170"/>
      <c r="AI24" s="200">
        <v>8.3299999999999999E-2</v>
      </c>
      <c r="AJ24" s="170"/>
      <c r="AK24" s="200">
        <v>8.3299999999999999E-2</v>
      </c>
      <c r="AL24" s="170"/>
      <c r="AM24" s="200">
        <v>8.3299999999999999E-2</v>
      </c>
      <c r="AN24" s="329"/>
      <c r="AO24" s="196"/>
    </row>
    <row r="25" spans="1:45" s="41" customFormat="1" ht="63.75" x14ac:dyDescent="0.2">
      <c r="A25" s="1072"/>
      <c r="B25" s="1075"/>
      <c r="C25" s="1078"/>
      <c r="D25" s="924"/>
      <c r="E25" s="921"/>
      <c r="F25" s="921"/>
      <c r="G25" s="173" t="s">
        <v>106</v>
      </c>
      <c r="H25" s="173" t="s">
        <v>1036</v>
      </c>
      <c r="I25" s="152" t="s">
        <v>398</v>
      </c>
      <c r="J25" s="11">
        <v>0.12</v>
      </c>
      <c r="K25" s="6" t="s">
        <v>105</v>
      </c>
      <c r="L25" s="32">
        <v>44197</v>
      </c>
      <c r="M25" s="32">
        <v>44561</v>
      </c>
      <c r="N25" s="153" t="s">
        <v>64</v>
      </c>
      <c r="O25" s="40" t="s">
        <v>33</v>
      </c>
      <c r="P25" s="170"/>
      <c r="Q25" s="200">
        <v>7.8299999999999995E-2</v>
      </c>
      <c r="R25" s="170"/>
      <c r="S25" s="200">
        <v>7.8299999999999995E-2</v>
      </c>
      <c r="T25" s="727"/>
      <c r="U25" s="200">
        <v>7.8299999999999995E-2</v>
      </c>
      <c r="V25" s="727"/>
      <c r="W25" s="200">
        <v>7.8299999999999995E-2</v>
      </c>
      <c r="X25" s="727"/>
      <c r="Y25" s="200">
        <v>7.8299999999999995E-2</v>
      </c>
      <c r="Z25" s="727"/>
      <c r="AA25" s="200">
        <v>7.8299999999999995E-2</v>
      </c>
      <c r="AB25" s="727"/>
      <c r="AC25" s="200">
        <v>7.8299999999999995E-2</v>
      </c>
      <c r="AD25" s="727"/>
      <c r="AE25" s="200">
        <v>7.8299999999999995E-2</v>
      </c>
      <c r="AF25" s="727"/>
      <c r="AG25" s="200">
        <v>7.8299999999999995E-2</v>
      </c>
      <c r="AH25" s="727"/>
      <c r="AI25" s="200">
        <v>7.8299999999999995E-2</v>
      </c>
      <c r="AJ25" s="727"/>
      <c r="AK25" s="200">
        <v>7.8299999999999995E-2</v>
      </c>
      <c r="AL25" s="727"/>
      <c r="AM25" s="200">
        <v>7.8299999999999995E-2</v>
      </c>
      <c r="AN25" s="329"/>
      <c r="AO25" s="196"/>
    </row>
    <row r="26" spans="1:45" s="41" customFormat="1" ht="77.25" thickBot="1" x14ac:dyDescent="0.25">
      <c r="A26" s="1073"/>
      <c r="B26" s="1076"/>
      <c r="C26" s="1079"/>
      <c r="D26" s="107" t="s">
        <v>107</v>
      </c>
      <c r="E26" s="36">
        <v>0.05</v>
      </c>
      <c r="F26" s="169" t="s">
        <v>25</v>
      </c>
      <c r="G26" s="33" t="s">
        <v>108</v>
      </c>
      <c r="H26" s="33" t="s">
        <v>66</v>
      </c>
      <c r="I26" s="149" t="s">
        <v>521</v>
      </c>
      <c r="J26" s="7">
        <v>0.05</v>
      </c>
      <c r="K26" s="26" t="s">
        <v>399</v>
      </c>
      <c r="L26" s="34">
        <v>44197</v>
      </c>
      <c r="M26" s="34">
        <v>44561</v>
      </c>
      <c r="N26" s="35" t="s">
        <v>64</v>
      </c>
      <c r="O26" s="220" t="s">
        <v>35</v>
      </c>
      <c r="P26" s="293"/>
      <c r="Q26" s="483">
        <v>8.3299999999999999E-2</v>
      </c>
      <c r="R26" s="293"/>
      <c r="S26" s="483">
        <v>8.3299999999999999E-2</v>
      </c>
      <c r="T26" s="293"/>
      <c r="U26" s="483">
        <v>8.3299999999999999E-2</v>
      </c>
      <c r="V26" s="293"/>
      <c r="W26" s="483">
        <v>8.3299999999999999E-2</v>
      </c>
      <c r="X26" s="293"/>
      <c r="Y26" s="483">
        <v>8.3299999999999999E-2</v>
      </c>
      <c r="Z26" s="293"/>
      <c r="AA26" s="483">
        <v>8.3299999999999999E-2</v>
      </c>
      <c r="AB26" s="293"/>
      <c r="AC26" s="483">
        <v>8.3299999999999999E-2</v>
      </c>
      <c r="AD26" s="293"/>
      <c r="AE26" s="483">
        <v>8.3299999999999999E-2</v>
      </c>
      <c r="AF26" s="293"/>
      <c r="AG26" s="483">
        <v>8.3299999999999999E-2</v>
      </c>
      <c r="AH26" s="293"/>
      <c r="AI26" s="483">
        <v>8.3299999999999999E-2</v>
      </c>
      <c r="AJ26" s="293"/>
      <c r="AK26" s="483">
        <v>8.3299999999999999E-2</v>
      </c>
      <c r="AL26" s="293"/>
      <c r="AM26" s="483">
        <v>8.3699999999999997E-2</v>
      </c>
      <c r="AN26" s="328"/>
      <c r="AO26" s="196"/>
    </row>
    <row r="27" spans="1:45" s="41" customFormat="1" ht="18" customHeight="1" x14ac:dyDescent="0.2">
      <c r="A27" s="135" t="s">
        <v>16</v>
      </c>
      <c r="B27" s="136"/>
      <c r="C27" s="136" t="s">
        <v>17</v>
      </c>
      <c r="D27" s="684"/>
      <c r="E27" s="136" t="s">
        <v>14</v>
      </c>
      <c r="F27" s="136"/>
      <c r="G27" s="136" t="s">
        <v>14</v>
      </c>
      <c r="H27" s="137"/>
      <c r="I27" s="182" t="s">
        <v>15</v>
      </c>
      <c r="J27" s="137"/>
      <c r="K27" s="136"/>
      <c r="L27" s="136"/>
      <c r="M27" s="136"/>
      <c r="N27" s="138"/>
      <c r="O27" s="1047"/>
      <c r="P27" s="1048"/>
      <c r="Q27" s="1048"/>
      <c r="R27" s="1048"/>
      <c r="S27" s="1048"/>
      <c r="T27" s="1048"/>
      <c r="U27" s="1048"/>
      <c r="V27" s="1048"/>
      <c r="W27" s="1048"/>
      <c r="X27" s="1048"/>
      <c r="Y27" s="1048"/>
      <c r="Z27" s="1048"/>
      <c r="AA27" s="1048"/>
      <c r="AB27" s="1048"/>
      <c r="AC27" s="1048"/>
      <c r="AD27" s="1048"/>
      <c r="AE27" s="1048"/>
      <c r="AF27" s="1048"/>
      <c r="AG27" s="1048"/>
      <c r="AH27" s="1048"/>
      <c r="AI27" s="1048"/>
      <c r="AJ27" s="1048"/>
      <c r="AK27" s="1048"/>
      <c r="AL27" s="1048"/>
      <c r="AM27" s="1049"/>
      <c r="AN27" s="1057"/>
      <c r="AO27" s="1058"/>
    </row>
    <row r="28" spans="1:45" s="41" customFormat="1" ht="57" customHeight="1" x14ac:dyDescent="0.25">
      <c r="A28" s="135" t="s">
        <v>63</v>
      </c>
      <c r="B28" s="136"/>
      <c r="C28" s="136" t="s">
        <v>311</v>
      </c>
      <c r="D28" s="684"/>
      <c r="E28" s="136" t="s">
        <v>62</v>
      </c>
      <c r="F28" s="136"/>
      <c r="G28" s="136" t="s">
        <v>38</v>
      </c>
      <c r="H28" s="136"/>
      <c r="I28" s="182" t="s">
        <v>109</v>
      </c>
      <c r="J28" s="136"/>
      <c r="K28" s="136"/>
      <c r="L28" s="136"/>
      <c r="M28" s="136"/>
      <c r="N28" s="138"/>
      <c r="O28" s="1050"/>
      <c r="P28" s="1051"/>
      <c r="Q28" s="1051"/>
      <c r="R28" s="1051"/>
      <c r="S28" s="1051"/>
      <c r="T28" s="1051"/>
      <c r="U28" s="1051"/>
      <c r="V28" s="1051"/>
      <c r="W28" s="1051"/>
      <c r="X28" s="1051"/>
      <c r="Y28" s="1051"/>
      <c r="Z28" s="1051"/>
      <c r="AA28" s="1051"/>
      <c r="AB28" s="1051"/>
      <c r="AC28" s="1051"/>
      <c r="AD28" s="1051"/>
      <c r="AE28" s="1051"/>
      <c r="AF28" s="1051"/>
      <c r="AG28" s="1051"/>
      <c r="AH28" s="1051"/>
      <c r="AI28" s="1051"/>
      <c r="AJ28" s="1051"/>
      <c r="AK28" s="1051"/>
      <c r="AL28" s="1051"/>
      <c r="AM28" s="1052"/>
      <c r="AN28" s="1059"/>
      <c r="AO28" s="1060"/>
      <c r="AS28" s="201"/>
    </row>
    <row r="29" spans="1:45" s="41" customFormat="1" ht="24" customHeight="1" thickBot="1" x14ac:dyDescent="0.25">
      <c r="A29" s="139" t="s">
        <v>37</v>
      </c>
      <c r="B29" s="140"/>
      <c r="C29" s="1016" t="s">
        <v>312</v>
      </c>
      <c r="D29" s="1016"/>
      <c r="E29" s="141" t="s">
        <v>60</v>
      </c>
      <c r="F29" s="140"/>
      <c r="G29" s="141" t="s">
        <v>39</v>
      </c>
      <c r="H29" s="164"/>
      <c r="I29" s="1043" t="s">
        <v>110</v>
      </c>
      <c r="J29" s="1043"/>
      <c r="K29" s="140" t="s">
        <v>18</v>
      </c>
      <c r="L29" s="140"/>
      <c r="M29" s="140"/>
      <c r="N29" s="144"/>
      <c r="O29" s="1053"/>
      <c r="P29" s="1054"/>
      <c r="Q29" s="1054"/>
      <c r="R29" s="1054"/>
      <c r="S29" s="1054"/>
      <c r="T29" s="1054"/>
      <c r="U29" s="1054"/>
      <c r="V29" s="1054"/>
      <c r="W29" s="1054"/>
      <c r="X29" s="1054"/>
      <c r="Y29" s="1054"/>
      <c r="Z29" s="1054"/>
      <c r="AA29" s="1054"/>
      <c r="AB29" s="1054"/>
      <c r="AC29" s="1054"/>
      <c r="AD29" s="1054"/>
      <c r="AE29" s="1054"/>
      <c r="AF29" s="1054"/>
      <c r="AG29" s="1054"/>
      <c r="AH29" s="1054"/>
      <c r="AI29" s="1054"/>
      <c r="AJ29" s="1054"/>
      <c r="AK29" s="1054"/>
      <c r="AL29" s="1054"/>
      <c r="AM29" s="1055"/>
      <c r="AN29" s="1061"/>
      <c r="AO29" s="1062"/>
    </row>
    <row r="30" spans="1:45" s="41" customFormat="1" ht="13.5" x14ac:dyDescent="0.25">
      <c r="A30" s="725">
        <v>44386</v>
      </c>
      <c r="E30" s="142"/>
      <c r="F30" s="142"/>
      <c r="I30" s="192"/>
    </row>
    <row r="31" spans="1:45" s="41" customFormat="1" x14ac:dyDescent="0.2">
      <c r="E31" s="142"/>
      <c r="F31" s="142"/>
      <c r="I31" s="192"/>
    </row>
    <row r="32" spans="1:45" s="41" customFormat="1" x14ac:dyDescent="0.2">
      <c r="E32" s="142"/>
      <c r="F32" s="142"/>
      <c r="I32" s="192"/>
      <c r="AS32" s="482"/>
    </row>
    <row r="33" spans="5:9" s="41" customFormat="1" x14ac:dyDescent="0.2">
      <c r="E33" s="142"/>
      <c r="F33" s="142"/>
      <c r="I33" s="192"/>
    </row>
    <row r="34" spans="5:9" s="41" customFormat="1" x14ac:dyDescent="0.2">
      <c r="E34" s="142"/>
      <c r="F34" s="142"/>
      <c r="I34" s="192"/>
    </row>
    <row r="35" spans="5:9" s="41" customFormat="1" x14ac:dyDescent="0.2">
      <c r="E35" s="142"/>
      <c r="F35" s="142"/>
      <c r="I35" s="192"/>
    </row>
    <row r="36" spans="5:9" s="41" customFormat="1" x14ac:dyDescent="0.2">
      <c r="E36" s="142"/>
      <c r="F36" s="142"/>
      <c r="I36" s="192"/>
    </row>
    <row r="37" spans="5:9" s="41" customFormat="1" x14ac:dyDescent="0.2">
      <c r="E37" s="142"/>
      <c r="F37" s="142"/>
      <c r="I37" s="192"/>
    </row>
    <row r="38" spans="5:9" s="41" customFormat="1" x14ac:dyDescent="0.2">
      <c r="E38" s="142"/>
      <c r="F38" s="142"/>
      <c r="I38" s="192"/>
    </row>
    <row r="39" spans="5:9" s="41" customFormat="1" x14ac:dyDescent="0.2">
      <c r="E39" s="142"/>
      <c r="F39" s="142"/>
      <c r="I39" s="192"/>
    </row>
    <row r="40" spans="5:9" s="41" customFormat="1" x14ac:dyDescent="0.2">
      <c r="E40" s="142"/>
      <c r="F40" s="142"/>
      <c r="I40" s="192"/>
    </row>
    <row r="41" spans="5:9" s="41" customFormat="1" x14ac:dyDescent="0.2">
      <c r="E41" s="142"/>
      <c r="F41" s="142"/>
      <c r="I41" s="192"/>
    </row>
    <row r="42" spans="5:9" s="41" customFormat="1" x14ac:dyDescent="0.2">
      <c r="E42" s="142"/>
      <c r="F42" s="142"/>
      <c r="I42" s="192"/>
    </row>
    <row r="43" spans="5:9" s="41" customFormat="1" x14ac:dyDescent="0.2">
      <c r="E43" s="142"/>
      <c r="F43" s="142"/>
      <c r="I43" s="192"/>
    </row>
  </sheetData>
  <mergeCells count="56">
    <mergeCell ref="F13:F19"/>
    <mergeCell ref="G15:G16"/>
    <mergeCell ref="AN3:AO8"/>
    <mergeCell ref="A8:N8"/>
    <mergeCell ref="O8:AM8"/>
    <mergeCell ref="A9:B9"/>
    <mergeCell ref="C9:C10"/>
    <mergeCell ref="D9:D10"/>
    <mergeCell ref="E9:E10"/>
    <mergeCell ref="F9:F10"/>
    <mergeCell ref="O9:O10"/>
    <mergeCell ref="P9:Q9"/>
    <mergeCell ref="R9:S9"/>
    <mergeCell ref="A3:N7"/>
    <mergeCell ref="P3:AM7"/>
    <mergeCell ref="J9:J10"/>
    <mergeCell ref="A11:A26"/>
    <mergeCell ref="B11:B26"/>
    <mergeCell ref="C11:C26"/>
    <mergeCell ref="D11:D12"/>
    <mergeCell ref="E11:E12"/>
    <mergeCell ref="D13:D19"/>
    <mergeCell ref="E13:E19"/>
    <mergeCell ref="G9:G10"/>
    <mergeCell ref="H9:H10"/>
    <mergeCell ref="I9:I10"/>
    <mergeCell ref="M9:M10"/>
    <mergeCell ref="N9:N10"/>
    <mergeCell ref="K9:K10"/>
    <mergeCell ref="L9:L10"/>
    <mergeCell ref="Z9:AA9"/>
    <mergeCell ref="AB9:AC9"/>
    <mergeCell ref="AD9:AE9"/>
    <mergeCell ref="AF9:AG9"/>
    <mergeCell ref="T9:U9"/>
    <mergeCell ref="AN27:AO29"/>
    <mergeCell ref="AH9:AI9"/>
    <mergeCell ref="AJ9:AK9"/>
    <mergeCell ref="AL9:AM9"/>
    <mergeCell ref="AN9:AO9"/>
    <mergeCell ref="O3:O7"/>
    <mergeCell ref="C29:D29"/>
    <mergeCell ref="I29:J29"/>
    <mergeCell ref="D20:D23"/>
    <mergeCell ref="E20:E23"/>
    <mergeCell ref="F20:F23"/>
    <mergeCell ref="D24:D25"/>
    <mergeCell ref="E24:E25"/>
    <mergeCell ref="F24:F25"/>
    <mergeCell ref="O15:O16"/>
    <mergeCell ref="G17:G18"/>
    <mergeCell ref="O17:O18"/>
    <mergeCell ref="O27:AM29"/>
    <mergeCell ref="F11:F12"/>
    <mergeCell ref="V9:W9"/>
    <mergeCell ref="X9:Y9"/>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34" max="64" man="1"/>
  </rowBreaks>
  <colBreaks count="1" manualBreakCount="1">
    <brk id="14" min="2" max="3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EDB6-583E-471B-8CF4-BB7744870E72}">
  <sheetPr>
    <tabColor rgb="FF00B050"/>
  </sheetPr>
  <dimension ref="A2:AS43"/>
  <sheetViews>
    <sheetView topLeftCell="I19" zoomScale="80" zoomScaleNormal="80" workbookViewId="0">
      <selection activeCell="AM16" sqref="AM16"/>
    </sheetView>
  </sheetViews>
  <sheetFormatPr baseColWidth="10" defaultColWidth="11.42578125" defaultRowHeight="15" x14ac:dyDescent="0.25"/>
  <cols>
    <col min="1" max="1" width="28.140625" style="214" customWidth="1"/>
    <col min="2" max="2" width="22.42578125" style="214" customWidth="1"/>
    <col min="3" max="3" width="14.5703125" style="214" customWidth="1"/>
    <col min="4" max="4" width="24.5703125" style="214" customWidth="1"/>
    <col min="5" max="5" width="20.140625" style="214" customWidth="1"/>
    <col min="6" max="6" width="23.7109375" style="214" customWidth="1"/>
    <col min="7" max="7" width="34.42578125" style="214" customWidth="1"/>
    <col min="8" max="8" width="20" style="214" customWidth="1"/>
    <col min="9" max="9" width="20.28515625" style="214" customWidth="1"/>
    <col min="10" max="15" width="11.42578125" style="214"/>
    <col min="16" max="39" width="7" style="214" customWidth="1"/>
    <col min="40" max="40" width="12.42578125" style="201" customWidth="1"/>
    <col min="41" max="41" width="14.7109375" style="201" customWidth="1"/>
    <col min="42" max="16384" width="11.42578125" style="201"/>
  </cols>
  <sheetData>
    <row r="2" spans="1:43" ht="16.5" x14ac:dyDescent="0.25">
      <c r="A2" s="41"/>
      <c r="B2" s="41"/>
      <c r="C2" s="41"/>
      <c r="D2" s="41"/>
      <c r="E2" s="142"/>
      <c r="F2" s="142"/>
      <c r="G2" s="41"/>
      <c r="H2" s="41"/>
      <c r="I2" s="41"/>
      <c r="J2" s="41"/>
      <c r="K2" s="41"/>
      <c r="L2" s="41"/>
      <c r="M2" s="41"/>
      <c r="N2" s="41"/>
      <c r="O2" s="41"/>
      <c r="P2" s="143"/>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3" ht="17.25" thickBot="1" x14ac:dyDescent="0.3">
      <c r="A3" s="41"/>
      <c r="B3" s="41"/>
      <c r="C3" s="41"/>
      <c r="D3" s="41"/>
      <c r="E3" s="142"/>
      <c r="F3" s="142"/>
      <c r="G3" s="41"/>
      <c r="H3" s="41"/>
      <c r="I3" s="41"/>
      <c r="J3" s="41"/>
      <c r="K3" s="41"/>
      <c r="L3" s="41"/>
      <c r="M3" s="41"/>
      <c r="N3" s="41"/>
      <c r="O3" s="41"/>
      <c r="P3" s="143"/>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3" x14ac:dyDescent="0.25">
      <c r="A4" s="1089" t="s">
        <v>400</v>
      </c>
      <c r="B4" s="1090"/>
      <c r="C4" s="1090"/>
      <c r="D4" s="1090"/>
      <c r="E4" s="1090"/>
      <c r="F4" s="1090"/>
      <c r="G4" s="1090"/>
      <c r="H4" s="1090"/>
      <c r="I4" s="1090"/>
      <c r="J4" s="1090"/>
      <c r="K4" s="1090"/>
      <c r="L4" s="1090"/>
      <c r="M4" s="1090"/>
      <c r="N4" s="1091"/>
      <c r="O4" s="147"/>
      <c r="P4" s="976" t="s">
        <v>326</v>
      </c>
      <c r="Q4" s="976"/>
      <c r="R4" s="976"/>
      <c r="S4" s="976"/>
      <c r="T4" s="976"/>
      <c r="U4" s="976"/>
      <c r="V4" s="976"/>
      <c r="W4" s="976"/>
      <c r="X4" s="976"/>
      <c r="Y4" s="976"/>
      <c r="Z4" s="976"/>
      <c r="AA4" s="976"/>
      <c r="AB4" s="976"/>
      <c r="AC4" s="976"/>
      <c r="AD4" s="976"/>
      <c r="AE4" s="976"/>
      <c r="AF4" s="976"/>
      <c r="AG4" s="976"/>
      <c r="AH4" s="976"/>
      <c r="AI4" s="976"/>
      <c r="AJ4" s="976"/>
      <c r="AK4" s="976"/>
      <c r="AL4" s="976"/>
      <c r="AM4" s="976"/>
      <c r="AN4" s="935" t="s">
        <v>20</v>
      </c>
      <c r="AO4" s="936"/>
    </row>
    <row r="5" spans="1:43" ht="23.25" x14ac:dyDescent="0.25">
      <c r="A5" s="1092"/>
      <c r="B5" s="1093"/>
      <c r="C5" s="1093"/>
      <c r="D5" s="1093"/>
      <c r="E5" s="1093"/>
      <c r="F5" s="1093"/>
      <c r="G5" s="1093"/>
      <c r="H5" s="1093"/>
      <c r="I5" s="1093"/>
      <c r="J5" s="1093"/>
      <c r="K5" s="1093"/>
      <c r="L5" s="1093"/>
      <c r="M5" s="1093"/>
      <c r="N5" s="1094"/>
      <c r="O5" s="193"/>
      <c r="P5" s="978"/>
      <c r="Q5" s="978"/>
      <c r="R5" s="978"/>
      <c r="S5" s="978"/>
      <c r="T5" s="978"/>
      <c r="U5" s="978"/>
      <c r="V5" s="978"/>
      <c r="W5" s="978"/>
      <c r="X5" s="978"/>
      <c r="Y5" s="978"/>
      <c r="Z5" s="978"/>
      <c r="AA5" s="978"/>
      <c r="AB5" s="978"/>
      <c r="AC5" s="978"/>
      <c r="AD5" s="978"/>
      <c r="AE5" s="978"/>
      <c r="AF5" s="978"/>
      <c r="AG5" s="978"/>
      <c r="AH5" s="978"/>
      <c r="AI5" s="978"/>
      <c r="AJ5" s="978"/>
      <c r="AK5" s="978"/>
      <c r="AL5" s="978"/>
      <c r="AM5" s="978"/>
      <c r="AN5" s="937"/>
      <c r="AO5" s="938"/>
    </row>
    <row r="6" spans="1:43" ht="23.25" x14ac:dyDescent="0.25">
      <c r="A6" s="1092"/>
      <c r="B6" s="1093"/>
      <c r="C6" s="1093"/>
      <c r="D6" s="1093"/>
      <c r="E6" s="1093"/>
      <c r="F6" s="1093"/>
      <c r="G6" s="1093"/>
      <c r="H6" s="1093"/>
      <c r="I6" s="1093"/>
      <c r="J6" s="1093"/>
      <c r="K6" s="1093"/>
      <c r="L6" s="1093"/>
      <c r="M6" s="1093"/>
      <c r="N6" s="1094"/>
      <c r="O6" s="193"/>
      <c r="P6" s="978"/>
      <c r="Q6" s="978"/>
      <c r="R6" s="978"/>
      <c r="S6" s="978"/>
      <c r="T6" s="978"/>
      <c r="U6" s="978"/>
      <c r="V6" s="978"/>
      <c r="W6" s="978"/>
      <c r="X6" s="978"/>
      <c r="Y6" s="978"/>
      <c r="Z6" s="978"/>
      <c r="AA6" s="978"/>
      <c r="AB6" s="978"/>
      <c r="AC6" s="978"/>
      <c r="AD6" s="978"/>
      <c r="AE6" s="978"/>
      <c r="AF6" s="978"/>
      <c r="AG6" s="978"/>
      <c r="AH6" s="978"/>
      <c r="AI6" s="978"/>
      <c r="AJ6" s="978"/>
      <c r="AK6" s="978"/>
      <c r="AL6" s="978"/>
      <c r="AM6" s="978"/>
      <c r="AN6" s="937"/>
      <c r="AO6" s="938"/>
    </row>
    <row r="7" spans="1:43" ht="23.25" x14ac:dyDescent="0.25">
      <c r="A7" s="1092"/>
      <c r="B7" s="1093"/>
      <c r="C7" s="1093"/>
      <c r="D7" s="1093"/>
      <c r="E7" s="1093"/>
      <c r="F7" s="1093"/>
      <c r="G7" s="1093"/>
      <c r="H7" s="1093"/>
      <c r="I7" s="1093"/>
      <c r="J7" s="1093"/>
      <c r="K7" s="1093"/>
      <c r="L7" s="1093"/>
      <c r="M7" s="1093"/>
      <c r="N7" s="1094"/>
      <c r="O7" s="193"/>
      <c r="P7" s="978"/>
      <c r="Q7" s="978"/>
      <c r="R7" s="978"/>
      <c r="S7" s="978"/>
      <c r="T7" s="978"/>
      <c r="U7" s="978"/>
      <c r="V7" s="978"/>
      <c r="W7" s="978"/>
      <c r="X7" s="978"/>
      <c r="Y7" s="978"/>
      <c r="Z7" s="978"/>
      <c r="AA7" s="978"/>
      <c r="AB7" s="978"/>
      <c r="AC7" s="978"/>
      <c r="AD7" s="978"/>
      <c r="AE7" s="978"/>
      <c r="AF7" s="978"/>
      <c r="AG7" s="978"/>
      <c r="AH7" s="978"/>
      <c r="AI7" s="978"/>
      <c r="AJ7" s="978"/>
      <c r="AK7" s="978"/>
      <c r="AL7" s="978"/>
      <c r="AM7" s="978"/>
      <c r="AN7" s="937"/>
      <c r="AO7" s="938"/>
    </row>
    <row r="8" spans="1:43" ht="24" thickBot="1" x14ac:dyDescent="0.3">
      <c r="A8" s="1092"/>
      <c r="B8" s="1093"/>
      <c r="C8" s="1093"/>
      <c r="D8" s="1093"/>
      <c r="E8" s="1093"/>
      <c r="F8" s="1093"/>
      <c r="G8" s="1093"/>
      <c r="H8" s="1093"/>
      <c r="I8" s="1093"/>
      <c r="J8" s="1093"/>
      <c r="K8" s="1093"/>
      <c r="L8" s="1093"/>
      <c r="M8" s="1093"/>
      <c r="N8" s="1094"/>
      <c r="O8" s="194"/>
      <c r="P8" s="980"/>
      <c r="Q8" s="980"/>
      <c r="R8" s="980"/>
      <c r="S8" s="980"/>
      <c r="T8" s="980"/>
      <c r="U8" s="980"/>
      <c r="V8" s="980"/>
      <c r="W8" s="980"/>
      <c r="X8" s="980"/>
      <c r="Y8" s="980"/>
      <c r="Z8" s="980"/>
      <c r="AA8" s="980"/>
      <c r="AB8" s="980"/>
      <c r="AC8" s="980"/>
      <c r="AD8" s="980"/>
      <c r="AE8" s="980"/>
      <c r="AF8" s="980"/>
      <c r="AG8" s="980"/>
      <c r="AH8" s="980"/>
      <c r="AI8" s="980"/>
      <c r="AJ8" s="980"/>
      <c r="AK8" s="980"/>
      <c r="AL8" s="980"/>
      <c r="AM8" s="980"/>
      <c r="AN8" s="937"/>
      <c r="AO8" s="938"/>
      <c r="AQ8" s="399"/>
    </row>
    <row r="9" spans="1:43" ht="15.75" thickBot="1" x14ac:dyDescent="0.3">
      <c r="A9" s="1114" t="s">
        <v>89</v>
      </c>
      <c r="B9" s="1115"/>
      <c r="C9" s="1115"/>
      <c r="D9" s="1115"/>
      <c r="E9" s="1115"/>
      <c r="F9" s="1115"/>
      <c r="G9" s="1115"/>
      <c r="H9" s="1115"/>
      <c r="I9" s="1115"/>
      <c r="J9" s="1115"/>
      <c r="K9" s="1115"/>
      <c r="L9" s="1115"/>
      <c r="M9" s="1115"/>
      <c r="N9" s="1116"/>
      <c r="O9" s="1117" t="s">
        <v>319</v>
      </c>
      <c r="P9" s="1118"/>
      <c r="Q9" s="1118"/>
      <c r="R9" s="1118"/>
      <c r="S9" s="1118"/>
      <c r="T9" s="1118"/>
      <c r="U9" s="1118"/>
      <c r="V9" s="1118"/>
      <c r="W9" s="1118"/>
      <c r="X9" s="1118"/>
      <c r="Y9" s="1118"/>
      <c r="Z9" s="1118"/>
      <c r="AA9" s="1118"/>
      <c r="AB9" s="1118"/>
      <c r="AC9" s="1118"/>
      <c r="AD9" s="1118"/>
      <c r="AE9" s="1118"/>
      <c r="AF9" s="1118"/>
      <c r="AG9" s="1118"/>
      <c r="AH9" s="1118"/>
      <c r="AI9" s="1118"/>
      <c r="AJ9" s="1118"/>
      <c r="AK9" s="1118"/>
      <c r="AL9" s="1118"/>
      <c r="AM9" s="1118"/>
      <c r="AN9" s="939"/>
      <c r="AO9" s="940"/>
    </row>
    <row r="10" spans="1:43" ht="15" customHeight="1" x14ac:dyDescent="0.25">
      <c r="A10" s="1127" t="s">
        <v>22</v>
      </c>
      <c r="B10" s="1119"/>
      <c r="C10" s="1119" t="s">
        <v>49</v>
      </c>
      <c r="D10" s="1111" t="s">
        <v>308</v>
      </c>
      <c r="E10" s="1125" t="s">
        <v>126</v>
      </c>
      <c r="F10" s="1125" t="s">
        <v>50</v>
      </c>
      <c r="G10" s="1119" t="s">
        <v>51</v>
      </c>
      <c r="H10" s="1119" t="s">
        <v>52</v>
      </c>
      <c r="I10" s="1119" t="s">
        <v>53</v>
      </c>
      <c r="J10" s="1119" t="s">
        <v>54</v>
      </c>
      <c r="K10" s="1119" t="s">
        <v>56</v>
      </c>
      <c r="L10" s="1119" t="s">
        <v>57</v>
      </c>
      <c r="M10" s="1119" t="s">
        <v>58</v>
      </c>
      <c r="N10" s="1123" t="s">
        <v>59</v>
      </c>
      <c r="O10" s="1001" t="s">
        <v>866</v>
      </c>
      <c r="P10" s="1122" t="s">
        <v>0</v>
      </c>
      <c r="Q10" s="1104"/>
      <c r="R10" s="1104" t="s">
        <v>1</v>
      </c>
      <c r="S10" s="1104"/>
      <c r="T10" s="1104" t="s">
        <v>2</v>
      </c>
      <c r="U10" s="1104"/>
      <c r="V10" s="1104" t="s">
        <v>3</v>
      </c>
      <c r="W10" s="1104"/>
      <c r="X10" s="1104" t="s">
        <v>4</v>
      </c>
      <c r="Y10" s="1104"/>
      <c r="Z10" s="1104" t="s">
        <v>5</v>
      </c>
      <c r="AA10" s="1104"/>
      <c r="AB10" s="1104" t="s">
        <v>6</v>
      </c>
      <c r="AC10" s="1104"/>
      <c r="AD10" s="1104" t="s">
        <v>7</v>
      </c>
      <c r="AE10" s="1104"/>
      <c r="AF10" s="1104" t="s">
        <v>8</v>
      </c>
      <c r="AG10" s="1104"/>
      <c r="AH10" s="1104" t="s">
        <v>9</v>
      </c>
      <c r="AI10" s="1104"/>
      <c r="AJ10" s="1104" t="s">
        <v>10</v>
      </c>
      <c r="AK10" s="1104"/>
      <c r="AL10" s="1104" t="s">
        <v>11</v>
      </c>
      <c r="AM10" s="1105"/>
      <c r="AN10" s="935" t="s">
        <v>90</v>
      </c>
      <c r="AO10" s="936"/>
    </row>
    <row r="11" spans="1:43" ht="60.75" customHeight="1" thickBot="1" x14ac:dyDescent="0.3">
      <c r="A11" s="203" t="s">
        <v>12</v>
      </c>
      <c r="B11" s="204" t="s">
        <v>13</v>
      </c>
      <c r="C11" s="1120"/>
      <c r="D11" s="917"/>
      <c r="E11" s="1126"/>
      <c r="F11" s="1126"/>
      <c r="G11" s="1120"/>
      <c r="H11" s="1120"/>
      <c r="I11" s="1120"/>
      <c r="J11" s="1120"/>
      <c r="K11" s="1120"/>
      <c r="L11" s="1120"/>
      <c r="M11" s="1120"/>
      <c r="N11" s="1124"/>
      <c r="O11" s="1121"/>
      <c r="P11" s="205" t="s">
        <v>23</v>
      </c>
      <c r="Q11" s="206" t="s">
        <v>24</v>
      </c>
      <c r="R11" s="205" t="s">
        <v>23</v>
      </c>
      <c r="S11" s="206" t="s">
        <v>24</v>
      </c>
      <c r="T11" s="205" t="s">
        <v>23</v>
      </c>
      <c r="U11" s="206" t="s">
        <v>24</v>
      </c>
      <c r="V11" s="205" t="s">
        <v>23</v>
      </c>
      <c r="W11" s="206" t="s">
        <v>24</v>
      </c>
      <c r="X11" s="205" t="s">
        <v>23</v>
      </c>
      <c r="Y11" s="206" t="s">
        <v>24</v>
      </c>
      <c r="Z11" s="205" t="s">
        <v>23</v>
      </c>
      <c r="AA11" s="206" t="s">
        <v>24</v>
      </c>
      <c r="AB11" s="205" t="s">
        <v>23</v>
      </c>
      <c r="AC11" s="206" t="s">
        <v>24</v>
      </c>
      <c r="AD11" s="205" t="s">
        <v>23</v>
      </c>
      <c r="AE11" s="206" t="s">
        <v>24</v>
      </c>
      <c r="AF11" s="205" t="s">
        <v>23</v>
      </c>
      <c r="AG11" s="206" t="s">
        <v>24</v>
      </c>
      <c r="AH11" s="205" t="s">
        <v>23</v>
      </c>
      <c r="AI11" s="206" t="s">
        <v>24</v>
      </c>
      <c r="AJ11" s="205" t="s">
        <v>23</v>
      </c>
      <c r="AK11" s="206" t="s">
        <v>24</v>
      </c>
      <c r="AL11" s="205" t="s">
        <v>23</v>
      </c>
      <c r="AM11" s="453" t="s">
        <v>24</v>
      </c>
      <c r="AN11" s="459" t="s">
        <v>19</v>
      </c>
      <c r="AO11" s="460" t="s">
        <v>21</v>
      </c>
    </row>
    <row r="12" spans="1:43" ht="52.5" customHeight="1" x14ac:dyDescent="0.25">
      <c r="A12" s="1106" t="s">
        <v>401</v>
      </c>
      <c r="B12" s="1109" t="s">
        <v>402</v>
      </c>
      <c r="C12" s="1111" t="s">
        <v>111</v>
      </c>
      <c r="D12" s="1080" t="s">
        <v>403</v>
      </c>
      <c r="E12" s="1113">
        <v>0.1</v>
      </c>
      <c r="F12" s="562" t="s">
        <v>25</v>
      </c>
      <c r="G12" s="557" t="s">
        <v>404</v>
      </c>
      <c r="H12" s="564" t="s">
        <v>405</v>
      </c>
      <c r="I12" s="158" t="s">
        <v>831</v>
      </c>
      <c r="J12" s="207">
        <v>0.03</v>
      </c>
      <c r="K12" s="208" t="s">
        <v>112</v>
      </c>
      <c r="L12" s="209">
        <v>44197</v>
      </c>
      <c r="M12" s="209">
        <v>44561</v>
      </c>
      <c r="N12" s="331" t="s">
        <v>113</v>
      </c>
      <c r="O12" s="333" t="s">
        <v>26</v>
      </c>
      <c r="P12" s="305"/>
      <c r="Q12" s="308">
        <v>8.3299999999999999E-2</v>
      </c>
      <c r="R12" s="171"/>
      <c r="S12" s="308">
        <v>8.3299999999999999E-2</v>
      </c>
      <c r="T12" s="307"/>
      <c r="U12" s="308">
        <v>8.3299999999999999E-2</v>
      </c>
      <c r="V12" s="307"/>
      <c r="W12" s="308">
        <v>8.3299999999999999E-2</v>
      </c>
      <c r="X12" s="307"/>
      <c r="Y12" s="308">
        <v>8.3299999999999999E-2</v>
      </c>
      <c r="Z12" s="307"/>
      <c r="AA12" s="308">
        <v>8.3299999999999999E-2</v>
      </c>
      <c r="AB12" s="307"/>
      <c r="AC12" s="308">
        <v>8.3299999999999999E-2</v>
      </c>
      <c r="AD12" s="307"/>
      <c r="AE12" s="308">
        <v>8.3299999999999999E-2</v>
      </c>
      <c r="AF12" s="307"/>
      <c r="AG12" s="308">
        <v>8.3299999999999999E-2</v>
      </c>
      <c r="AH12" s="307"/>
      <c r="AI12" s="308">
        <v>8.3299999999999999E-2</v>
      </c>
      <c r="AJ12" s="307"/>
      <c r="AK12" s="308">
        <v>8.3299999999999999E-2</v>
      </c>
      <c r="AL12" s="307"/>
      <c r="AM12" s="308">
        <v>8.3699999999999997E-2</v>
      </c>
      <c r="AN12" s="397"/>
      <c r="AO12" s="397"/>
    </row>
    <row r="13" spans="1:43" ht="75.75" customHeight="1" x14ac:dyDescent="0.25">
      <c r="A13" s="1107"/>
      <c r="B13" s="907"/>
      <c r="C13" s="917"/>
      <c r="D13" s="923"/>
      <c r="E13" s="966"/>
      <c r="F13" s="566" t="s">
        <v>25</v>
      </c>
      <c r="G13" s="302" t="s">
        <v>406</v>
      </c>
      <c r="H13" s="560" t="s">
        <v>832</v>
      </c>
      <c r="I13" s="566" t="s">
        <v>985</v>
      </c>
      <c r="J13" s="22">
        <v>0.02</v>
      </c>
      <c r="K13" s="146" t="s">
        <v>112</v>
      </c>
      <c r="L13" s="568">
        <v>44197</v>
      </c>
      <c r="M13" s="568">
        <v>44561</v>
      </c>
      <c r="N13" s="25" t="s">
        <v>113</v>
      </c>
      <c r="O13" s="334" t="s">
        <v>27</v>
      </c>
      <c r="P13" s="305"/>
      <c r="Q13" s="308">
        <v>8.3299999999999999E-2</v>
      </c>
      <c r="R13" s="171"/>
      <c r="S13" s="308">
        <v>8.3299999999999999E-2</v>
      </c>
      <c r="T13" s="171"/>
      <c r="U13" s="308">
        <v>8.3299999999999999E-2</v>
      </c>
      <c r="V13" s="171"/>
      <c r="W13" s="308">
        <v>8.3299999999999999E-2</v>
      </c>
      <c r="X13" s="171"/>
      <c r="Y13" s="308">
        <v>8.3299999999999999E-2</v>
      </c>
      <c r="Z13" s="171"/>
      <c r="AA13" s="308">
        <v>8.3299999999999999E-2</v>
      </c>
      <c r="AB13" s="171"/>
      <c r="AC13" s="308">
        <v>8.3299999999999999E-2</v>
      </c>
      <c r="AD13" s="171"/>
      <c r="AE13" s="308">
        <v>8.3299999999999999E-2</v>
      </c>
      <c r="AF13" s="171"/>
      <c r="AG13" s="308">
        <v>8.3299999999999999E-2</v>
      </c>
      <c r="AH13" s="171"/>
      <c r="AI13" s="308">
        <v>8.3299999999999999E-2</v>
      </c>
      <c r="AJ13" s="171"/>
      <c r="AK13" s="308">
        <v>8.3299999999999999E-2</v>
      </c>
      <c r="AL13" s="171"/>
      <c r="AM13" s="308">
        <v>8.3699999999999997E-2</v>
      </c>
      <c r="AN13" s="196"/>
      <c r="AO13" s="196"/>
    </row>
    <row r="14" spans="1:43" ht="82.5" customHeight="1" x14ac:dyDescent="0.25">
      <c r="A14" s="1107"/>
      <c r="B14" s="907"/>
      <c r="C14" s="917"/>
      <c r="D14" s="924"/>
      <c r="E14" s="967"/>
      <c r="F14" s="566" t="s">
        <v>25</v>
      </c>
      <c r="G14" s="556" t="s">
        <v>407</v>
      </c>
      <c r="H14" s="565" t="s">
        <v>121</v>
      </c>
      <c r="I14" s="566" t="s">
        <v>818</v>
      </c>
      <c r="J14" s="22">
        <v>0.05</v>
      </c>
      <c r="K14" s="146" t="s">
        <v>112</v>
      </c>
      <c r="L14" s="568">
        <v>44197</v>
      </c>
      <c r="M14" s="568">
        <v>44561</v>
      </c>
      <c r="N14" s="25" t="s">
        <v>113</v>
      </c>
      <c r="O14" s="334" t="s">
        <v>42</v>
      </c>
      <c r="P14" s="305"/>
      <c r="Q14" s="308">
        <v>8.3299999999999999E-2</v>
      </c>
      <c r="R14" s="171"/>
      <c r="S14" s="308">
        <v>8.3299999999999999E-2</v>
      </c>
      <c r="T14" s="171"/>
      <c r="U14" s="308">
        <v>8.3299999999999999E-2</v>
      </c>
      <c r="V14" s="171"/>
      <c r="W14" s="308">
        <v>8.3299999999999999E-2</v>
      </c>
      <c r="X14" s="171"/>
      <c r="Y14" s="308">
        <v>8.3299999999999999E-2</v>
      </c>
      <c r="Z14" s="171"/>
      <c r="AA14" s="308">
        <v>8.3299999999999999E-2</v>
      </c>
      <c r="AB14" s="171"/>
      <c r="AC14" s="308">
        <v>8.3299999999999999E-2</v>
      </c>
      <c r="AD14" s="171"/>
      <c r="AE14" s="308">
        <v>8.3299999999999999E-2</v>
      </c>
      <c r="AF14" s="171"/>
      <c r="AG14" s="308">
        <v>8.3299999999999999E-2</v>
      </c>
      <c r="AH14" s="171"/>
      <c r="AI14" s="308">
        <v>8.3299999999999999E-2</v>
      </c>
      <c r="AJ14" s="171"/>
      <c r="AK14" s="308">
        <v>8.3299999999999999E-2</v>
      </c>
      <c r="AL14" s="171"/>
      <c r="AM14" s="308">
        <v>8.3699999999999997E-2</v>
      </c>
      <c r="AN14" s="196"/>
      <c r="AO14" s="196"/>
    </row>
    <row r="15" spans="1:43" ht="57" customHeight="1" x14ac:dyDescent="0.25">
      <c r="A15" s="1107"/>
      <c r="B15" s="907"/>
      <c r="C15" s="917"/>
      <c r="D15" s="922" t="s">
        <v>408</v>
      </c>
      <c r="E15" s="965">
        <v>0.1</v>
      </c>
      <c r="F15" s="566" t="s">
        <v>25</v>
      </c>
      <c r="G15" s="556" t="s">
        <v>804</v>
      </c>
      <c r="H15" s="565" t="s">
        <v>118</v>
      </c>
      <c r="I15" s="566" t="s">
        <v>819</v>
      </c>
      <c r="J15" s="22">
        <v>0.05</v>
      </c>
      <c r="K15" s="146" t="s">
        <v>112</v>
      </c>
      <c r="L15" s="568">
        <v>44197</v>
      </c>
      <c r="M15" s="568">
        <v>44561</v>
      </c>
      <c r="N15" s="25" t="s">
        <v>113</v>
      </c>
      <c r="O15" s="334">
        <v>2.1</v>
      </c>
      <c r="P15" s="305"/>
      <c r="Q15" s="308">
        <v>8.3299999999999999E-2</v>
      </c>
      <c r="R15" s="171"/>
      <c r="S15" s="308">
        <v>8.3299999999999999E-2</v>
      </c>
      <c r="T15" s="171"/>
      <c r="U15" s="308">
        <v>8.3299999999999999E-2</v>
      </c>
      <c r="V15" s="171"/>
      <c r="W15" s="308">
        <v>8.3299999999999999E-2</v>
      </c>
      <c r="X15" s="171"/>
      <c r="Y15" s="308">
        <v>8.3299999999999999E-2</v>
      </c>
      <c r="Z15" s="171"/>
      <c r="AA15" s="308">
        <v>8.3299999999999999E-2</v>
      </c>
      <c r="AB15" s="171"/>
      <c r="AC15" s="308">
        <v>8.3299999999999999E-2</v>
      </c>
      <c r="AD15" s="171"/>
      <c r="AE15" s="308">
        <v>8.3299999999999999E-2</v>
      </c>
      <c r="AF15" s="171"/>
      <c r="AG15" s="308">
        <v>8.3299999999999999E-2</v>
      </c>
      <c r="AH15" s="171"/>
      <c r="AI15" s="308">
        <v>8.3299999999999999E-2</v>
      </c>
      <c r="AJ15" s="171"/>
      <c r="AK15" s="308">
        <v>8.3299999999999999E-2</v>
      </c>
      <c r="AL15" s="171"/>
      <c r="AM15" s="308">
        <v>8.3699999999999997E-2</v>
      </c>
      <c r="AN15" s="196"/>
      <c r="AO15" s="196"/>
    </row>
    <row r="16" spans="1:43" ht="45.75" customHeight="1" x14ac:dyDescent="0.25">
      <c r="A16" s="1107"/>
      <c r="B16" s="907"/>
      <c r="C16" s="917"/>
      <c r="D16" s="924"/>
      <c r="E16" s="967"/>
      <c r="F16" s="566" t="s">
        <v>25</v>
      </c>
      <c r="G16" s="556" t="s">
        <v>805</v>
      </c>
      <c r="H16" s="565" t="s">
        <v>119</v>
      </c>
      <c r="I16" s="566" t="s">
        <v>833</v>
      </c>
      <c r="J16" s="22">
        <v>0.05</v>
      </c>
      <c r="K16" s="146" t="s">
        <v>112</v>
      </c>
      <c r="L16" s="568">
        <v>44197</v>
      </c>
      <c r="M16" s="568">
        <v>44561</v>
      </c>
      <c r="N16" s="25" t="s">
        <v>113</v>
      </c>
      <c r="O16" s="334" t="s">
        <v>28</v>
      </c>
      <c r="P16" s="729"/>
      <c r="Q16" s="642"/>
      <c r="R16" s="642"/>
      <c r="S16" s="642"/>
      <c r="T16" s="642"/>
      <c r="U16" s="642"/>
      <c r="V16" s="642"/>
      <c r="W16" s="642"/>
      <c r="X16" s="642"/>
      <c r="Y16" s="642"/>
      <c r="Z16" s="642"/>
      <c r="AA16" s="642"/>
      <c r="AB16" s="642"/>
      <c r="AC16" s="642"/>
      <c r="AD16" s="642"/>
      <c r="AE16" s="642"/>
      <c r="AF16" s="642"/>
      <c r="AG16" s="730">
        <v>1</v>
      </c>
      <c r="AH16" s="642"/>
      <c r="AI16" s="642"/>
      <c r="AJ16" s="642"/>
      <c r="AK16" s="642"/>
      <c r="AL16" s="642"/>
      <c r="AM16" s="642"/>
      <c r="AN16" s="196"/>
      <c r="AO16" s="196"/>
    </row>
    <row r="17" spans="1:41" ht="25.5" customHeight="1" x14ac:dyDescent="0.25">
      <c r="A17" s="1107"/>
      <c r="B17" s="907"/>
      <c r="C17" s="917"/>
      <c r="D17" s="922" t="s">
        <v>409</v>
      </c>
      <c r="E17" s="965">
        <v>0.15</v>
      </c>
      <c r="F17" s="566" t="s">
        <v>25</v>
      </c>
      <c r="G17" s="556" t="s">
        <v>806</v>
      </c>
      <c r="H17" s="565" t="s">
        <v>885</v>
      </c>
      <c r="I17" s="565" t="s">
        <v>820</v>
      </c>
      <c r="J17" s="22">
        <v>2.5000000000000001E-2</v>
      </c>
      <c r="K17" s="146" t="s">
        <v>112</v>
      </c>
      <c r="L17" s="568">
        <v>44197</v>
      </c>
      <c r="M17" s="568">
        <v>44561</v>
      </c>
      <c r="N17" s="25" t="s">
        <v>113</v>
      </c>
      <c r="O17" s="334" t="s">
        <v>30</v>
      </c>
      <c r="P17" s="729"/>
      <c r="Q17" s="730">
        <v>1</v>
      </c>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196"/>
      <c r="AO17" s="196"/>
    </row>
    <row r="18" spans="1:41" ht="25.5" x14ac:dyDescent="0.25">
      <c r="A18" s="1107"/>
      <c r="B18" s="907"/>
      <c r="C18" s="917"/>
      <c r="D18" s="923"/>
      <c r="E18" s="966"/>
      <c r="F18" s="566" t="s">
        <v>25</v>
      </c>
      <c r="G18" s="556" t="s">
        <v>886</v>
      </c>
      <c r="H18" s="565" t="s">
        <v>887</v>
      </c>
      <c r="I18" s="565" t="s">
        <v>820</v>
      </c>
      <c r="J18" s="22">
        <v>2.5000000000000001E-2</v>
      </c>
      <c r="K18" s="146" t="s">
        <v>112</v>
      </c>
      <c r="L18" s="568">
        <v>44197</v>
      </c>
      <c r="M18" s="568">
        <v>44561</v>
      </c>
      <c r="N18" s="25" t="s">
        <v>113</v>
      </c>
      <c r="O18" s="334" t="s">
        <v>31</v>
      </c>
      <c r="P18" s="729"/>
      <c r="Q18" s="730">
        <v>1</v>
      </c>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196"/>
      <c r="AO18" s="196"/>
    </row>
    <row r="19" spans="1:41" ht="38.25" x14ac:dyDescent="0.25">
      <c r="A19" s="1107"/>
      <c r="B19" s="907"/>
      <c r="C19" s="917"/>
      <c r="D19" s="923"/>
      <c r="E19" s="966"/>
      <c r="F19" s="566" t="s">
        <v>25</v>
      </c>
      <c r="G19" s="556" t="s">
        <v>807</v>
      </c>
      <c r="H19" s="565" t="s">
        <v>890</v>
      </c>
      <c r="I19" s="565" t="s">
        <v>820</v>
      </c>
      <c r="J19" s="22">
        <v>2.5000000000000001E-2</v>
      </c>
      <c r="K19" s="146" t="s">
        <v>112</v>
      </c>
      <c r="L19" s="568">
        <v>44197</v>
      </c>
      <c r="M19" s="568">
        <v>44561</v>
      </c>
      <c r="N19" s="25" t="s">
        <v>113</v>
      </c>
      <c r="O19" s="334" t="s">
        <v>40</v>
      </c>
      <c r="P19" s="729"/>
      <c r="Q19" s="730">
        <v>1</v>
      </c>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196"/>
      <c r="AO19" s="196"/>
    </row>
    <row r="20" spans="1:41" ht="38.25" x14ac:dyDescent="0.25">
      <c r="A20" s="1107"/>
      <c r="B20" s="907"/>
      <c r="C20" s="917"/>
      <c r="D20" s="923"/>
      <c r="E20" s="966"/>
      <c r="F20" s="566" t="s">
        <v>25</v>
      </c>
      <c r="G20" s="556" t="s">
        <v>808</v>
      </c>
      <c r="H20" s="565" t="s">
        <v>891</v>
      </c>
      <c r="I20" s="565" t="s">
        <v>820</v>
      </c>
      <c r="J20" s="22">
        <v>2.5000000000000001E-2</v>
      </c>
      <c r="K20" s="146" t="s">
        <v>112</v>
      </c>
      <c r="L20" s="568">
        <v>44197</v>
      </c>
      <c r="M20" s="568">
        <v>44561</v>
      </c>
      <c r="N20" s="25" t="s">
        <v>113</v>
      </c>
      <c r="O20" s="334" t="s">
        <v>125</v>
      </c>
      <c r="P20" s="729"/>
      <c r="Q20" s="730">
        <v>1</v>
      </c>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196"/>
      <c r="AO20" s="196"/>
    </row>
    <row r="21" spans="1:41" ht="38.25" x14ac:dyDescent="0.25">
      <c r="A21" s="1107"/>
      <c r="B21" s="907"/>
      <c r="C21" s="917"/>
      <c r="D21" s="923"/>
      <c r="E21" s="966"/>
      <c r="F21" s="566" t="s">
        <v>25</v>
      </c>
      <c r="G21" s="556" t="s">
        <v>979</v>
      </c>
      <c r="H21" s="565" t="s">
        <v>888</v>
      </c>
      <c r="I21" s="565" t="s">
        <v>820</v>
      </c>
      <c r="J21" s="22">
        <v>2.5000000000000001E-2</v>
      </c>
      <c r="K21" s="146" t="s">
        <v>112</v>
      </c>
      <c r="L21" s="568">
        <v>44197</v>
      </c>
      <c r="M21" s="568">
        <v>44561</v>
      </c>
      <c r="N21" s="25" t="s">
        <v>113</v>
      </c>
      <c r="O21" s="334" t="s">
        <v>538</v>
      </c>
      <c r="P21" s="729"/>
      <c r="Q21" s="730">
        <v>1</v>
      </c>
      <c r="R21" s="642"/>
      <c r="S21" s="642"/>
      <c r="T21" s="642"/>
      <c r="U21" s="642"/>
      <c r="V21" s="642"/>
      <c r="W21" s="642"/>
      <c r="X21" s="642"/>
      <c r="Y21" s="642"/>
      <c r="Z21" s="642"/>
      <c r="AA21" s="642"/>
      <c r="AB21" s="642"/>
      <c r="AC21" s="642"/>
      <c r="AD21" s="642"/>
      <c r="AE21" s="642"/>
      <c r="AF21" s="642"/>
      <c r="AG21" s="642"/>
      <c r="AH21" s="642"/>
      <c r="AI21" s="642"/>
      <c r="AJ21" s="642"/>
      <c r="AK21" s="642"/>
      <c r="AL21" s="642"/>
      <c r="AM21" s="642"/>
      <c r="AN21" s="196"/>
      <c r="AO21" s="196"/>
    </row>
    <row r="22" spans="1:41" ht="55.5" customHeight="1" x14ac:dyDescent="0.25">
      <c r="A22" s="1107"/>
      <c r="B22" s="907"/>
      <c r="C22" s="917"/>
      <c r="D22" s="924"/>
      <c r="E22" s="967"/>
      <c r="F22" s="566" t="s">
        <v>25</v>
      </c>
      <c r="G22" s="556" t="s">
        <v>809</v>
      </c>
      <c r="H22" s="565" t="s">
        <v>889</v>
      </c>
      <c r="I22" s="565" t="s">
        <v>820</v>
      </c>
      <c r="J22" s="22">
        <v>2.5000000000000001E-2</v>
      </c>
      <c r="K22" s="146" t="s">
        <v>112</v>
      </c>
      <c r="L22" s="568">
        <v>44197</v>
      </c>
      <c r="M22" s="568">
        <v>44561</v>
      </c>
      <c r="N22" s="25" t="s">
        <v>113</v>
      </c>
      <c r="O22" s="334" t="s">
        <v>540</v>
      </c>
      <c r="P22" s="729"/>
      <c r="Q22" s="730">
        <v>1</v>
      </c>
      <c r="R22" s="642"/>
      <c r="S22" s="642"/>
      <c r="T22" s="642"/>
      <c r="U22" s="642"/>
      <c r="V22" s="642"/>
      <c r="W22" s="642"/>
      <c r="X22" s="642"/>
      <c r="Y22" s="642"/>
      <c r="Z22" s="642"/>
      <c r="AA22" s="642"/>
      <c r="AB22" s="642"/>
      <c r="AC22" s="642"/>
      <c r="AD22" s="642"/>
      <c r="AE22" s="642"/>
      <c r="AF22" s="642"/>
      <c r="AG22" s="642"/>
      <c r="AH22" s="642"/>
      <c r="AI22" s="642"/>
      <c r="AJ22" s="642"/>
      <c r="AK22" s="642"/>
      <c r="AL22" s="642"/>
      <c r="AM22" s="642"/>
      <c r="AN22" s="196"/>
      <c r="AO22" s="196"/>
    </row>
    <row r="23" spans="1:41" ht="33" customHeight="1" x14ac:dyDescent="0.25">
      <c r="A23" s="1107"/>
      <c r="B23" s="907"/>
      <c r="C23" s="917"/>
      <c r="D23" s="922" t="s">
        <v>410</v>
      </c>
      <c r="E23" s="965">
        <v>0.15</v>
      </c>
      <c r="F23" s="566" t="s">
        <v>25</v>
      </c>
      <c r="G23" s="1101" t="s">
        <v>810</v>
      </c>
      <c r="H23" s="565" t="s">
        <v>834</v>
      </c>
      <c r="I23" s="565" t="s">
        <v>821</v>
      </c>
      <c r="J23" s="22">
        <v>0.1</v>
      </c>
      <c r="K23" s="146" t="s">
        <v>112</v>
      </c>
      <c r="L23" s="568">
        <v>44197</v>
      </c>
      <c r="M23" s="568">
        <v>44561</v>
      </c>
      <c r="N23" s="25" t="s">
        <v>113</v>
      </c>
      <c r="O23" s="334" t="s">
        <v>32</v>
      </c>
      <c r="P23" s="305"/>
      <c r="Q23" s="454">
        <v>1</v>
      </c>
      <c r="R23" s="728"/>
      <c r="S23" s="454">
        <v>1</v>
      </c>
      <c r="T23" s="728"/>
      <c r="U23" s="454">
        <v>1</v>
      </c>
      <c r="V23" s="728"/>
      <c r="W23" s="454">
        <v>1</v>
      </c>
      <c r="X23" s="728"/>
      <c r="Y23" s="454">
        <v>1</v>
      </c>
      <c r="Z23" s="728"/>
      <c r="AA23" s="454">
        <v>2</v>
      </c>
      <c r="AB23" s="728"/>
      <c r="AC23" s="454">
        <v>1</v>
      </c>
      <c r="AD23" s="728"/>
      <c r="AE23" s="454">
        <v>1</v>
      </c>
      <c r="AF23" s="728"/>
      <c r="AG23" s="454">
        <v>1</v>
      </c>
      <c r="AH23" s="728"/>
      <c r="AI23" s="454">
        <v>1</v>
      </c>
      <c r="AJ23" s="728"/>
      <c r="AK23" s="454">
        <v>1</v>
      </c>
      <c r="AL23" s="728"/>
      <c r="AM23" s="454">
        <v>2</v>
      </c>
      <c r="AN23" s="196"/>
      <c r="AO23" s="196"/>
    </row>
    <row r="24" spans="1:41" ht="30" customHeight="1" x14ac:dyDescent="0.25">
      <c r="A24" s="1107"/>
      <c r="B24" s="907"/>
      <c r="C24" s="917"/>
      <c r="D24" s="923"/>
      <c r="E24" s="966"/>
      <c r="F24" s="566" t="s">
        <v>25</v>
      </c>
      <c r="G24" s="1102"/>
      <c r="H24" s="565" t="s">
        <v>980</v>
      </c>
      <c r="I24" s="565" t="s">
        <v>822</v>
      </c>
      <c r="J24" s="22">
        <v>0.02</v>
      </c>
      <c r="K24" s="146" t="s">
        <v>112</v>
      </c>
      <c r="L24" s="568">
        <v>44197</v>
      </c>
      <c r="M24" s="568">
        <v>44561</v>
      </c>
      <c r="N24" s="25" t="s">
        <v>113</v>
      </c>
      <c r="O24" s="334" t="s">
        <v>32</v>
      </c>
      <c r="P24" s="305"/>
      <c r="Q24" s="364"/>
      <c r="R24" s="364"/>
      <c r="S24" s="364"/>
      <c r="T24" s="364"/>
      <c r="U24" s="364"/>
      <c r="V24" s="364"/>
      <c r="X24" s="364"/>
      <c r="Z24" s="364"/>
      <c r="AA24" s="364"/>
      <c r="AB24" s="364"/>
      <c r="AC24" s="364"/>
      <c r="AD24" s="364"/>
      <c r="AE24" s="364"/>
      <c r="AF24" s="364"/>
      <c r="AG24" s="364"/>
      <c r="AH24" s="364"/>
      <c r="AI24" s="364"/>
      <c r="AJ24" s="364"/>
      <c r="AK24" s="364"/>
      <c r="AL24" s="364"/>
      <c r="AM24" s="454">
        <v>1</v>
      </c>
      <c r="AN24" s="196"/>
      <c r="AO24" s="196"/>
    </row>
    <row r="25" spans="1:41" ht="32.25" customHeight="1" x14ac:dyDescent="0.25">
      <c r="A25" s="1107"/>
      <c r="B25" s="907"/>
      <c r="C25" s="917"/>
      <c r="D25" s="923"/>
      <c r="E25" s="966"/>
      <c r="F25" s="566" t="s">
        <v>25</v>
      </c>
      <c r="G25" s="1103"/>
      <c r="H25" s="39" t="s">
        <v>120</v>
      </c>
      <c r="I25" s="39" t="s">
        <v>823</v>
      </c>
      <c r="J25" s="22">
        <v>0.03</v>
      </c>
      <c r="K25" s="146" t="s">
        <v>112</v>
      </c>
      <c r="L25" s="568">
        <v>44197</v>
      </c>
      <c r="M25" s="568">
        <v>44561</v>
      </c>
      <c r="N25" s="25" t="s">
        <v>113</v>
      </c>
      <c r="O25" s="334" t="s">
        <v>32</v>
      </c>
      <c r="P25" s="305"/>
      <c r="Q25" s="308">
        <v>8.3299999999999999E-2</v>
      </c>
      <c r="R25" s="171"/>
      <c r="S25" s="308">
        <v>8.3299999999999999E-2</v>
      </c>
      <c r="T25" s="171"/>
      <c r="U25" s="308">
        <v>8.3299999999999999E-2</v>
      </c>
      <c r="V25" s="171"/>
      <c r="W25" s="308">
        <v>8.3299999999999999E-2</v>
      </c>
      <c r="X25" s="171"/>
      <c r="Y25" s="308">
        <v>8.3299999999999999E-2</v>
      </c>
      <c r="Z25" s="171"/>
      <c r="AA25" s="308">
        <v>8.3299999999999999E-2</v>
      </c>
      <c r="AB25" s="171"/>
      <c r="AC25" s="308">
        <v>8.3299999999999999E-2</v>
      </c>
      <c r="AD25" s="171"/>
      <c r="AE25" s="308">
        <v>8.3299999999999999E-2</v>
      </c>
      <c r="AF25" s="171"/>
      <c r="AG25" s="308">
        <v>8.3299999999999999E-2</v>
      </c>
      <c r="AH25" s="171"/>
      <c r="AI25" s="308">
        <v>8.3299999999999999E-2</v>
      </c>
      <c r="AJ25" s="171"/>
      <c r="AK25" s="308">
        <v>8.3299999999999999E-2</v>
      </c>
      <c r="AL25" s="171"/>
      <c r="AM25" s="308">
        <v>8.3299999999999999E-2</v>
      </c>
      <c r="AN25" s="196"/>
      <c r="AO25" s="196"/>
    </row>
    <row r="26" spans="1:41" ht="38.25" customHeight="1" x14ac:dyDescent="0.25">
      <c r="A26" s="1107"/>
      <c r="B26" s="907"/>
      <c r="C26" s="917"/>
      <c r="D26" s="922" t="s">
        <v>411</v>
      </c>
      <c r="E26" s="965">
        <v>0.1</v>
      </c>
      <c r="F26" s="566" t="s">
        <v>25</v>
      </c>
      <c r="G26" s="556" t="s">
        <v>811</v>
      </c>
      <c r="H26" s="565" t="s">
        <v>116</v>
      </c>
      <c r="I26" s="565" t="s">
        <v>824</v>
      </c>
      <c r="J26" s="22">
        <v>2.5000000000000001E-2</v>
      </c>
      <c r="K26" s="146" t="s">
        <v>112</v>
      </c>
      <c r="L26" s="568">
        <v>44197</v>
      </c>
      <c r="M26" s="568">
        <v>44561</v>
      </c>
      <c r="N26" s="25" t="s">
        <v>113</v>
      </c>
      <c r="O26" s="334" t="s">
        <v>35</v>
      </c>
      <c r="P26" s="305"/>
      <c r="Q26" s="730">
        <v>1</v>
      </c>
      <c r="R26" s="171"/>
      <c r="S26" s="306"/>
      <c r="T26" s="306"/>
      <c r="U26" s="306"/>
      <c r="V26" s="306"/>
      <c r="W26" s="306"/>
      <c r="X26" s="306"/>
      <c r="Y26" s="306"/>
      <c r="Z26" s="306"/>
      <c r="AA26" s="306"/>
      <c r="AB26" s="306"/>
      <c r="AC26" s="306"/>
      <c r="AD26" s="306"/>
      <c r="AE26" s="306"/>
      <c r="AF26" s="306"/>
      <c r="AG26" s="306"/>
      <c r="AH26" s="306"/>
      <c r="AI26" s="306"/>
      <c r="AJ26" s="306"/>
      <c r="AK26" s="306"/>
      <c r="AL26" s="306"/>
      <c r="AM26" s="306"/>
      <c r="AN26" s="328"/>
      <c r="AO26" s="196"/>
    </row>
    <row r="27" spans="1:41" ht="71.25" customHeight="1" x14ac:dyDescent="0.25">
      <c r="A27" s="1107"/>
      <c r="B27" s="907"/>
      <c r="C27" s="917"/>
      <c r="D27" s="923"/>
      <c r="E27" s="966"/>
      <c r="F27" s="566" t="s">
        <v>25</v>
      </c>
      <c r="G27" s="556" t="s">
        <v>882</v>
      </c>
      <c r="H27" s="565" t="s">
        <v>117</v>
      </c>
      <c r="I27" s="565" t="s">
        <v>826</v>
      </c>
      <c r="J27" s="22">
        <v>2.5000000000000001E-2</v>
      </c>
      <c r="K27" s="146" t="s">
        <v>112</v>
      </c>
      <c r="L27" s="568">
        <v>44197</v>
      </c>
      <c r="M27" s="568">
        <v>44561</v>
      </c>
      <c r="N27" s="25" t="s">
        <v>113</v>
      </c>
      <c r="O27" s="334" t="s">
        <v>44</v>
      </c>
      <c r="P27" s="305"/>
      <c r="Q27" s="306"/>
      <c r="R27" s="171"/>
      <c r="S27" s="330">
        <v>1</v>
      </c>
      <c r="T27" s="171"/>
      <c r="U27" s="306"/>
      <c r="V27" s="306"/>
      <c r="W27" s="306"/>
      <c r="X27" s="306"/>
      <c r="Y27" s="306"/>
      <c r="Z27" s="306"/>
      <c r="AA27" s="306"/>
      <c r="AB27" s="306"/>
      <c r="AC27" s="306"/>
      <c r="AD27" s="306"/>
      <c r="AE27" s="306"/>
      <c r="AF27" s="306"/>
      <c r="AG27" s="306"/>
      <c r="AH27" s="306"/>
      <c r="AI27" s="306"/>
      <c r="AJ27" s="306"/>
      <c r="AK27" s="306"/>
      <c r="AL27" s="306"/>
      <c r="AM27" s="306"/>
      <c r="AN27" s="196"/>
      <c r="AO27" s="196"/>
    </row>
    <row r="28" spans="1:41" ht="55.5" customHeight="1" x14ac:dyDescent="0.25">
      <c r="A28" s="1107"/>
      <c r="B28" s="907"/>
      <c r="C28" s="917"/>
      <c r="D28" s="923"/>
      <c r="E28" s="966"/>
      <c r="F28" s="566" t="s">
        <v>25</v>
      </c>
      <c r="G28" s="556" t="s">
        <v>835</v>
      </c>
      <c r="H28" s="565" t="s">
        <v>116</v>
      </c>
      <c r="I28" s="565" t="s">
        <v>883</v>
      </c>
      <c r="J28" s="22">
        <v>2.5000000000000001E-2</v>
      </c>
      <c r="K28" s="146" t="s">
        <v>112</v>
      </c>
      <c r="L28" s="568">
        <v>44197</v>
      </c>
      <c r="M28" s="568">
        <v>44561</v>
      </c>
      <c r="N28" s="25" t="s">
        <v>113</v>
      </c>
      <c r="O28" s="334">
        <v>5.3</v>
      </c>
      <c r="P28" s="305"/>
      <c r="Q28" s="306"/>
      <c r="R28" s="171"/>
      <c r="S28" s="306" t="s">
        <v>114</v>
      </c>
      <c r="T28" s="306"/>
      <c r="U28" s="306"/>
      <c r="V28" s="306"/>
      <c r="W28" s="306"/>
      <c r="X28" s="306"/>
      <c r="Y28" s="306"/>
      <c r="Z28" s="306"/>
      <c r="AA28" s="306"/>
      <c r="AB28" s="306"/>
      <c r="AC28" s="306"/>
      <c r="AD28" s="306"/>
      <c r="AE28" s="730">
        <v>1</v>
      </c>
      <c r="AF28" s="306"/>
      <c r="AG28" s="306"/>
      <c r="AH28" s="306"/>
      <c r="AI28" s="306"/>
      <c r="AJ28" s="306"/>
      <c r="AK28" s="306"/>
      <c r="AL28" s="306"/>
      <c r="AM28" s="306"/>
      <c r="AN28" s="196"/>
      <c r="AO28" s="196"/>
    </row>
    <row r="29" spans="1:41" ht="69.75" customHeight="1" x14ac:dyDescent="0.25">
      <c r="A29" s="1107"/>
      <c r="B29" s="907"/>
      <c r="C29" s="917"/>
      <c r="D29" s="924"/>
      <c r="E29" s="966"/>
      <c r="F29" s="566" t="s">
        <v>25</v>
      </c>
      <c r="G29" s="210" t="s">
        <v>812</v>
      </c>
      <c r="H29" s="565" t="s">
        <v>116</v>
      </c>
      <c r="I29" s="565" t="s">
        <v>825</v>
      </c>
      <c r="J29" s="22">
        <v>2.5000000000000001E-2</v>
      </c>
      <c r="K29" s="146" t="s">
        <v>112</v>
      </c>
      <c r="L29" s="568">
        <v>44197</v>
      </c>
      <c r="M29" s="568">
        <v>44561</v>
      </c>
      <c r="N29" s="25" t="s">
        <v>113</v>
      </c>
      <c r="O29" s="334" t="s">
        <v>817</v>
      </c>
      <c r="P29" s="305"/>
      <c r="Q29" s="306"/>
      <c r="R29" s="171"/>
      <c r="S29" s="730">
        <v>1</v>
      </c>
      <c r="T29" s="171"/>
      <c r="U29" s="306"/>
      <c r="V29" s="306"/>
      <c r="W29" s="306"/>
      <c r="X29" s="306"/>
      <c r="Y29" s="306"/>
      <c r="Z29" s="306"/>
      <c r="AA29" s="306"/>
      <c r="AB29" s="306"/>
      <c r="AC29" s="306"/>
      <c r="AD29" s="306"/>
      <c r="AE29" s="306"/>
      <c r="AF29" s="306"/>
      <c r="AG29" s="306"/>
      <c r="AH29" s="306"/>
      <c r="AI29" s="306"/>
      <c r="AJ29" s="306"/>
      <c r="AK29" s="306"/>
      <c r="AL29" s="306"/>
      <c r="AM29" s="306"/>
      <c r="AN29" s="196"/>
      <c r="AO29" s="196"/>
    </row>
    <row r="30" spans="1:41" ht="38.25" x14ac:dyDescent="0.25">
      <c r="A30" s="1107"/>
      <c r="B30" s="907"/>
      <c r="C30" s="917"/>
      <c r="D30" s="567" t="s">
        <v>884</v>
      </c>
      <c r="E30" s="566">
        <v>0.1</v>
      </c>
      <c r="F30" s="566" t="s">
        <v>25</v>
      </c>
      <c r="G30" s="567" t="s">
        <v>813</v>
      </c>
      <c r="H30" s="565" t="s">
        <v>412</v>
      </c>
      <c r="I30" s="565" t="s">
        <v>827</v>
      </c>
      <c r="J30" s="22">
        <v>0.1</v>
      </c>
      <c r="K30" s="146" t="s">
        <v>112</v>
      </c>
      <c r="L30" s="568">
        <v>44197</v>
      </c>
      <c r="M30" s="568">
        <v>44561</v>
      </c>
      <c r="N30" s="25" t="s">
        <v>113</v>
      </c>
      <c r="O30" s="334" t="s">
        <v>46</v>
      </c>
      <c r="P30" s="305"/>
      <c r="Q30" s="308">
        <v>8.3299999999999999E-2</v>
      </c>
      <c r="R30" s="171"/>
      <c r="S30" s="308">
        <v>8.3299999999999999E-2</v>
      </c>
      <c r="T30" s="171"/>
      <c r="U30" s="308">
        <v>8.3299999999999999E-2</v>
      </c>
      <c r="V30" s="171"/>
      <c r="W30" s="308">
        <v>8.3299999999999999E-2</v>
      </c>
      <c r="X30" s="171"/>
      <c r="Y30" s="308">
        <v>8.3299999999999999E-2</v>
      </c>
      <c r="Z30" s="171"/>
      <c r="AA30" s="308">
        <v>8.3299999999999999E-2</v>
      </c>
      <c r="AB30" s="171"/>
      <c r="AC30" s="308">
        <v>8.3299999999999999E-2</v>
      </c>
      <c r="AD30" s="171"/>
      <c r="AE30" s="308">
        <v>8.3299999999999999E-2</v>
      </c>
      <c r="AF30" s="171"/>
      <c r="AG30" s="308">
        <v>8.3299999999999999E-2</v>
      </c>
      <c r="AH30" s="171"/>
      <c r="AI30" s="308">
        <v>8.3299999999999999E-2</v>
      </c>
      <c r="AJ30" s="171"/>
      <c r="AK30" s="308">
        <v>8.3299999999999999E-2</v>
      </c>
      <c r="AL30" s="171"/>
      <c r="AM30" s="308">
        <v>8.3299999999999999E-2</v>
      </c>
      <c r="AN30" s="196"/>
      <c r="AO30" s="196"/>
    </row>
    <row r="31" spans="1:41" ht="71.25" customHeight="1" x14ac:dyDescent="0.25">
      <c r="A31" s="1107"/>
      <c r="B31" s="907"/>
      <c r="C31" s="917"/>
      <c r="D31" s="559" t="s">
        <v>981</v>
      </c>
      <c r="E31" s="563">
        <v>0.1</v>
      </c>
      <c r="F31" s="563" t="s">
        <v>25</v>
      </c>
      <c r="G31" s="567" t="s">
        <v>982</v>
      </c>
      <c r="H31" s="565" t="s">
        <v>983</v>
      </c>
      <c r="I31" s="565" t="s">
        <v>984</v>
      </c>
      <c r="J31" s="22">
        <v>0.1</v>
      </c>
      <c r="K31" s="146" t="s">
        <v>112</v>
      </c>
      <c r="L31" s="568">
        <v>44197</v>
      </c>
      <c r="M31" s="568">
        <v>44561</v>
      </c>
      <c r="N31" s="25" t="s">
        <v>113</v>
      </c>
      <c r="O31" s="334" t="s">
        <v>48</v>
      </c>
      <c r="P31" s="305"/>
      <c r="Q31" s="308">
        <v>8.3299999999999999E-2</v>
      </c>
      <c r="R31" s="171"/>
      <c r="S31" s="308">
        <v>8.3299999999999999E-2</v>
      </c>
      <c r="T31" s="171"/>
      <c r="U31" s="308">
        <v>8.3299999999999999E-2</v>
      </c>
      <c r="V31" s="171"/>
      <c r="W31" s="308">
        <v>8.3299999999999999E-2</v>
      </c>
      <c r="X31" s="171"/>
      <c r="Y31" s="308">
        <v>8.3299999999999999E-2</v>
      </c>
      <c r="Z31" s="171"/>
      <c r="AA31" s="308">
        <v>8.3299999999999999E-2</v>
      </c>
      <c r="AB31" s="171"/>
      <c r="AC31" s="308">
        <v>8.3299999999999999E-2</v>
      </c>
      <c r="AD31" s="171"/>
      <c r="AE31" s="308">
        <v>8.3299999999999999E-2</v>
      </c>
      <c r="AF31" s="171"/>
      <c r="AG31" s="308">
        <v>8.3299999999999999E-2</v>
      </c>
      <c r="AH31" s="171"/>
      <c r="AI31" s="308">
        <v>8.3299999999999999E-2</v>
      </c>
      <c r="AJ31" s="171"/>
      <c r="AK31" s="308">
        <v>8.3299999999999999E-2</v>
      </c>
      <c r="AL31" s="171"/>
      <c r="AM31" s="308">
        <v>8.3299999999999999E-2</v>
      </c>
      <c r="AN31" s="196"/>
      <c r="AO31" s="196"/>
    </row>
    <row r="32" spans="1:41" ht="38.25" x14ac:dyDescent="0.25">
      <c r="A32" s="1107"/>
      <c r="B32" s="907"/>
      <c r="C32" s="917"/>
      <c r="D32" s="567" t="s">
        <v>413</v>
      </c>
      <c r="E32" s="566">
        <v>0.1</v>
      </c>
      <c r="F32" s="566" t="s">
        <v>25</v>
      </c>
      <c r="G32" s="211" t="s">
        <v>814</v>
      </c>
      <c r="H32" s="39" t="s">
        <v>414</v>
      </c>
      <c r="I32" s="39" t="s">
        <v>828</v>
      </c>
      <c r="J32" s="22">
        <v>0.1</v>
      </c>
      <c r="K32" s="146" t="s">
        <v>112</v>
      </c>
      <c r="L32" s="568">
        <v>44197</v>
      </c>
      <c r="M32" s="568">
        <v>44561</v>
      </c>
      <c r="N32" s="25" t="s">
        <v>113</v>
      </c>
      <c r="O32" s="334" t="s">
        <v>318</v>
      </c>
      <c r="P32" s="305"/>
      <c r="Q32" s="308">
        <v>8.3299999999999999E-2</v>
      </c>
      <c r="R32" s="171"/>
      <c r="S32" s="308">
        <v>8.3299999999999999E-2</v>
      </c>
      <c r="T32" s="171"/>
      <c r="U32" s="308">
        <v>8.3299999999999999E-2</v>
      </c>
      <c r="V32" s="171"/>
      <c r="W32" s="308">
        <v>8.3299999999999999E-2</v>
      </c>
      <c r="X32" s="171"/>
      <c r="Y32" s="308">
        <v>8.3299999999999999E-2</v>
      </c>
      <c r="Z32" s="171"/>
      <c r="AA32" s="308">
        <v>8.3299999999999999E-2</v>
      </c>
      <c r="AB32" s="171"/>
      <c r="AC32" s="308">
        <v>8.3299999999999999E-2</v>
      </c>
      <c r="AD32" s="171"/>
      <c r="AE32" s="308">
        <v>8.3299999999999999E-2</v>
      </c>
      <c r="AF32" s="171"/>
      <c r="AG32" s="308">
        <v>8.3299999999999999E-2</v>
      </c>
      <c r="AH32" s="171"/>
      <c r="AI32" s="308">
        <v>8.3299999999999999E-2</v>
      </c>
      <c r="AJ32" s="171"/>
      <c r="AK32" s="308">
        <v>8.3299999999999999E-2</v>
      </c>
      <c r="AL32" s="171"/>
      <c r="AM32" s="308">
        <v>8.3299999999999999E-2</v>
      </c>
      <c r="AN32" s="196"/>
      <c r="AO32" s="196"/>
    </row>
    <row r="33" spans="1:45" ht="50.25" customHeight="1" x14ac:dyDescent="0.25">
      <c r="A33" s="1107"/>
      <c r="B33" s="907"/>
      <c r="C33" s="917"/>
      <c r="D33" s="559" t="s">
        <v>415</v>
      </c>
      <c r="E33" s="563">
        <v>0.05</v>
      </c>
      <c r="F33" s="566" t="s">
        <v>25</v>
      </c>
      <c r="G33" s="561" t="s">
        <v>815</v>
      </c>
      <c r="H33" s="212" t="s">
        <v>416</v>
      </c>
      <c r="I33" s="212" t="s">
        <v>829</v>
      </c>
      <c r="J33" s="22">
        <v>0.05</v>
      </c>
      <c r="K33" s="146" t="s">
        <v>112</v>
      </c>
      <c r="L33" s="568">
        <v>44197</v>
      </c>
      <c r="M33" s="568">
        <v>44561</v>
      </c>
      <c r="N33" s="25" t="s">
        <v>113</v>
      </c>
      <c r="O33" s="334" t="s">
        <v>779</v>
      </c>
      <c r="P33" s="305"/>
      <c r="Q33" s="308">
        <v>8.3299999999999999E-2</v>
      </c>
      <c r="R33" s="171"/>
      <c r="S33" s="308">
        <v>8.3299999999999999E-2</v>
      </c>
      <c r="T33" s="171"/>
      <c r="U33" s="308">
        <v>8.3299999999999999E-2</v>
      </c>
      <c r="V33" s="171"/>
      <c r="W33" s="308">
        <v>8.3299999999999999E-2</v>
      </c>
      <c r="X33" s="171"/>
      <c r="Y33" s="308">
        <v>8.3299999999999999E-2</v>
      </c>
      <c r="Z33" s="171"/>
      <c r="AA33" s="308">
        <v>8.3299999999999999E-2</v>
      </c>
      <c r="AB33" s="171"/>
      <c r="AC33" s="308">
        <v>8.3299999999999999E-2</v>
      </c>
      <c r="AD33" s="171"/>
      <c r="AE33" s="308">
        <v>8.3299999999999999E-2</v>
      </c>
      <c r="AF33" s="171"/>
      <c r="AG33" s="308">
        <v>8.3299999999999999E-2</v>
      </c>
      <c r="AH33" s="171"/>
      <c r="AI33" s="308">
        <v>8.3299999999999999E-2</v>
      </c>
      <c r="AJ33" s="171"/>
      <c r="AK33" s="308">
        <v>8.3299999999999999E-2</v>
      </c>
      <c r="AL33" s="171"/>
      <c r="AM33" s="308">
        <v>8.3299999999999999E-2</v>
      </c>
      <c r="AN33" s="196"/>
      <c r="AO33" s="196"/>
    </row>
    <row r="34" spans="1:45" ht="90" thickBot="1" x14ac:dyDescent="0.3">
      <c r="A34" s="1108"/>
      <c r="B34" s="1110"/>
      <c r="C34" s="1112"/>
      <c r="D34" s="107" t="s">
        <v>122</v>
      </c>
      <c r="E34" s="332">
        <v>0.05</v>
      </c>
      <c r="F34" s="569" t="s">
        <v>25</v>
      </c>
      <c r="G34" s="107" t="s">
        <v>816</v>
      </c>
      <c r="H34" s="558" t="s">
        <v>66</v>
      </c>
      <c r="I34" s="569" t="s">
        <v>830</v>
      </c>
      <c r="J34" s="188">
        <v>0.05</v>
      </c>
      <c r="K34" s="188" t="s">
        <v>112</v>
      </c>
      <c r="L34" s="21">
        <v>44197</v>
      </c>
      <c r="M34" s="21">
        <v>44561</v>
      </c>
      <c r="N34" s="189" t="s">
        <v>113</v>
      </c>
      <c r="O34" s="375" t="s">
        <v>782</v>
      </c>
      <c r="P34" s="362"/>
      <c r="Q34" s="484">
        <v>8.3299999999999999E-2</v>
      </c>
      <c r="R34" s="373"/>
      <c r="S34" s="484">
        <v>8.3299999999999999E-2</v>
      </c>
      <c r="T34" s="373"/>
      <c r="U34" s="484">
        <v>8.3299999999999999E-2</v>
      </c>
      <c r="V34" s="373"/>
      <c r="W34" s="484">
        <v>8.3299999999999999E-2</v>
      </c>
      <c r="X34" s="373"/>
      <c r="Y34" s="484">
        <v>8.3299999999999999E-2</v>
      </c>
      <c r="Z34" s="373"/>
      <c r="AA34" s="484">
        <v>8.3299999999999999E-2</v>
      </c>
      <c r="AB34" s="373"/>
      <c r="AC34" s="484">
        <v>8.3299999999999999E-2</v>
      </c>
      <c r="AD34" s="373"/>
      <c r="AE34" s="484">
        <v>8.3299999999999999E-2</v>
      </c>
      <c r="AF34" s="373"/>
      <c r="AG34" s="484">
        <v>8.3299999999999999E-2</v>
      </c>
      <c r="AH34" s="373"/>
      <c r="AI34" s="484">
        <v>8.3299999999999999E-2</v>
      </c>
      <c r="AJ34" s="373"/>
      <c r="AK34" s="484">
        <v>8.3299999999999999E-2</v>
      </c>
      <c r="AL34" s="373"/>
      <c r="AM34" s="484">
        <v>8.3299999999999999E-2</v>
      </c>
      <c r="AN34" s="196"/>
      <c r="AO34" s="196"/>
    </row>
    <row r="35" spans="1:45" s="41" customFormat="1" ht="18" customHeight="1" x14ac:dyDescent="0.2">
      <c r="A35" s="135" t="s">
        <v>16</v>
      </c>
      <c r="B35" s="136"/>
      <c r="C35" s="136" t="s">
        <v>17</v>
      </c>
      <c r="D35" s="684"/>
      <c r="E35" s="136" t="s">
        <v>14</v>
      </c>
      <c r="F35" s="136"/>
      <c r="G35" s="136" t="s">
        <v>14</v>
      </c>
      <c r="H35" s="137"/>
      <c r="I35" s="309" t="s">
        <v>15</v>
      </c>
      <c r="J35" s="137"/>
      <c r="K35" s="136"/>
      <c r="L35" s="136"/>
      <c r="M35" s="136"/>
      <c r="N35" s="138"/>
      <c r="O35" s="1047"/>
      <c r="P35" s="1048"/>
      <c r="Q35" s="1048"/>
      <c r="R35" s="1048"/>
      <c r="S35" s="1048"/>
      <c r="T35" s="1048"/>
      <c r="U35" s="1048"/>
      <c r="V35" s="1048"/>
      <c r="W35" s="1048"/>
      <c r="X35" s="1048"/>
      <c r="Y35" s="1048"/>
      <c r="Z35" s="1048"/>
      <c r="AA35" s="1048"/>
      <c r="AB35" s="1048"/>
      <c r="AC35" s="1048"/>
      <c r="AD35" s="1048"/>
      <c r="AE35" s="1048"/>
      <c r="AF35" s="1048"/>
      <c r="AG35" s="1048"/>
      <c r="AH35" s="1048"/>
      <c r="AI35" s="1048"/>
      <c r="AJ35" s="1048"/>
      <c r="AK35" s="1048"/>
      <c r="AL35" s="1048"/>
      <c r="AM35" s="1049"/>
      <c r="AN35" s="1057"/>
      <c r="AO35" s="1058"/>
    </row>
    <row r="36" spans="1:45" s="41" customFormat="1" ht="66.75" customHeight="1" x14ac:dyDescent="0.25">
      <c r="A36" s="135" t="s">
        <v>63</v>
      </c>
      <c r="B36" s="136"/>
      <c r="C36" s="136" t="s">
        <v>311</v>
      </c>
      <c r="D36" s="684"/>
      <c r="E36" s="136" t="s">
        <v>62</v>
      </c>
      <c r="F36" s="136"/>
      <c r="G36" s="136" t="s">
        <v>38</v>
      </c>
      <c r="H36" s="136"/>
      <c r="I36" s="309" t="s">
        <v>837</v>
      </c>
      <c r="J36" s="136"/>
      <c r="K36" s="136"/>
      <c r="L36" s="136"/>
      <c r="M36" s="136"/>
      <c r="N36" s="138"/>
      <c r="O36" s="1050"/>
      <c r="P36" s="1051"/>
      <c r="Q36" s="1051"/>
      <c r="R36" s="1051"/>
      <c r="S36" s="1051"/>
      <c r="T36" s="1051"/>
      <c r="U36" s="1051"/>
      <c r="V36" s="1051"/>
      <c r="W36" s="1051"/>
      <c r="X36" s="1051"/>
      <c r="Y36" s="1051"/>
      <c r="Z36" s="1051"/>
      <c r="AA36" s="1051"/>
      <c r="AB36" s="1051"/>
      <c r="AC36" s="1051"/>
      <c r="AD36" s="1051"/>
      <c r="AE36" s="1051"/>
      <c r="AF36" s="1051"/>
      <c r="AG36" s="1051"/>
      <c r="AH36" s="1051"/>
      <c r="AI36" s="1051"/>
      <c r="AJ36" s="1051"/>
      <c r="AK36" s="1051"/>
      <c r="AL36" s="1051"/>
      <c r="AM36" s="1052"/>
      <c r="AN36" s="1059"/>
      <c r="AO36" s="1060"/>
      <c r="AS36" s="201"/>
    </row>
    <row r="37" spans="1:45" s="41" customFormat="1" ht="24" customHeight="1" thickBot="1" x14ac:dyDescent="0.25">
      <c r="A37" s="139" t="s">
        <v>37</v>
      </c>
      <c r="B37" s="140"/>
      <c r="C37" s="1016" t="s">
        <v>312</v>
      </c>
      <c r="D37" s="1016"/>
      <c r="E37" s="141" t="s">
        <v>60</v>
      </c>
      <c r="F37" s="140"/>
      <c r="G37" s="141" t="s">
        <v>39</v>
      </c>
      <c r="H37" s="304"/>
      <c r="I37" s="1043" t="s">
        <v>836</v>
      </c>
      <c r="J37" s="1043"/>
      <c r="K37" s="140" t="s">
        <v>18</v>
      </c>
      <c r="L37" s="140"/>
      <c r="M37" s="140"/>
      <c r="N37" s="144"/>
      <c r="O37" s="1053"/>
      <c r="P37" s="1054"/>
      <c r="Q37" s="1054"/>
      <c r="R37" s="1054"/>
      <c r="S37" s="1054"/>
      <c r="T37" s="1054"/>
      <c r="U37" s="1054"/>
      <c r="V37" s="1054"/>
      <c r="W37" s="1054"/>
      <c r="X37" s="1054"/>
      <c r="Y37" s="1054"/>
      <c r="Z37" s="1054"/>
      <c r="AA37" s="1054"/>
      <c r="AB37" s="1054"/>
      <c r="AC37" s="1054"/>
      <c r="AD37" s="1054"/>
      <c r="AE37" s="1054"/>
      <c r="AF37" s="1054"/>
      <c r="AG37" s="1054"/>
      <c r="AH37" s="1054"/>
      <c r="AI37" s="1054"/>
      <c r="AJ37" s="1054"/>
      <c r="AK37" s="1054"/>
      <c r="AL37" s="1054"/>
      <c r="AM37" s="1055"/>
      <c r="AN37" s="1061"/>
      <c r="AO37" s="1062"/>
    </row>
    <row r="38" spans="1:45" x14ac:dyDescent="0.25">
      <c r="A38" s="725">
        <v>44251</v>
      </c>
      <c r="B38" s="834">
        <v>44336</v>
      </c>
      <c r="C38" s="41"/>
      <c r="D38" s="41"/>
      <c r="E38" s="142"/>
      <c r="F38" s="142"/>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row>
    <row r="39" spans="1:45" x14ac:dyDescent="0.25">
      <c r="A39" s="41"/>
      <c r="B39" s="41"/>
      <c r="C39" s="41"/>
      <c r="D39" s="41"/>
      <c r="E39" s="142" t="s">
        <v>114</v>
      </c>
      <c r="F39" s="142"/>
      <c r="G39" s="41"/>
      <c r="H39" s="41"/>
      <c r="I39" s="41"/>
      <c r="J39" s="213"/>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row>
    <row r="40" spans="1:45" x14ac:dyDescent="0.25">
      <c r="A40" s="41"/>
      <c r="B40" s="41"/>
      <c r="C40" s="41"/>
      <c r="D40" s="41"/>
      <c r="E40" s="142"/>
      <c r="F40" s="142"/>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row>
    <row r="41" spans="1:45" x14ac:dyDescent="0.25">
      <c r="A41" s="41"/>
      <c r="B41" s="41"/>
      <c r="C41" s="41"/>
      <c r="D41" s="41"/>
      <c r="E41" s="142"/>
      <c r="F41" s="142"/>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row>
    <row r="42" spans="1:45" x14ac:dyDescent="0.25">
      <c r="A42" s="41"/>
      <c r="B42" s="41"/>
      <c r="C42" s="41"/>
      <c r="D42" s="41"/>
      <c r="E42" s="142"/>
      <c r="F42" s="142"/>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row>
    <row r="43" spans="1:45" x14ac:dyDescent="0.25">
      <c r="E43" s="215"/>
    </row>
  </sheetData>
  <mergeCells count="50">
    <mergeCell ref="C10:C11"/>
    <mergeCell ref="D10:D11"/>
    <mergeCell ref="E10:E11"/>
    <mergeCell ref="F10:F11"/>
    <mergeCell ref="A4:N8"/>
    <mergeCell ref="A10:B10"/>
    <mergeCell ref="P4:AM8"/>
    <mergeCell ref="AN4:AO9"/>
    <mergeCell ref="A9:N9"/>
    <mergeCell ref="O9:AM9"/>
    <mergeCell ref="T10:U10"/>
    <mergeCell ref="G10:G11"/>
    <mergeCell ref="H10:H11"/>
    <mergeCell ref="I10:I11"/>
    <mergeCell ref="J10:J11"/>
    <mergeCell ref="K10:K11"/>
    <mergeCell ref="L10:L11"/>
    <mergeCell ref="O10:O11"/>
    <mergeCell ref="P10:Q10"/>
    <mergeCell ref="R10:S10"/>
    <mergeCell ref="M10:M11"/>
    <mergeCell ref="N10:N11"/>
    <mergeCell ref="A12:A34"/>
    <mergeCell ref="B12:B34"/>
    <mergeCell ref="C12:C34"/>
    <mergeCell ref="D12:D14"/>
    <mergeCell ref="E12:E14"/>
    <mergeCell ref="D15:D16"/>
    <mergeCell ref="E15:E16"/>
    <mergeCell ref="D17:D22"/>
    <mergeCell ref="E17:E22"/>
    <mergeCell ref="D23:D25"/>
    <mergeCell ref="E23:E25"/>
    <mergeCell ref="D26:D29"/>
    <mergeCell ref="E26:E29"/>
    <mergeCell ref="AH10:AI10"/>
    <mergeCell ref="AJ10:AK10"/>
    <mergeCell ref="AL10:AM10"/>
    <mergeCell ref="AN10:AO10"/>
    <mergeCell ref="V10:W10"/>
    <mergeCell ref="X10:Y10"/>
    <mergeCell ref="Z10:AA10"/>
    <mergeCell ref="AB10:AC10"/>
    <mergeCell ref="AD10:AE10"/>
    <mergeCell ref="AF10:AG10"/>
    <mergeCell ref="C37:D37"/>
    <mergeCell ref="O35:AM37"/>
    <mergeCell ref="AN35:AO37"/>
    <mergeCell ref="I37:J37"/>
    <mergeCell ref="G23:G25"/>
  </mergeCell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6FC0-8803-4777-AC5A-75BF6606A49D}">
  <sheetPr>
    <tabColor rgb="FF00B050"/>
    <pageSetUpPr autoPageBreaks="0"/>
  </sheetPr>
  <dimension ref="A1:AO36"/>
  <sheetViews>
    <sheetView showGridLines="0" topLeftCell="A23" zoomScale="90" zoomScaleNormal="90" zoomScaleSheetLayoutView="100" zoomScalePageLayoutView="50" workbookViewId="0">
      <selection activeCell="E41" sqref="E41"/>
    </sheetView>
  </sheetViews>
  <sheetFormatPr baseColWidth="10" defaultColWidth="10.7109375" defaultRowHeight="12.75" x14ac:dyDescent="0.2"/>
  <cols>
    <col min="1" max="1" width="24" style="4" customWidth="1"/>
    <col min="2" max="2" width="21.85546875" style="4" customWidth="1"/>
    <col min="3" max="3" width="21" style="4" customWidth="1"/>
    <col min="4" max="4" width="34" style="4" customWidth="1"/>
    <col min="5" max="5" width="23" style="5" customWidth="1"/>
    <col min="6" max="6" width="17.42578125" style="5" customWidth="1"/>
    <col min="7" max="7" width="40.140625" style="4" customWidth="1"/>
    <col min="8" max="8" width="22.7109375" style="4" customWidth="1"/>
    <col min="9" max="9" width="25.7109375" style="4" customWidth="1"/>
    <col min="10" max="10" width="23.42578125" style="4" customWidth="1"/>
    <col min="11" max="11" width="23.42578125" style="230" customWidth="1"/>
    <col min="12" max="13" width="23.42578125" style="523" customWidth="1"/>
    <col min="14" max="14" width="12.42578125" style="4" customWidth="1"/>
    <col min="15" max="15" width="13.7109375" style="4" customWidth="1"/>
    <col min="16" max="16" width="7" style="230" customWidth="1"/>
    <col min="17" max="17" width="7" style="4" customWidth="1"/>
    <col min="18" max="18" width="7" style="230" customWidth="1"/>
    <col min="19" max="19" width="7" style="4" customWidth="1"/>
    <col min="20" max="20" width="7" style="230" customWidth="1"/>
    <col min="21" max="21" width="7" style="4" customWidth="1"/>
    <col min="22" max="22" width="7" style="230" customWidth="1"/>
    <col min="23" max="23" width="7" style="4" customWidth="1"/>
    <col min="24" max="24" width="7" style="230" customWidth="1"/>
    <col min="25" max="25" width="7" style="4" customWidth="1"/>
    <col min="26" max="26" width="7" style="230" customWidth="1"/>
    <col min="27" max="27" width="7" style="4" customWidth="1"/>
    <col min="28" max="28" width="7" style="230" customWidth="1"/>
    <col min="29" max="29" width="7" style="4" customWidth="1"/>
    <col min="30" max="30" width="7" style="230" customWidth="1"/>
    <col min="31" max="39" width="7" style="4" customWidth="1"/>
    <col min="40" max="16384" width="10.7109375" style="4"/>
  </cols>
  <sheetData>
    <row r="1" spans="1:41" s="41" customFormat="1" ht="16.5" x14ac:dyDescent="0.2">
      <c r="E1" s="142"/>
      <c r="F1" s="142"/>
      <c r="K1" s="216"/>
      <c r="L1" s="240"/>
      <c r="M1" s="240"/>
      <c r="P1" s="217"/>
      <c r="R1" s="216"/>
      <c r="T1" s="216"/>
      <c r="V1" s="216"/>
      <c r="X1" s="216"/>
      <c r="Z1" s="216"/>
      <c r="AB1" s="216"/>
      <c r="AD1" s="216"/>
    </row>
    <row r="2" spans="1:41" s="41" customFormat="1" ht="17.25" thickBot="1" x14ac:dyDescent="0.25">
      <c r="E2" s="142"/>
      <c r="F2" s="142"/>
      <c r="K2" s="216"/>
      <c r="L2" s="240"/>
      <c r="M2" s="240"/>
      <c r="P2" s="217"/>
      <c r="R2" s="216"/>
      <c r="T2" s="216"/>
      <c r="V2" s="216"/>
      <c r="X2" s="216"/>
      <c r="Z2" s="216"/>
      <c r="AB2" s="216"/>
      <c r="AD2" s="216"/>
    </row>
    <row r="3" spans="1:41" s="41" customFormat="1" ht="12.75" customHeight="1" x14ac:dyDescent="0.2">
      <c r="A3" s="1089" t="s">
        <v>956</v>
      </c>
      <c r="B3" s="1090"/>
      <c r="C3" s="1090"/>
      <c r="D3" s="1090"/>
      <c r="E3" s="1090"/>
      <c r="F3" s="1090"/>
      <c r="G3" s="1090"/>
      <c r="H3" s="1090"/>
      <c r="I3" s="1090"/>
      <c r="J3" s="1090"/>
      <c r="K3" s="359"/>
      <c r="L3" s="499"/>
      <c r="M3" s="1104"/>
      <c r="N3" s="1105"/>
      <c r="O3" s="976" t="s">
        <v>326</v>
      </c>
      <c r="P3" s="976"/>
      <c r="Q3" s="976"/>
      <c r="R3" s="976"/>
      <c r="S3" s="976"/>
      <c r="T3" s="976"/>
      <c r="U3" s="976"/>
      <c r="V3" s="976"/>
      <c r="W3" s="976"/>
      <c r="X3" s="976"/>
      <c r="Y3" s="976"/>
      <c r="Z3" s="976"/>
      <c r="AA3" s="976"/>
      <c r="AB3" s="976"/>
      <c r="AC3" s="976"/>
      <c r="AD3" s="976"/>
      <c r="AE3" s="976"/>
      <c r="AF3" s="976"/>
      <c r="AG3" s="976"/>
      <c r="AH3" s="976"/>
      <c r="AI3" s="976"/>
      <c r="AJ3" s="976"/>
      <c r="AK3" s="976"/>
      <c r="AL3" s="976"/>
      <c r="AM3" s="977"/>
      <c r="AN3" s="935" t="s">
        <v>20</v>
      </c>
      <c r="AO3" s="936"/>
    </row>
    <row r="4" spans="1:41" s="41" customFormat="1" ht="12.75" customHeight="1" x14ac:dyDescent="0.2">
      <c r="A4" s="1092"/>
      <c r="B4" s="1093"/>
      <c r="C4" s="1093"/>
      <c r="D4" s="1093"/>
      <c r="E4" s="1093"/>
      <c r="F4" s="1093"/>
      <c r="G4" s="1093"/>
      <c r="H4" s="1093"/>
      <c r="I4" s="1093"/>
      <c r="J4" s="1093"/>
      <c r="K4" s="361"/>
      <c r="L4" s="500"/>
      <c r="M4" s="1129"/>
      <c r="N4" s="1130"/>
      <c r="O4" s="978"/>
      <c r="P4" s="978"/>
      <c r="Q4" s="978"/>
      <c r="R4" s="978"/>
      <c r="S4" s="978"/>
      <c r="T4" s="978"/>
      <c r="U4" s="978"/>
      <c r="V4" s="978"/>
      <c r="W4" s="978"/>
      <c r="X4" s="978"/>
      <c r="Y4" s="978"/>
      <c r="Z4" s="978"/>
      <c r="AA4" s="978"/>
      <c r="AB4" s="978"/>
      <c r="AC4" s="978"/>
      <c r="AD4" s="978"/>
      <c r="AE4" s="978"/>
      <c r="AF4" s="978"/>
      <c r="AG4" s="978"/>
      <c r="AH4" s="978"/>
      <c r="AI4" s="978"/>
      <c r="AJ4" s="978"/>
      <c r="AK4" s="978"/>
      <c r="AL4" s="978"/>
      <c r="AM4" s="979"/>
      <c r="AN4" s="937"/>
      <c r="AO4" s="938"/>
    </row>
    <row r="5" spans="1:41" s="41" customFormat="1" ht="12.75" customHeight="1" x14ac:dyDescent="0.2">
      <c r="A5" s="1092"/>
      <c r="B5" s="1093"/>
      <c r="C5" s="1093"/>
      <c r="D5" s="1093"/>
      <c r="E5" s="1093"/>
      <c r="F5" s="1093"/>
      <c r="G5" s="1093"/>
      <c r="H5" s="1093"/>
      <c r="I5" s="1093"/>
      <c r="J5" s="1093"/>
      <c r="K5" s="361"/>
      <c r="L5" s="500"/>
      <c r="M5" s="1129"/>
      <c r="N5" s="1130"/>
      <c r="O5" s="978"/>
      <c r="P5" s="978"/>
      <c r="Q5" s="978"/>
      <c r="R5" s="978"/>
      <c r="S5" s="978"/>
      <c r="T5" s="978"/>
      <c r="U5" s="978"/>
      <c r="V5" s="978"/>
      <c r="W5" s="978"/>
      <c r="X5" s="978"/>
      <c r="Y5" s="978"/>
      <c r="Z5" s="978"/>
      <c r="AA5" s="978"/>
      <c r="AB5" s="978"/>
      <c r="AC5" s="978"/>
      <c r="AD5" s="978"/>
      <c r="AE5" s="978"/>
      <c r="AF5" s="978"/>
      <c r="AG5" s="978"/>
      <c r="AH5" s="978"/>
      <c r="AI5" s="978"/>
      <c r="AJ5" s="978"/>
      <c r="AK5" s="978"/>
      <c r="AL5" s="978"/>
      <c r="AM5" s="979"/>
      <c r="AN5" s="937"/>
      <c r="AO5" s="938"/>
    </row>
    <row r="6" spans="1:41" s="41" customFormat="1" ht="12.75" customHeight="1" x14ac:dyDescent="0.2">
      <c r="A6" s="1092"/>
      <c r="B6" s="1093"/>
      <c r="C6" s="1093"/>
      <c r="D6" s="1093"/>
      <c r="E6" s="1093"/>
      <c r="F6" s="1093"/>
      <c r="G6" s="1093"/>
      <c r="H6" s="1093"/>
      <c r="I6" s="1093"/>
      <c r="J6" s="1093"/>
      <c r="K6" s="361"/>
      <c r="L6" s="500"/>
      <c r="M6" s="1129"/>
      <c r="N6" s="1130"/>
      <c r="O6" s="978"/>
      <c r="P6" s="978"/>
      <c r="Q6" s="978"/>
      <c r="R6" s="978"/>
      <c r="S6" s="978"/>
      <c r="T6" s="978"/>
      <c r="U6" s="978"/>
      <c r="V6" s="978"/>
      <c r="W6" s="978"/>
      <c r="X6" s="978"/>
      <c r="Y6" s="978"/>
      <c r="Z6" s="978"/>
      <c r="AA6" s="978"/>
      <c r="AB6" s="978"/>
      <c r="AC6" s="978"/>
      <c r="AD6" s="978"/>
      <c r="AE6" s="978"/>
      <c r="AF6" s="978"/>
      <c r="AG6" s="978"/>
      <c r="AH6" s="978"/>
      <c r="AI6" s="978"/>
      <c r="AJ6" s="978"/>
      <c r="AK6" s="978"/>
      <c r="AL6" s="978"/>
      <c r="AM6" s="979"/>
      <c r="AN6" s="937"/>
      <c r="AO6" s="938"/>
    </row>
    <row r="7" spans="1:41" s="41" customFormat="1" ht="13.5" customHeight="1" x14ac:dyDescent="0.2">
      <c r="A7" s="1092"/>
      <c r="B7" s="1093"/>
      <c r="C7" s="1093"/>
      <c r="D7" s="1093"/>
      <c r="E7" s="1093"/>
      <c r="F7" s="1093"/>
      <c r="G7" s="1093"/>
      <c r="H7" s="1093"/>
      <c r="I7" s="1093"/>
      <c r="J7" s="1093"/>
      <c r="K7" s="361"/>
      <c r="L7" s="500"/>
      <c r="M7" s="1129"/>
      <c r="N7" s="1130"/>
      <c r="O7" s="978"/>
      <c r="P7" s="978"/>
      <c r="Q7" s="978"/>
      <c r="R7" s="978"/>
      <c r="S7" s="978"/>
      <c r="T7" s="978"/>
      <c r="U7" s="978"/>
      <c r="V7" s="978"/>
      <c r="W7" s="978"/>
      <c r="X7" s="978"/>
      <c r="Y7" s="978"/>
      <c r="Z7" s="978"/>
      <c r="AA7" s="978"/>
      <c r="AB7" s="978"/>
      <c r="AC7" s="978"/>
      <c r="AD7" s="978"/>
      <c r="AE7" s="978"/>
      <c r="AF7" s="978"/>
      <c r="AG7" s="978"/>
      <c r="AH7" s="978"/>
      <c r="AI7" s="978"/>
      <c r="AJ7" s="978"/>
      <c r="AK7" s="978"/>
      <c r="AL7" s="978"/>
      <c r="AM7" s="979"/>
      <c r="AN7" s="937"/>
      <c r="AO7" s="938"/>
    </row>
    <row r="8" spans="1:41" s="41" customFormat="1" ht="13.5" thickBot="1" x14ac:dyDescent="0.25">
      <c r="A8" s="1136"/>
      <c r="B8" s="1137"/>
      <c r="C8" s="1137"/>
      <c r="D8" s="1137"/>
      <c r="E8" s="1137"/>
      <c r="F8" s="1137"/>
      <c r="G8" s="1137"/>
      <c r="H8" s="1137"/>
      <c r="I8" s="1137"/>
      <c r="J8" s="1137"/>
      <c r="K8" s="335"/>
      <c r="L8" s="501"/>
      <c r="M8" s="1131"/>
      <c r="N8" s="1132"/>
      <c r="O8" s="980"/>
      <c r="P8" s="980"/>
      <c r="Q8" s="980"/>
      <c r="R8" s="980"/>
      <c r="S8" s="980"/>
      <c r="T8" s="980"/>
      <c r="U8" s="980"/>
      <c r="V8" s="980"/>
      <c r="W8" s="980"/>
      <c r="X8" s="980"/>
      <c r="Y8" s="980"/>
      <c r="Z8" s="980"/>
      <c r="AA8" s="980"/>
      <c r="AB8" s="980"/>
      <c r="AC8" s="980"/>
      <c r="AD8" s="980"/>
      <c r="AE8" s="980"/>
      <c r="AF8" s="980"/>
      <c r="AG8" s="980"/>
      <c r="AH8" s="980"/>
      <c r="AI8" s="980"/>
      <c r="AJ8" s="980"/>
      <c r="AK8" s="980"/>
      <c r="AL8" s="980"/>
      <c r="AM8" s="981"/>
      <c r="AN8" s="939"/>
      <c r="AO8" s="940"/>
    </row>
    <row r="9" spans="1:41" s="41" customFormat="1" ht="16.350000000000001" customHeight="1" thickBot="1" x14ac:dyDescent="0.25">
      <c r="A9" s="1138" t="s">
        <v>89</v>
      </c>
      <c r="B9" s="1139"/>
      <c r="C9" s="1139"/>
      <c r="D9" s="1139"/>
      <c r="E9" s="1139"/>
      <c r="F9" s="1139"/>
      <c r="G9" s="1140"/>
      <c r="H9" s="1141" t="s">
        <v>417</v>
      </c>
      <c r="I9" s="1142"/>
      <c r="J9" s="1142"/>
      <c r="K9" s="1142"/>
      <c r="L9" s="1142"/>
      <c r="M9" s="1142"/>
      <c r="N9" s="1142"/>
      <c r="O9" s="1143"/>
      <c r="P9" s="1143"/>
      <c r="Q9" s="1143"/>
      <c r="R9" s="1143"/>
      <c r="S9" s="1143"/>
      <c r="T9" s="1143"/>
      <c r="U9" s="1143"/>
      <c r="V9" s="1143"/>
      <c r="W9" s="1143"/>
      <c r="X9" s="1143"/>
      <c r="Y9" s="1143"/>
      <c r="Z9" s="1143"/>
      <c r="AA9" s="1143"/>
      <c r="AB9" s="1143"/>
      <c r="AC9" s="1143"/>
      <c r="AD9" s="1143"/>
      <c r="AE9" s="1143"/>
      <c r="AF9" s="1143"/>
      <c r="AG9" s="1143"/>
      <c r="AH9" s="1143"/>
      <c r="AI9" s="1143"/>
      <c r="AJ9" s="1143"/>
      <c r="AK9" s="1143"/>
      <c r="AL9" s="1143"/>
      <c r="AM9" s="1143"/>
      <c r="AN9" s="1128" t="s">
        <v>90</v>
      </c>
      <c r="AO9" s="1128"/>
    </row>
    <row r="10" spans="1:41" s="201" customFormat="1" ht="38.25" customHeight="1" x14ac:dyDescent="0.25">
      <c r="A10" s="1127" t="s">
        <v>22</v>
      </c>
      <c r="B10" s="1119"/>
      <c r="C10" s="1119" t="s">
        <v>49</v>
      </c>
      <c r="D10" s="1111" t="s">
        <v>308</v>
      </c>
      <c r="E10" s="1125" t="s">
        <v>126</v>
      </c>
      <c r="F10" s="1125" t="s">
        <v>50</v>
      </c>
      <c r="G10" s="1119" t="s">
        <v>51</v>
      </c>
      <c r="H10" s="1119" t="s">
        <v>52</v>
      </c>
      <c r="I10" s="1119" t="s">
        <v>53</v>
      </c>
      <c r="J10" s="1119" t="s">
        <v>54</v>
      </c>
      <c r="K10" s="1119" t="s">
        <v>56</v>
      </c>
      <c r="L10" s="1119" t="s">
        <v>57</v>
      </c>
      <c r="M10" s="1119" t="s">
        <v>58</v>
      </c>
      <c r="N10" s="1123" t="s">
        <v>59</v>
      </c>
      <c r="O10" s="1146" t="s">
        <v>866</v>
      </c>
      <c r="P10" s="1160" t="s">
        <v>0</v>
      </c>
      <c r="Q10" s="1133"/>
      <c r="R10" s="1133" t="s">
        <v>1</v>
      </c>
      <c r="S10" s="1133"/>
      <c r="T10" s="1133" t="s">
        <v>2</v>
      </c>
      <c r="U10" s="1133"/>
      <c r="V10" s="1133" t="s">
        <v>3</v>
      </c>
      <c r="W10" s="1133"/>
      <c r="X10" s="1133" t="s">
        <v>4</v>
      </c>
      <c r="Y10" s="1133"/>
      <c r="Z10" s="1133" t="s">
        <v>5</v>
      </c>
      <c r="AA10" s="1133"/>
      <c r="AB10" s="1133" t="s">
        <v>6</v>
      </c>
      <c r="AC10" s="1133"/>
      <c r="AD10" s="1133" t="s">
        <v>7</v>
      </c>
      <c r="AE10" s="1133"/>
      <c r="AF10" s="1133" t="s">
        <v>8</v>
      </c>
      <c r="AG10" s="1133"/>
      <c r="AH10" s="1133" t="s">
        <v>9</v>
      </c>
      <c r="AI10" s="1133"/>
      <c r="AJ10" s="1133" t="s">
        <v>10</v>
      </c>
      <c r="AK10" s="1133"/>
      <c r="AL10" s="1133" t="s">
        <v>11</v>
      </c>
      <c r="AM10" s="1134"/>
      <c r="AN10" s="987" t="s">
        <v>19</v>
      </c>
      <c r="AO10" s="945" t="s">
        <v>21</v>
      </c>
    </row>
    <row r="11" spans="1:41" s="201" customFormat="1" ht="60.75" customHeight="1" thickBot="1" x14ac:dyDescent="0.3">
      <c r="A11" s="525" t="s">
        <v>12</v>
      </c>
      <c r="B11" s="526" t="s">
        <v>13</v>
      </c>
      <c r="C11" s="1135"/>
      <c r="D11" s="917"/>
      <c r="E11" s="1144"/>
      <c r="F11" s="1144"/>
      <c r="G11" s="1135"/>
      <c r="H11" s="1135"/>
      <c r="I11" s="1135"/>
      <c r="J11" s="1135"/>
      <c r="K11" s="1135"/>
      <c r="L11" s="1135"/>
      <c r="M11" s="1135"/>
      <c r="N11" s="1145"/>
      <c r="O11" s="1147"/>
      <c r="P11" s="354" t="s">
        <v>23</v>
      </c>
      <c r="Q11" s="353" t="s">
        <v>24</v>
      </c>
      <c r="R11" s="354" t="s">
        <v>23</v>
      </c>
      <c r="S11" s="353" t="s">
        <v>24</v>
      </c>
      <c r="T11" s="354" t="s">
        <v>23</v>
      </c>
      <c r="U11" s="353" t="s">
        <v>24</v>
      </c>
      <c r="V11" s="354" t="s">
        <v>23</v>
      </c>
      <c r="W11" s="353" t="s">
        <v>24</v>
      </c>
      <c r="X11" s="354" t="s">
        <v>23</v>
      </c>
      <c r="Y11" s="353" t="s">
        <v>24</v>
      </c>
      <c r="Z11" s="354" t="s">
        <v>23</v>
      </c>
      <c r="AA11" s="353" t="s">
        <v>24</v>
      </c>
      <c r="AB11" s="354" t="s">
        <v>23</v>
      </c>
      <c r="AC11" s="353" t="s">
        <v>24</v>
      </c>
      <c r="AD11" s="354" t="s">
        <v>23</v>
      </c>
      <c r="AE11" s="353" t="s">
        <v>24</v>
      </c>
      <c r="AF11" s="354" t="s">
        <v>23</v>
      </c>
      <c r="AG11" s="353" t="s">
        <v>24</v>
      </c>
      <c r="AH11" s="354" t="s">
        <v>23</v>
      </c>
      <c r="AI11" s="353" t="s">
        <v>24</v>
      </c>
      <c r="AJ11" s="354" t="s">
        <v>23</v>
      </c>
      <c r="AK11" s="353" t="s">
        <v>24</v>
      </c>
      <c r="AL11" s="354" t="s">
        <v>23</v>
      </c>
      <c r="AM11" s="464" t="s">
        <v>24</v>
      </c>
      <c r="AN11" s="988"/>
      <c r="AO11" s="989"/>
    </row>
    <row r="12" spans="1:41" s="41" customFormat="1" ht="69" customHeight="1" x14ac:dyDescent="0.2">
      <c r="A12" s="1024" t="s">
        <v>88</v>
      </c>
      <c r="B12" s="930" t="s">
        <v>418</v>
      </c>
      <c r="C12" s="1030" t="s">
        <v>892</v>
      </c>
      <c r="D12" s="336" t="s">
        <v>893</v>
      </c>
      <c r="E12" s="337">
        <v>0.15</v>
      </c>
      <c r="F12" s="338" t="s">
        <v>25</v>
      </c>
      <c r="G12" s="339" t="s">
        <v>894</v>
      </c>
      <c r="H12" s="292" t="s">
        <v>419</v>
      </c>
      <c r="I12" s="195" t="s">
        <v>838</v>
      </c>
      <c r="J12" s="15">
        <v>0.15</v>
      </c>
      <c r="K12" s="29" t="s">
        <v>842</v>
      </c>
      <c r="L12" s="30">
        <v>44211</v>
      </c>
      <c r="M12" s="15" t="s">
        <v>959</v>
      </c>
      <c r="N12" s="31" t="s">
        <v>64</v>
      </c>
      <c r="O12" s="37">
        <v>1.1000000000000001</v>
      </c>
      <c r="P12" s="363"/>
      <c r="Q12" s="366">
        <v>1</v>
      </c>
      <c r="R12" s="363"/>
      <c r="S12" s="366">
        <v>1</v>
      </c>
      <c r="T12" s="363"/>
      <c r="U12" s="366">
        <v>1</v>
      </c>
      <c r="V12" s="363"/>
      <c r="W12" s="366">
        <v>1</v>
      </c>
      <c r="X12" s="363"/>
      <c r="Y12" s="366">
        <v>1</v>
      </c>
      <c r="Z12" s="363"/>
      <c r="AA12" s="366">
        <v>1</v>
      </c>
      <c r="AB12" s="363"/>
      <c r="AC12" s="366">
        <v>1</v>
      </c>
      <c r="AD12" s="363"/>
      <c r="AE12" s="366">
        <v>1</v>
      </c>
      <c r="AF12" s="357"/>
      <c r="AG12" s="366">
        <v>1</v>
      </c>
      <c r="AH12" s="357"/>
      <c r="AI12" s="366">
        <v>1</v>
      </c>
      <c r="AJ12" s="357"/>
      <c r="AK12" s="366">
        <v>1</v>
      </c>
      <c r="AL12" s="357"/>
      <c r="AM12" s="366">
        <v>1</v>
      </c>
      <c r="AN12" s="396"/>
      <c r="AO12" s="397"/>
    </row>
    <row r="13" spans="1:41" s="41" customFormat="1" ht="81.75" customHeight="1" x14ac:dyDescent="0.2">
      <c r="A13" s="1025"/>
      <c r="B13" s="931"/>
      <c r="C13" s="1018"/>
      <c r="D13" s="498" t="s">
        <v>420</v>
      </c>
      <c r="E13" s="503">
        <v>0.15</v>
      </c>
      <c r="F13" s="218" t="s">
        <v>25</v>
      </c>
      <c r="G13" s="504" t="s">
        <v>895</v>
      </c>
      <c r="H13" s="510" t="s">
        <v>421</v>
      </c>
      <c r="I13" s="511" t="s">
        <v>839</v>
      </c>
      <c r="J13" s="13">
        <v>0.15</v>
      </c>
      <c r="K13" s="505" t="s">
        <v>843</v>
      </c>
      <c r="L13" s="32">
        <v>44212</v>
      </c>
      <c r="M13" s="13" t="s">
        <v>960</v>
      </c>
      <c r="N13" s="507" t="s">
        <v>64</v>
      </c>
      <c r="O13" s="506">
        <v>2.1</v>
      </c>
      <c r="P13" s="378"/>
      <c r="Q13" s="371">
        <v>8.3299999999999999E-2</v>
      </c>
      <c r="R13" s="363"/>
      <c r="S13" s="371">
        <v>8.3299999999999999E-2</v>
      </c>
      <c r="T13" s="363"/>
      <c r="U13" s="371">
        <v>8.3299999999999999E-2</v>
      </c>
      <c r="V13" s="363"/>
      <c r="W13" s="371">
        <v>8.3299999999999999E-2</v>
      </c>
      <c r="X13" s="363"/>
      <c r="Y13" s="371">
        <v>8.3299999999999999E-2</v>
      </c>
      <c r="Z13" s="363"/>
      <c r="AA13" s="371">
        <v>8.3299999999999999E-2</v>
      </c>
      <c r="AB13" s="363"/>
      <c r="AC13" s="371">
        <v>8.3299999999999999E-2</v>
      </c>
      <c r="AD13" s="363"/>
      <c r="AE13" s="371">
        <v>8.3299999999999999E-2</v>
      </c>
      <c r="AF13" s="357"/>
      <c r="AG13" s="371">
        <v>8.3299999999999999E-2</v>
      </c>
      <c r="AH13" s="357"/>
      <c r="AI13" s="371">
        <v>8.3299999999999999E-2</v>
      </c>
      <c r="AJ13" s="357"/>
      <c r="AK13" s="371">
        <v>8.3299999999999999E-2</v>
      </c>
      <c r="AL13" s="357"/>
      <c r="AM13" s="371">
        <v>8.3699999999999997E-2</v>
      </c>
      <c r="AN13" s="288"/>
      <c r="AO13" s="196"/>
    </row>
    <row r="14" spans="1:41" s="41" customFormat="1" ht="114.75" customHeight="1" x14ac:dyDescent="0.2">
      <c r="A14" s="1025"/>
      <c r="B14" s="931"/>
      <c r="C14" s="1018"/>
      <c r="D14" s="1046" t="s">
        <v>422</v>
      </c>
      <c r="E14" s="1150">
        <v>0.1</v>
      </c>
      <c r="F14" s="218" t="s">
        <v>423</v>
      </c>
      <c r="G14" s="504" t="s">
        <v>424</v>
      </c>
      <c r="H14" s="510" t="s">
        <v>425</v>
      </c>
      <c r="I14" s="511" t="s">
        <v>426</v>
      </c>
      <c r="J14" s="13">
        <v>0.05</v>
      </c>
      <c r="K14" s="505" t="s">
        <v>844</v>
      </c>
      <c r="L14" s="32">
        <v>44213</v>
      </c>
      <c r="M14" s="13" t="s">
        <v>961</v>
      </c>
      <c r="N14" s="507" t="s">
        <v>64</v>
      </c>
      <c r="O14" s="506">
        <v>3.1</v>
      </c>
      <c r="P14" s="378"/>
      <c r="Q14" s="371">
        <v>8.3299999999999999E-2</v>
      </c>
      <c r="R14" s="363"/>
      <c r="S14" s="371">
        <v>8.3299999999999999E-2</v>
      </c>
      <c r="T14" s="363"/>
      <c r="U14" s="371">
        <v>8.3299999999999999E-2</v>
      </c>
      <c r="V14" s="363"/>
      <c r="W14" s="371">
        <v>8.3299999999999999E-2</v>
      </c>
      <c r="X14" s="363"/>
      <c r="Y14" s="371">
        <v>8.3299999999999999E-2</v>
      </c>
      <c r="Z14" s="363"/>
      <c r="AA14" s="371">
        <v>8.3299999999999999E-2</v>
      </c>
      <c r="AB14" s="363"/>
      <c r="AC14" s="371">
        <v>8.3299999999999999E-2</v>
      </c>
      <c r="AD14" s="363"/>
      <c r="AE14" s="371">
        <v>8.3299999999999999E-2</v>
      </c>
      <c r="AF14" s="357"/>
      <c r="AG14" s="371">
        <v>8.3299999999999999E-2</v>
      </c>
      <c r="AH14" s="357"/>
      <c r="AI14" s="371">
        <v>8.3299999999999999E-2</v>
      </c>
      <c r="AJ14" s="357"/>
      <c r="AK14" s="371">
        <v>8.3299999999999999E-2</v>
      </c>
      <c r="AL14" s="357"/>
      <c r="AM14" s="371">
        <v>8.3699999999999997E-2</v>
      </c>
      <c r="AN14" s="288"/>
      <c r="AO14" s="196"/>
    </row>
    <row r="15" spans="1:41" s="41" customFormat="1" ht="114.75" customHeight="1" x14ac:dyDescent="0.2">
      <c r="A15" s="1025"/>
      <c r="B15" s="931"/>
      <c r="C15" s="1018"/>
      <c r="D15" s="1046"/>
      <c r="E15" s="1150"/>
      <c r="F15" s="218" t="s">
        <v>423</v>
      </c>
      <c r="G15" s="504" t="s">
        <v>427</v>
      </c>
      <c r="H15" s="510" t="s">
        <v>428</v>
      </c>
      <c r="I15" s="511" t="s">
        <v>896</v>
      </c>
      <c r="J15" s="13">
        <v>0.05</v>
      </c>
      <c r="K15" s="505" t="s">
        <v>843</v>
      </c>
      <c r="L15" s="32">
        <v>44214</v>
      </c>
      <c r="M15" s="13" t="s">
        <v>962</v>
      </c>
      <c r="N15" s="507" t="s">
        <v>64</v>
      </c>
      <c r="O15" s="506">
        <v>3.2</v>
      </c>
      <c r="P15" s="378"/>
      <c r="Q15" s="371">
        <v>8.3299999999999999E-2</v>
      </c>
      <c r="R15" s="363"/>
      <c r="S15" s="371">
        <v>8.3299999999999999E-2</v>
      </c>
      <c r="T15" s="363"/>
      <c r="U15" s="371">
        <v>8.3299999999999999E-2</v>
      </c>
      <c r="V15" s="363"/>
      <c r="W15" s="371">
        <v>8.3299999999999999E-2</v>
      </c>
      <c r="X15" s="363"/>
      <c r="Y15" s="371">
        <v>8.3299999999999999E-2</v>
      </c>
      <c r="Z15" s="363"/>
      <c r="AA15" s="371">
        <v>8.3299999999999999E-2</v>
      </c>
      <c r="AB15" s="363"/>
      <c r="AC15" s="371">
        <v>8.3299999999999999E-2</v>
      </c>
      <c r="AD15" s="363"/>
      <c r="AE15" s="371">
        <v>8.3299999999999999E-2</v>
      </c>
      <c r="AF15" s="357"/>
      <c r="AG15" s="371">
        <v>8.3299999999999999E-2</v>
      </c>
      <c r="AH15" s="357"/>
      <c r="AI15" s="371">
        <v>8.3299999999999999E-2</v>
      </c>
      <c r="AJ15" s="357"/>
      <c r="AK15" s="371">
        <v>8.3299999999999999E-2</v>
      </c>
      <c r="AL15" s="357"/>
      <c r="AM15" s="371">
        <v>8.3699999999999997E-2</v>
      </c>
      <c r="AN15" s="288"/>
      <c r="AO15" s="196"/>
    </row>
    <row r="16" spans="1:41" s="41" customFormat="1" ht="83.45" customHeight="1" x14ac:dyDescent="0.2">
      <c r="A16" s="1025"/>
      <c r="B16" s="931"/>
      <c r="C16" s="1018"/>
      <c r="D16" s="1046" t="s">
        <v>429</v>
      </c>
      <c r="E16" s="1150">
        <v>0.2</v>
      </c>
      <c r="F16" s="218" t="s">
        <v>423</v>
      </c>
      <c r="G16" s="219" t="s">
        <v>897</v>
      </c>
      <c r="H16" s="510" t="s">
        <v>430</v>
      </c>
      <c r="I16" s="511" t="s">
        <v>840</v>
      </c>
      <c r="J16" s="13">
        <v>0.05</v>
      </c>
      <c r="K16" s="505" t="s">
        <v>843</v>
      </c>
      <c r="L16" s="32">
        <v>44215</v>
      </c>
      <c r="M16" s="13" t="s">
        <v>963</v>
      </c>
      <c r="N16" s="507" t="s">
        <v>64</v>
      </c>
      <c r="O16" s="506">
        <v>4.0999999999999996</v>
      </c>
      <c r="P16" s="378"/>
      <c r="Q16" s="371">
        <v>8.3299999999999999E-2</v>
      </c>
      <c r="R16" s="363"/>
      <c r="S16" s="371">
        <v>8.3299999999999999E-2</v>
      </c>
      <c r="T16" s="363"/>
      <c r="U16" s="371">
        <v>8.3299999999999999E-2</v>
      </c>
      <c r="V16" s="363"/>
      <c r="W16" s="371">
        <v>8.3299999999999999E-2</v>
      </c>
      <c r="X16" s="363"/>
      <c r="Y16" s="371">
        <v>8.3299999999999999E-2</v>
      </c>
      <c r="Z16" s="363"/>
      <c r="AA16" s="371">
        <v>8.3299999999999999E-2</v>
      </c>
      <c r="AB16" s="363"/>
      <c r="AC16" s="371">
        <v>8.3299999999999999E-2</v>
      </c>
      <c r="AD16" s="363"/>
      <c r="AE16" s="371">
        <v>8.3299999999999999E-2</v>
      </c>
      <c r="AF16" s="357"/>
      <c r="AG16" s="371">
        <v>8.3299999999999999E-2</v>
      </c>
      <c r="AH16" s="357"/>
      <c r="AI16" s="371">
        <v>8.3299999999999999E-2</v>
      </c>
      <c r="AJ16" s="357"/>
      <c r="AK16" s="371">
        <v>8.3299999999999999E-2</v>
      </c>
      <c r="AL16" s="357"/>
      <c r="AM16" s="371">
        <v>8.3699999999999997E-2</v>
      </c>
      <c r="AN16" s="288"/>
      <c r="AO16" s="196"/>
    </row>
    <row r="17" spans="1:41" s="41" customFormat="1" ht="80.099999999999994" customHeight="1" x14ac:dyDescent="0.2">
      <c r="A17" s="1025"/>
      <c r="B17" s="931"/>
      <c r="C17" s="1018"/>
      <c r="D17" s="1046"/>
      <c r="E17" s="1150"/>
      <c r="F17" s="1148" t="s">
        <v>423</v>
      </c>
      <c r="G17" s="1149" t="s">
        <v>431</v>
      </c>
      <c r="H17" s="510" t="s">
        <v>432</v>
      </c>
      <c r="I17" s="511" t="s">
        <v>898</v>
      </c>
      <c r="J17" s="13">
        <v>0.05</v>
      </c>
      <c r="K17" s="505" t="s">
        <v>843</v>
      </c>
      <c r="L17" s="32">
        <v>44216</v>
      </c>
      <c r="M17" s="13" t="s">
        <v>964</v>
      </c>
      <c r="N17" s="507" t="s">
        <v>64</v>
      </c>
      <c r="O17" s="506">
        <v>4.2</v>
      </c>
      <c r="P17" s="378"/>
      <c r="Q17" s="371">
        <v>8.3299999999999999E-2</v>
      </c>
      <c r="R17" s="363"/>
      <c r="S17" s="371">
        <v>8.3299999999999999E-2</v>
      </c>
      <c r="T17" s="363"/>
      <c r="U17" s="371">
        <v>8.3299999999999999E-2</v>
      </c>
      <c r="V17" s="363"/>
      <c r="W17" s="371">
        <v>8.3299999999999999E-2</v>
      </c>
      <c r="X17" s="363"/>
      <c r="Y17" s="371">
        <v>8.3299999999999999E-2</v>
      </c>
      <c r="Z17" s="363"/>
      <c r="AA17" s="371">
        <v>8.3299999999999999E-2</v>
      </c>
      <c r="AB17" s="363"/>
      <c r="AC17" s="371">
        <v>8.3299999999999999E-2</v>
      </c>
      <c r="AD17" s="363"/>
      <c r="AE17" s="371">
        <v>8.3299999999999999E-2</v>
      </c>
      <c r="AF17" s="357"/>
      <c r="AG17" s="371">
        <v>8.3299999999999999E-2</v>
      </c>
      <c r="AH17" s="357"/>
      <c r="AI17" s="371">
        <v>8.3299999999999999E-2</v>
      </c>
      <c r="AJ17" s="357"/>
      <c r="AK17" s="371">
        <v>8.3299999999999999E-2</v>
      </c>
      <c r="AL17" s="357"/>
      <c r="AM17" s="371">
        <v>8.3699999999999997E-2</v>
      </c>
      <c r="AN17" s="288"/>
      <c r="AO17" s="196"/>
    </row>
    <row r="18" spans="1:41" s="41" customFormat="1" ht="178.5" customHeight="1" x14ac:dyDescent="0.2">
      <c r="A18" s="1025"/>
      <c r="B18" s="931"/>
      <c r="C18" s="1018"/>
      <c r="D18" s="1046"/>
      <c r="E18" s="1150"/>
      <c r="F18" s="1148"/>
      <c r="G18" s="1149"/>
      <c r="H18" s="510" t="s">
        <v>433</v>
      </c>
      <c r="I18" s="510" t="s">
        <v>434</v>
      </c>
      <c r="J18" s="13">
        <v>0.05</v>
      </c>
      <c r="K18" s="505" t="s">
        <v>843</v>
      </c>
      <c r="L18" s="32">
        <v>44217</v>
      </c>
      <c r="M18" s="13" t="s">
        <v>965</v>
      </c>
      <c r="N18" s="507" t="s">
        <v>64</v>
      </c>
      <c r="O18" s="506" t="s">
        <v>33</v>
      </c>
      <c r="P18" s="378"/>
      <c r="Q18" s="371">
        <v>8.3299999999999999E-2</v>
      </c>
      <c r="R18" s="363"/>
      <c r="S18" s="371">
        <v>8.3299999999999999E-2</v>
      </c>
      <c r="T18" s="363"/>
      <c r="U18" s="371">
        <v>8.3299999999999999E-2</v>
      </c>
      <c r="V18" s="363"/>
      <c r="W18" s="371">
        <v>8.3299999999999999E-2</v>
      </c>
      <c r="X18" s="363"/>
      <c r="Y18" s="371">
        <v>8.3299999999999999E-2</v>
      </c>
      <c r="Z18" s="363"/>
      <c r="AA18" s="371">
        <v>8.3299999999999999E-2</v>
      </c>
      <c r="AB18" s="363"/>
      <c r="AC18" s="371">
        <v>8.3299999999999999E-2</v>
      </c>
      <c r="AD18" s="363"/>
      <c r="AE18" s="371">
        <v>8.3299999999999999E-2</v>
      </c>
      <c r="AF18" s="357"/>
      <c r="AG18" s="371">
        <v>8.3299999999999999E-2</v>
      </c>
      <c r="AH18" s="357"/>
      <c r="AI18" s="371">
        <v>8.3299999999999999E-2</v>
      </c>
      <c r="AJ18" s="357"/>
      <c r="AK18" s="371">
        <v>8.3299999999999999E-2</v>
      </c>
      <c r="AL18" s="357"/>
      <c r="AM18" s="371">
        <v>8.3699999999999997E-2</v>
      </c>
      <c r="AN18" s="288"/>
      <c r="AO18" s="196"/>
    </row>
    <row r="19" spans="1:41" s="41" customFormat="1" ht="114.75" customHeight="1" x14ac:dyDescent="0.2">
      <c r="A19" s="1025"/>
      <c r="B19" s="931"/>
      <c r="C19" s="1018"/>
      <c r="D19" s="1046"/>
      <c r="E19" s="1150"/>
      <c r="F19" s="218" t="s">
        <v>423</v>
      </c>
      <c r="G19" s="504" t="s">
        <v>435</v>
      </c>
      <c r="H19" s="510" t="s">
        <v>436</v>
      </c>
      <c r="I19" s="511" t="s">
        <v>899</v>
      </c>
      <c r="J19" s="13">
        <v>0.05</v>
      </c>
      <c r="K19" s="160" t="s">
        <v>845</v>
      </c>
      <c r="L19" s="32">
        <v>44218</v>
      </c>
      <c r="M19" s="13" t="s">
        <v>966</v>
      </c>
      <c r="N19" s="507" t="s">
        <v>64</v>
      </c>
      <c r="O19" s="506" t="s">
        <v>34</v>
      </c>
      <c r="P19" s="363"/>
      <c r="Q19" s="366">
        <v>2</v>
      </c>
      <c r="R19" s="363"/>
      <c r="S19" s="366">
        <v>2</v>
      </c>
      <c r="T19" s="363"/>
      <c r="U19" s="366">
        <v>2</v>
      </c>
      <c r="V19" s="363"/>
      <c r="W19" s="366">
        <v>2</v>
      </c>
      <c r="X19" s="363"/>
      <c r="Y19" s="366">
        <v>2</v>
      </c>
      <c r="Z19" s="363"/>
      <c r="AA19" s="366">
        <v>2</v>
      </c>
      <c r="AB19" s="363"/>
      <c r="AC19" s="366">
        <v>2</v>
      </c>
      <c r="AD19" s="363"/>
      <c r="AE19" s="366">
        <v>2</v>
      </c>
      <c r="AF19" s="364"/>
      <c r="AG19" s="366">
        <v>2</v>
      </c>
      <c r="AH19" s="364"/>
      <c r="AI19" s="366">
        <v>2</v>
      </c>
      <c r="AJ19" s="364"/>
      <c r="AK19" s="366">
        <v>2</v>
      </c>
      <c r="AL19" s="364"/>
      <c r="AM19" s="366">
        <v>2</v>
      </c>
      <c r="AN19" s="288"/>
      <c r="AO19" s="196"/>
    </row>
    <row r="20" spans="1:41" s="41" customFormat="1" ht="191.25" customHeight="1" x14ac:dyDescent="0.2">
      <c r="A20" s="1025"/>
      <c r="B20" s="931"/>
      <c r="C20" s="1018" t="s">
        <v>437</v>
      </c>
      <c r="D20" s="1151" t="s">
        <v>438</v>
      </c>
      <c r="E20" s="1152">
        <v>0.25</v>
      </c>
      <c r="F20" s="218" t="s">
        <v>423</v>
      </c>
      <c r="G20" s="297" t="s">
        <v>439</v>
      </c>
      <c r="H20" s="510" t="s">
        <v>440</v>
      </c>
      <c r="I20" s="511" t="s">
        <v>841</v>
      </c>
      <c r="J20" s="13">
        <v>0.08</v>
      </c>
      <c r="K20" s="505" t="s">
        <v>843</v>
      </c>
      <c r="L20" s="32">
        <v>44219</v>
      </c>
      <c r="M20" s="13" t="s">
        <v>967</v>
      </c>
      <c r="N20" s="507" t="s">
        <v>64</v>
      </c>
      <c r="O20" s="506" t="s">
        <v>35</v>
      </c>
      <c r="P20" s="378"/>
      <c r="Q20" s="371">
        <v>8.3299999999999999E-2</v>
      </c>
      <c r="R20" s="363"/>
      <c r="S20" s="371">
        <v>8.3299999999999999E-2</v>
      </c>
      <c r="T20" s="363"/>
      <c r="U20" s="371">
        <v>8.3299999999999999E-2</v>
      </c>
      <c r="V20" s="363"/>
      <c r="W20" s="371">
        <v>8.3299999999999999E-2</v>
      </c>
      <c r="X20" s="363"/>
      <c r="Y20" s="371">
        <v>8.3299999999999999E-2</v>
      </c>
      <c r="Z20" s="363"/>
      <c r="AA20" s="371">
        <v>8.3299999999999999E-2</v>
      </c>
      <c r="AB20" s="363"/>
      <c r="AC20" s="371">
        <v>8.3299999999999999E-2</v>
      </c>
      <c r="AD20" s="363"/>
      <c r="AE20" s="371">
        <v>8.3299999999999999E-2</v>
      </c>
      <c r="AF20" s="357"/>
      <c r="AG20" s="371">
        <v>8.3299999999999999E-2</v>
      </c>
      <c r="AH20" s="357"/>
      <c r="AI20" s="371">
        <v>8.3299999999999999E-2</v>
      </c>
      <c r="AJ20" s="357"/>
      <c r="AK20" s="371">
        <v>8.3299999999999999E-2</v>
      </c>
      <c r="AL20" s="357"/>
      <c r="AM20" s="371">
        <v>8.3699999999999997E-2</v>
      </c>
      <c r="AN20" s="288"/>
      <c r="AO20" s="196"/>
    </row>
    <row r="21" spans="1:41" s="41" customFormat="1" ht="216.75" customHeight="1" x14ac:dyDescent="0.2">
      <c r="A21" s="1025"/>
      <c r="B21" s="931"/>
      <c r="C21" s="1018"/>
      <c r="D21" s="1151"/>
      <c r="E21" s="1152"/>
      <c r="F21" s="218" t="s">
        <v>423</v>
      </c>
      <c r="G21" s="504" t="s">
        <v>900</v>
      </c>
      <c r="H21" s="510" t="s">
        <v>901</v>
      </c>
      <c r="I21" s="511" t="s">
        <v>902</v>
      </c>
      <c r="J21" s="13">
        <v>0.08</v>
      </c>
      <c r="K21" s="505" t="s">
        <v>843</v>
      </c>
      <c r="L21" s="32">
        <v>44220</v>
      </c>
      <c r="M21" s="13" t="s">
        <v>968</v>
      </c>
      <c r="N21" s="507" t="s">
        <v>64</v>
      </c>
      <c r="O21" s="506" t="s">
        <v>44</v>
      </c>
      <c r="P21" s="378"/>
      <c r="Q21" s="371">
        <v>8.3299999999999999E-2</v>
      </c>
      <c r="R21" s="363"/>
      <c r="S21" s="371">
        <v>8.3299999999999999E-2</v>
      </c>
      <c r="T21" s="363"/>
      <c r="U21" s="371">
        <v>8.3299999999999999E-2</v>
      </c>
      <c r="V21" s="363"/>
      <c r="W21" s="371">
        <v>8.3299999999999999E-2</v>
      </c>
      <c r="X21" s="363"/>
      <c r="Y21" s="371">
        <v>8.3299999999999999E-2</v>
      </c>
      <c r="Z21" s="363"/>
      <c r="AA21" s="371">
        <v>8.3299999999999999E-2</v>
      </c>
      <c r="AB21" s="363"/>
      <c r="AC21" s="371">
        <v>8.3299999999999999E-2</v>
      </c>
      <c r="AD21" s="363"/>
      <c r="AE21" s="371">
        <v>8.3299999999999999E-2</v>
      </c>
      <c r="AF21" s="357"/>
      <c r="AG21" s="371">
        <v>8.3299999999999999E-2</v>
      </c>
      <c r="AH21" s="357"/>
      <c r="AI21" s="371">
        <v>8.3299999999999999E-2</v>
      </c>
      <c r="AJ21" s="357"/>
      <c r="AK21" s="371">
        <v>8.3299999999999999E-2</v>
      </c>
      <c r="AL21" s="357"/>
      <c r="AM21" s="371">
        <v>8.3699999999999997E-2</v>
      </c>
      <c r="AN21" s="288"/>
      <c r="AO21" s="196"/>
    </row>
    <row r="22" spans="1:41" s="41" customFormat="1" ht="127.5" customHeight="1" x14ac:dyDescent="0.2">
      <c r="A22" s="1025"/>
      <c r="B22" s="931"/>
      <c r="C22" s="1018"/>
      <c r="D22" s="1151"/>
      <c r="E22" s="1152"/>
      <c r="F22" s="218" t="s">
        <v>423</v>
      </c>
      <c r="G22" s="504" t="s">
        <v>441</v>
      </c>
      <c r="H22" s="510" t="s">
        <v>442</v>
      </c>
      <c r="I22" s="510" t="s">
        <v>903</v>
      </c>
      <c r="J22" s="13">
        <v>0.09</v>
      </c>
      <c r="K22" s="505" t="s">
        <v>843</v>
      </c>
      <c r="L22" s="32">
        <v>44221</v>
      </c>
      <c r="M22" s="13" t="s">
        <v>969</v>
      </c>
      <c r="N22" s="507" t="s">
        <v>64</v>
      </c>
      <c r="O22" s="506" t="s">
        <v>45</v>
      </c>
      <c r="P22" s="363"/>
      <c r="Q22" s="369"/>
      <c r="R22" s="363"/>
      <c r="S22" s="369"/>
      <c r="T22" s="363"/>
      <c r="U22" s="454">
        <v>1</v>
      </c>
      <c r="V22" s="363"/>
      <c r="W22" s="369"/>
      <c r="X22" s="363"/>
      <c r="Y22" s="369"/>
      <c r="Z22" s="363"/>
      <c r="AA22" s="369"/>
      <c r="AB22" s="363"/>
      <c r="AC22" s="369"/>
      <c r="AD22" s="363"/>
      <c r="AE22" s="369"/>
      <c r="AF22" s="357"/>
      <c r="AG22" s="454">
        <v>1</v>
      </c>
      <c r="AH22" s="357"/>
      <c r="AI22" s="369"/>
      <c r="AJ22" s="357"/>
      <c r="AK22" s="369"/>
      <c r="AL22" s="357"/>
      <c r="AM22" s="369"/>
      <c r="AN22" s="288"/>
      <c r="AO22" s="196"/>
    </row>
    <row r="23" spans="1:41" s="41" customFormat="1" ht="178.5" customHeight="1" x14ac:dyDescent="0.2">
      <c r="A23" s="1025"/>
      <c r="B23" s="496" t="s">
        <v>123</v>
      </c>
      <c r="C23" s="509" t="s">
        <v>724</v>
      </c>
      <c r="D23" s="496" t="s">
        <v>904</v>
      </c>
      <c r="E23" s="503">
        <v>0.1</v>
      </c>
      <c r="F23" s="218" t="s">
        <v>423</v>
      </c>
      <c r="G23" s="510" t="s">
        <v>905</v>
      </c>
      <c r="H23" s="510" t="s">
        <v>443</v>
      </c>
      <c r="I23" s="510" t="s">
        <v>444</v>
      </c>
      <c r="J23" s="13">
        <v>0.1</v>
      </c>
      <c r="K23" s="505" t="s">
        <v>843</v>
      </c>
      <c r="L23" s="32">
        <v>44222</v>
      </c>
      <c r="M23" s="13" t="s">
        <v>970</v>
      </c>
      <c r="N23" s="507" t="s">
        <v>64</v>
      </c>
      <c r="O23" s="506">
        <v>6.1</v>
      </c>
      <c r="P23" s="363"/>
      <c r="Q23" s="357"/>
      <c r="R23" s="488"/>
      <c r="S23" s="357"/>
      <c r="T23" s="489"/>
      <c r="U23" s="357"/>
      <c r="V23" s="489"/>
      <c r="W23" s="357"/>
      <c r="X23" s="363"/>
      <c r="Y23" s="357"/>
      <c r="Z23" s="489"/>
      <c r="AA23" s="357"/>
      <c r="AB23" s="489"/>
      <c r="AC23" s="366">
        <v>1</v>
      </c>
      <c r="AD23" s="489"/>
      <c r="AE23" s="357"/>
      <c r="AF23" s="357"/>
      <c r="AG23" s="357"/>
      <c r="AH23" s="357"/>
      <c r="AI23" s="357"/>
      <c r="AJ23" s="357"/>
      <c r="AK23" s="357"/>
      <c r="AL23" s="357"/>
      <c r="AM23" s="357"/>
      <c r="AN23" s="288"/>
      <c r="AO23" s="196"/>
    </row>
    <row r="24" spans="1:41" s="41" customFormat="1" ht="153.75" customHeight="1" thickBot="1" x14ac:dyDescent="0.25">
      <c r="A24" s="1026"/>
      <c r="B24" s="497" t="s">
        <v>418</v>
      </c>
      <c r="C24" s="341" t="s">
        <v>724</v>
      </c>
      <c r="D24" s="497" t="s">
        <v>445</v>
      </c>
      <c r="E24" s="26">
        <v>0.05</v>
      </c>
      <c r="F24" s="340" t="s">
        <v>423</v>
      </c>
      <c r="G24" s="107" t="s">
        <v>446</v>
      </c>
      <c r="H24" s="107" t="s">
        <v>66</v>
      </c>
      <c r="I24" s="107" t="s">
        <v>447</v>
      </c>
      <c r="J24" s="7">
        <v>0.05</v>
      </c>
      <c r="K24" s="26" t="s">
        <v>843</v>
      </c>
      <c r="L24" s="34">
        <v>44223</v>
      </c>
      <c r="M24" s="7" t="s">
        <v>971</v>
      </c>
      <c r="N24" s="35" t="s">
        <v>64</v>
      </c>
      <c r="O24" s="524">
        <v>7.1</v>
      </c>
      <c r="P24" s="490"/>
      <c r="Q24" s="413">
        <v>8.3299999999999999E-2</v>
      </c>
      <c r="R24" s="490"/>
      <c r="S24" s="413">
        <v>8.3299999999999999E-2</v>
      </c>
      <c r="T24" s="490"/>
      <c r="U24" s="413">
        <v>8.3299999999999999E-2</v>
      </c>
      <c r="V24" s="491"/>
      <c r="W24" s="413">
        <v>8.3299999999999999E-2</v>
      </c>
      <c r="X24" s="490"/>
      <c r="Y24" s="413">
        <v>8.3299999999999999E-2</v>
      </c>
      <c r="Z24" s="490"/>
      <c r="AA24" s="413">
        <v>8.3299999999999999E-2</v>
      </c>
      <c r="AB24" s="490"/>
      <c r="AC24" s="413">
        <v>8.3299999999999999E-2</v>
      </c>
      <c r="AD24" s="490"/>
      <c r="AE24" s="413">
        <v>8.3299999999999999E-2</v>
      </c>
      <c r="AF24" s="492"/>
      <c r="AG24" s="413">
        <v>8.3299999999999999E-2</v>
      </c>
      <c r="AH24" s="492"/>
      <c r="AI24" s="413">
        <v>8.3299999999999999E-2</v>
      </c>
      <c r="AJ24" s="492"/>
      <c r="AK24" s="413">
        <v>8.3299999999999999E-2</v>
      </c>
      <c r="AL24" s="492"/>
      <c r="AM24" s="371">
        <v>8.3699999999999997E-2</v>
      </c>
      <c r="AN24" s="288"/>
      <c r="AO24" s="196"/>
    </row>
    <row r="25" spans="1:41" s="41" customFormat="1" ht="18" customHeight="1" x14ac:dyDescent="0.2">
      <c r="A25" s="221" t="s">
        <v>16</v>
      </c>
      <c r="B25" s="222"/>
      <c r="C25" s="222"/>
      <c r="D25" s="222" t="s">
        <v>17</v>
      </c>
      <c r="E25" s="238"/>
      <c r="F25" s="222"/>
      <c r="G25" s="222" t="s">
        <v>14</v>
      </c>
      <c r="H25" s="222"/>
      <c r="I25" s="222" t="s">
        <v>15</v>
      </c>
      <c r="J25" s="222"/>
      <c r="K25" s="222"/>
      <c r="L25" s="717"/>
      <c r="M25" s="718"/>
      <c r="N25" s="138"/>
      <c r="O25" s="1153"/>
      <c r="P25" s="1154"/>
      <c r="Q25" s="1154"/>
      <c r="R25" s="1154"/>
      <c r="S25" s="1154"/>
      <c r="T25" s="1154"/>
      <c r="U25" s="1154"/>
      <c r="V25" s="1154"/>
      <c r="W25" s="1154"/>
      <c r="X25" s="1154"/>
      <c r="Y25" s="1154"/>
      <c r="Z25" s="1154"/>
      <c r="AA25" s="1154"/>
      <c r="AB25" s="1154"/>
      <c r="AC25" s="1154"/>
      <c r="AD25" s="1154"/>
      <c r="AE25" s="1154"/>
      <c r="AF25" s="1154"/>
      <c r="AG25" s="1154"/>
      <c r="AH25" s="1154"/>
      <c r="AI25" s="1154"/>
      <c r="AJ25" s="1154"/>
      <c r="AK25" s="1154"/>
      <c r="AL25" s="1154"/>
      <c r="AM25" s="1155"/>
      <c r="AN25" s="137"/>
      <c r="AO25" s="398"/>
    </row>
    <row r="26" spans="1:41" s="227" customFormat="1" ht="66.75" customHeight="1" x14ac:dyDescent="0.2">
      <c r="A26" s="135" t="s">
        <v>63</v>
      </c>
      <c r="B26" s="136"/>
      <c r="C26" s="225"/>
      <c r="D26" s="136" t="s">
        <v>311</v>
      </c>
      <c r="E26" s="223"/>
      <c r="F26" s="223"/>
      <c r="G26" s="684" t="s">
        <v>1033</v>
      </c>
      <c r="H26" s="225"/>
      <c r="I26" s="376" t="s">
        <v>1035</v>
      </c>
      <c r="J26" s="223"/>
      <c r="K26" s="223"/>
      <c r="L26" s="677"/>
      <c r="M26" s="719"/>
      <c r="N26" s="226"/>
      <c r="O26" s="1156"/>
      <c r="P26" s="1154"/>
      <c r="Q26" s="1154"/>
      <c r="R26" s="1154"/>
      <c r="S26" s="1154"/>
      <c r="T26" s="1154"/>
      <c r="U26" s="1154"/>
      <c r="V26" s="1154"/>
      <c r="W26" s="1154"/>
      <c r="X26" s="1154"/>
      <c r="Y26" s="1154"/>
      <c r="Z26" s="1154"/>
      <c r="AA26" s="1154"/>
      <c r="AB26" s="1154"/>
      <c r="AC26" s="1154"/>
      <c r="AD26" s="1154"/>
      <c r="AE26" s="1154"/>
      <c r="AF26" s="1154"/>
      <c r="AG26" s="1154"/>
      <c r="AH26" s="1154"/>
      <c r="AI26" s="1154"/>
      <c r="AJ26" s="1154"/>
      <c r="AK26" s="1154"/>
      <c r="AL26" s="1154"/>
      <c r="AM26" s="1155"/>
      <c r="AN26" s="398"/>
      <c r="AO26" s="398"/>
    </row>
    <row r="27" spans="1:41" s="724" customFormat="1" ht="24" customHeight="1" thickBot="1" x14ac:dyDescent="0.25">
      <c r="A27" s="139" t="s">
        <v>448</v>
      </c>
      <c r="B27" s="325"/>
      <c r="C27" s="720"/>
      <c r="D27" s="325" t="s">
        <v>312</v>
      </c>
      <c r="E27" s="720"/>
      <c r="F27" s="720"/>
      <c r="G27" s="325" t="s">
        <v>1032</v>
      </c>
      <c r="H27" s="325"/>
      <c r="I27" s="325" t="s">
        <v>1034</v>
      </c>
      <c r="J27" s="720"/>
      <c r="K27" s="325" t="s">
        <v>18</v>
      </c>
      <c r="L27" s="325"/>
      <c r="M27" s="721"/>
      <c r="N27" s="722"/>
      <c r="O27" s="1157"/>
      <c r="P27" s="1158"/>
      <c r="Q27" s="1158"/>
      <c r="R27" s="1158"/>
      <c r="S27" s="1158"/>
      <c r="T27" s="1158"/>
      <c r="U27" s="1158"/>
      <c r="V27" s="1158"/>
      <c r="W27" s="1158"/>
      <c r="X27" s="1158"/>
      <c r="Y27" s="1158"/>
      <c r="Z27" s="1158"/>
      <c r="AA27" s="1158"/>
      <c r="AB27" s="1158"/>
      <c r="AC27" s="1158"/>
      <c r="AD27" s="1158"/>
      <c r="AE27" s="1158"/>
      <c r="AF27" s="1158"/>
      <c r="AG27" s="1158"/>
      <c r="AH27" s="1158"/>
      <c r="AI27" s="1158"/>
      <c r="AJ27" s="1158"/>
      <c r="AK27" s="1158"/>
      <c r="AL27" s="1158"/>
      <c r="AM27" s="1159"/>
      <c r="AN27" s="723"/>
      <c r="AO27" s="723"/>
    </row>
    <row r="28" spans="1:41" s="41" customFormat="1" ht="12.75" customHeight="1" x14ac:dyDescent="0.25">
      <c r="A28" s="725">
        <v>44223</v>
      </c>
      <c r="E28" s="142"/>
      <c r="F28" s="142"/>
      <c r="L28" s="240"/>
      <c r="M28" s="240"/>
      <c r="P28" s="216"/>
      <c r="R28" s="216"/>
      <c r="T28" s="216"/>
      <c r="V28" s="216"/>
      <c r="X28" s="216"/>
      <c r="Z28" s="216"/>
      <c r="AB28" s="216"/>
      <c r="AD28" s="216"/>
      <c r="AN28" s="398"/>
      <c r="AO28" s="398"/>
    </row>
    <row r="29" spans="1:41" s="41" customFormat="1" ht="12.75" customHeight="1" x14ac:dyDescent="0.2">
      <c r="E29" s="142"/>
      <c r="F29" s="142"/>
      <c r="L29" s="240"/>
      <c r="M29" s="240"/>
      <c r="P29" s="216"/>
      <c r="R29" s="216"/>
      <c r="T29" s="216"/>
      <c r="V29" s="216"/>
      <c r="X29" s="216"/>
      <c r="Z29" s="216"/>
      <c r="AB29" s="216"/>
      <c r="AD29" s="216"/>
      <c r="AN29" s="398"/>
      <c r="AO29" s="398"/>
    </row>
    <row r="30" spans="1:41" s="41" customFormat="1" x14ac:dyDescent="0.2">
      <c r="E30" s="142"/>
      <c r="F30" s="142"/>
      <c r="K30" s="216"/>
      <c r="L30" s="240"/>
      <c r="M30" s="240"/>
      <c r="P30" s="216"/>
      <c r="R30" s="216"/>
      <c r="T30" s="216"/>
      <c r="V30" s="216"/>
      <c r="X30" s="216"/>
      <c r="Z30" s="216"/>
      <c r="AB30" s="216"/>
      <c r="AD30" s="216"/>
      <c r="AN30" s="398"/>
      <c r="AO30" s="398"/>
    </row>
    <row r="31" spans="1:41" s="41" customFormat="1" x14ac:dyDescent="0.2">
      <c r="E31" s="142"/>
      <c r="F31" s="142"/>
      <c r="K31" s="216"/>
      <c r="L31" s="240"/>
      <c r="M31" s="240"/>
      <c r="P31" s="216"/>
      <c r="R31" s="216"/>
      <c r="T31" s="216"/>
      <c r="V31" s="216"/>
      <c r="X31" s="216"/>
      <c r="Z31" s="216"/>
      <c r="AB31" s="216"/>
      <c r="AD31" s="216"/>
      <c r="AN31" s="398"/>
      <c r="AO31" s="398"/>
    </row>
    <row r="32" spans="1:41" s="41" customFormat="1" x14ac:dyDescent="0.2">
      <c r="D32" s="227"/>
      <c r="E32" s="142"/>
      <c r="F32" s="142"/>
      <c r="K32" s="216"/>
      <c r="L32" s="240"/>
      <c r="M32" s="240"/>
      <c r="P32" s="216"/>
      <c r="R32" s="216"/>
      <c r="T32" s="216"/>
      <c r="V32" s="216"/>
      <c r="X32" s="216"/>
      <c r="Z32" s="216"/>
      <c r="AB32" s="216"/>
      <c r="AD32" s="216"/>
      <c r="AN32" s="398"/>
      <c r="AO32" s="398"/>
    </row>
    <row r="33" spans="4:41" s="41" customFormat="1" x14ac:dyDescent="0.2">
      <c r="D33" s="227"/>
      <c r="E33" s="142"/>
      <c r="F33" s="142"/>
      <c r="K33" s="216"/>
      <c r="L33" s="240"/>
      <c r="M33" s="240"/>
      <c r="P33" s="216"/>
      <c r="R33" s="216"/>
      <c r="T33" s="216"/>
      <c r="V33" s="216"/>
      <c r="X33" s="216"/>
      <c r="Z33" s="216"/>
      <c r="AB33" s="216"/>
      <c r="AD33" s="216"/>
      <c r="AN33" s="398"/>
      <c r="AO33" s="398"/>
    </row>
    <row r="34" spans="4:41" s="41" customFormat="1" x14ac:dyDescent="0.2">
      <c r="E34" s="142"/>
      <c r="F34" s="142"/>
      <c r="I34" s="4"/>
      <c r="K34" s="216"/>
      <c r="L34" s="240"/>
      <c r="M34" s="240"/>
      <c r="P34" s="216"/>
      <c r="R34" s="216"/>
      <c r="T34" s="216"/>
      <c r="V34" s="216"/>
      <c r="X34" s="216"/>
      <c r="Z34" s="216"/>
      <c r="AB34" s="216"/>
      <c r="AD34" s="216"/>
      <c r="AN34" s="1059"/>
      <c r="AO34" s="1059"/>
    </row>
    <row r="35" spans="4:41" x14ac:dyDescent="0.2">
      <c r="AN35" s="1059"/>
      <c r="AO35" s="1059"/>
    </row>
    <row r="36" spans="4:41" x14ac:dyDescent="0.2">
      <c r="AN36" s="1059"/>
      <c r="AO36" s="1059"/>
    </row>
  </sheetData>
  <mergeCells count="49">
    <mergeCell ref="O25:AM27"/>
    <mergeCell ref="P10:Q10"/>
    <mergeCell ref="R10:S10"/>
    <mergeCell ref="T10:U10"/>
    <mergeCell ref="V10:W10"/>
    <mergeCell ref="F17:F18"/>
    <mergeCell ref="G17:G18"/>
    <mergeCell ref="A12:A24"/>
    <mergeCell ref="B12:B22"/>
    <mergeCell ref="C12:C19"/>
    <mergeCell ref="D16:D19"/>
    <mergeCell ref="E16:E19"/>
    <mergeCell ref="D14:D15"/>
    <mergeCell ref="E14:E15"/>
    <mergeCell ref="C20:C22"/>
    <mergeCell ref="D20:D22"/>
    <mergeCell ref="E20:E22"/>
    <mergeCell ref="A3:J8"/>
    <mergeCell ref="A9:G9"/>
    <mergeCell ref="H9:AM9"/>
    <mergeCell ref="A10:B10"/>
    <mergeCell ref="C10:C11"/>
    <mergeCell ref="D10:D11"/>
    <mergeCell ref="E10:E11"/>
    <mergeCell ref="F10:F11"/>
    <mergeCell ref="G10:G11"/>
    <mergeCell ref="N10:N11"/>
    <mergeCell ref="O10:O11"/>
    <mergeCell ref="H10:H11"/>
    <mergeCell ref="I10:I11"/>
    <mergeCell ref="J10:J11"/>
    <mergeCell ref="K10:K11"/>
    <mergeCell ref="L10:L11"/>
    <mergeCell ref="AN3:AO8"/>
    <mergeCell ref="AN9:AO9"/>
    <mergeCell ref="AN34:AO36"/>
    <mergeCell ref="M3:N8"/>
    <mergeCell ref="O3:AM8"/>
    <mergeCell ref="AN10:AN11"/>
    <mergeCell ref="AO10:AO11"/>
    <mergeCell ref="X10:Y10"/>
    <mergeCell ref="Z10:AA10"/>
    <mergeCell ref="AB10:AC10"/>
    <mergeCell ref="AD10:AE10"/>
    <mergeCell ref="AF10:AG10"/>
    <mergeCell ref="AH10:AI10"/>
    <mergeCell ref="AJ10:AK10"/>
    <mergeCell ref="AL10:AM10"/>
    <mergeCell ref="M10:M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ACB6-DAEF-48EA-8790-378327457760}">
  <sheetPr>
    <tabColor rgb="FF00B050"/>
  </sheetPr>
  <dimension ref="A1:AO36"/>
  <sheetViews>
    <sheetView topLeftCell="A17" zoomScaleNormal="100" zoomScaleSheetLayoutView="100" workbookViewId="0">
      <selection activeCell="A23" sqref="A23"/>
    </sheetView>
  </sheetViews>
  <sheetFormatPr baseColWidth="10" defaultRowHeight="12.75" x14ac:dyDescent="0.2"/>
  <cols>
    <col min="1" max="1" width="23.140625" style="236" customWidth="1"/>
    <col min="2" max="2" width="19.140625" style="236" customWidth="1"/>
    <col min="3" max="3" width="17" style="236" customWidth="1"/>
    <col min="4" max="4" width="25.140625" style="236" customWidth="1"/>
    <col min="5" max="5" width="14.5703125" style="5" customWidth="1"/>
    <col min="6" max="6" width="17" style="5" customWidth="1"/>
    <col min="7" max="8" width="34.140625" style="236" customWidth="1"/>
    <col min="9" max="9" width="32.5703125" style="236" customWidth="1"/>
    <col min="10" max="10" width="18.42578125" style="236" customWidth="1"/>
    <col min="11" max="11" width="23.42578125" style="236" customWidth="1"/>
    <col min="12" max="12" width="18.5703125" style="236" customWidth="1"/>
    <col min="13" max="13" width="17.28515625" style="236" customWidth="1"/>
    <col min="14" max="14" width="14.85546875" style="236" customWidth="1"/>
    <col min="15" max="15" width="13.5703125" style="236" customWidth="1"/>
    <col min="16" max="39" width="7" style="236" customWidth="1"/>
    <col min="40" max="40" width="13.5703125" style="236" customWidth="1"/>
    <col min="41" max="41" width="22.85546875" style="236" customWidth="1"/>
    <col min="42" max="16384" width="11.42578125" style="236"/>
  </cols>
  <sheetData>
    <row r="1" spans="1:41" s="227" customFormat="1" ht="16.5" x14ac:dyDescent="0.2">
      <c r="E1" s="142"/>
      <c r="F1" s="142"/>
      <c r="P1" s="143"/>
    </row>
    <row r="2" spans="1:41" s="227" customFormat="1" ht="17.25" thickBot="1" x14ac:dyDescent="0.25">
      <c r="E2" s="142"/>
      <c r="F2" s="142"/>
      <c r="P2" s="143"/>
    </row>
    <row r="3" spans="1:41" s="227" customFormat="1" ht="15" customHeight="1" x14ac:dyDescent="0.2">
      <c r="A3" s="990" t="s">
        <v>957</v>
      </c>
      <c r="B3" s="991"/>
      <c r="C3" s="991"/>
      <c r="D3" s="991"/>
      <c r="E3" s="991"/>
      <c r="F3" s="991"/>
      <c r="G3" s="991"/>
      <c r="H3" s="991"/>
      <c r="I3" s="991"/>
      <c r="J3" s="991"/>
      <c r="K3" s="991"/>
      <c r="L3" s="991"/>
      <c r="M3" s="991"/>
      <c r="N3" s="992"/>
      <c r="O3" s="232"/>
      <c r="P3" s="976" t="s">
        <v>326</v>
      </c>
      <c r="Q3" s="1167"/>
      <c r="R3" s="1167"/>
      <c r="S3" s="1167"/>
      <c r="T3" s="1167"/>
      <c r="U3" s="1167"/>
      <c r="V3" s="1167"/>
      <c r="W3" s="1167"/>
      <c r="X3" s="1167"/>
      <c r="Y3" s="1167"/>
      <c r="Z3" s="1167"/>
      <c r="AA3" s="1167"/>
      <c r="AB3" s="1167"/>
      <c r="AC3" s="1167"/>
      <c r="AD3" s="1167"/>
      <c r="AE3" s="1167"/>
      <c r="AF3" s="1167"/>
      <c r="AG3" s="1167"/>
      <c r="AH3" s="1167"/>
      <c r="AI3" s="1167"/>
      <c r="AJ3" s="1167"/>
      <c r="AK3" s="1167"/>
      <c r="AL3" s="1167"/>
      <c r="AM3" s="1167"/>
      <c r="AN3" s="935" t="s">
        <v>20</v>
      </c>
      <c r="AO3" s="936"/>
    </row>
    <row r="4" spans="1:41" s="227" customFormat="1" ht="15" customHeight="1" x14ac:dyDescent="0.2">
      <c r="A4" s="993"/>
      <c r="B4" s="994"/>
      <c r="C4" s="994"/>
      <c r="D4" s="994"/>
      <c r="E4" s="994"/>
      <c r="F4" s="994"/>
      <c r="G4" s="994"/>
      <c r="H4" s="994"/>
      <c r="I4" s="994"/>
      <c r="J4" s="994"/>
      <c r="K4" s="994"/>
      <c r="L4" s="994"/>
      <c r="M4" s="994"/>
      <c r="N4" s="995"/>
      <c r="O4" s="342"/>
      <c r="P4" s="1168"/>
      <c r="Q4" s="1168"/>
      <c r="R4" s="1168"/>
      <c r="S4" s="1168"/>
      <c r="T4" s="1168"/>
      <c r="U4" s="1168"/>
      <c r="V4" s="1168"/>
      <c r="W4" s="1168"/>
      <c r="X4" s="1168"/>
      <c r="Y4" s="1168"/>
      <c r="Z4" s="1168"/>
      <c r="AA4" s="1168"/>
      <c r="AB4" s="1168"/>
      <c r="AC4" s="1168"/>
      <c r="AD4" s="1168"/>
      <c r="AE4" s="1168"/>
      <c r="AF4" s="1168"/>
      <c r="AG4" s="1168"/>
      <c r="AH4" s="1168"/>
      <c r="AI4" s="1168"/>
      <c r="AJ4" s="1168"/>
      <c r="AK4" s="1168"/>
      <c r="AL4" s="1168"/>
      <c r="AM4" s="1168"/>
      <c r="AN4" s="937"/>
      <c r="AO4" s="938"/>
    </row>
    <row r="5" spans="1:41" s="227" customFormat="1" ht="15" customHeight="1" x14ac:dyDescent="0.2">
      <c r="A5" s="993"/>
      <c r="B5" s="994"/>
      <c r="C5" s="994"/>
      <c r="D5" s="994"/>
      <c r="E5" s="994"/>
      <c r="F5" s="994"/>
      <c r="G5" s="994"/>
      <c r="H5" s="994"/>
      <c r="I5" s="994"/>
      <c r="J5" s="994"/>
      <c r="K5" s="994"/>
      <c r="L5" s="994"/>
      <c r="M5" s="994"/>
      <c r="N5" s="995"/>
      <c r="O5" s="342"/>
      <c r="P5" s="1168"/>
      <c r="Q5" s="1168"/>
      <c r="R5" s="1168"/>
      <c r="S5" s="1168"/>
      <c r="T5" s="1168"/>
      <c r="U5" s="1168"/>
      <c r="V5" s="1168"/>
      <c r="W5" s="1168"/>
      <c r="X5" s="1168"/>
      <c r="Y5" s="1168"/>
      <c r="Z5" s="1168"/>
      <c r="AA5" s="1168"/>
      <c r="AB5" s="1168"/>
      <c r="AC5" s="1168"/>
      <c r="AD5" s="1168"/>
      <c r="AE5" s="1168"/>
      <c r="AF5" s="1168"/>
      <c r="AG5" s="1168"/>
      <c r="AH5" s="1168"/>
      <c r="AI5" s="1168"/>
      <c r="AJ5" s="1168"/>
      <c r="AK5" s="1168"/>
      <c r="AL5" s="1168"/>
      <c r="AM5" s="1168"/>
      <c r="AN5" s="937"/>
      <c r="AO5" s="938"/>
    </row>
    <row r="6" spans="1:41" s="227" customFormat="1" ht="15" customHeight="1" x14ac:dyDescent="0.2">
      <c r="A6" s="993"/>
      <c r="B6" s="994"/>
      <c r="C6" s="994"/>
      <c r="D6" s="994"/>
      <c r="E6" s="994"/>
      <c r="F6" s="994"/>
      <c r="G6" s="994"/>
      <c r="H6" s="994"/>
      <c r="I6" s="994"/>
      <c r="J6" s="994"/>
      <c r="K6" s="994"/>
      <c r="L6" s="994"/>
      <c r="M6" s="994"/>
      <c r="N6" s="995"/>
      <c r="O6" s="342"/>
      <c r="P6" s="1168"/>
      <c r="Q6" s="1168"/>
      <c r="R6" s="1168"/>
      <c r="S6" s="1168"/>
      <c r="T6" s="1168"/>
      <c r="U6" s="1168"/>
      <c r="V6" s="1168"/>
      <c r="W6" s="1168"/>
      <c r="X6" s="1168"/>
      <c r="Y6" s="1168"/>
      <c r="Z6" s="1168"/>
      <c r="AA6" s="1168"/>
      <c r="AB6" s="1168"/>
      <c r="AC6" s="1168"/>
      <c r="AD6" s="1168"/>
      <c r="AE6" s="1168"/>
      <c r="AF6" s="1168"/>
      <c r="AG6" s="1168"/>
      <c r="AH6" s="1168"/>
      <c r="AI6" s="1168"/>
      <c r="AJ6" s="1168"/>
      <c r="AK6" s="1168"/>
      <c r="AL6" s="1168"/>
      <c r="AM6" s="1168"/>
      <c r="AN6" s="937"/>
      <c r="AO6" s="938"/>
    </row>
    <row r="7" spans="1:41" s="227" customFormat="1" ht="15" customHeight="1" thickBot="1" x14ac:dyDescent="0.25">
      <c r="A7" s="993"/>
      <c r="B7" s="994"/>
      <c r="C7" s="994"/>
      <c r="D7" s="994"/>
      <c r="E7" s="994"/>
      <c r="F7" s="994"/>
      <c r="G7" s="994"/>
      <c r="H7" s="994"/>
      <c r="I7" s="994"/>
      <c r="J7" s="994"/>
      <c r="K7" s="994"/>
      <c r="L7" s="994"/>
      <c r="M7" s="994"/>
      <c r="N7" s="995"/>
      <c r="O7" s="343"/>
      <c r="P7" s="1168"/>
      <c r="Q7" s="1168"/>
      <c r="R7" s="1168"/>
      <c r="S7" s="1168"/>
      <c r="T7" s="1168"/>
      <c r="U7" s="1168"/>
      <c r="V7" s="1168"/>
      <c r="W7" s="1168"/>
      <c r="X7" s="1168"/>
      <c r="Y7" s="1168"/>
      <c r="Z7" s="1168"/>
      <c r="AA7" s="1168"/>
      <c r="AB7" s="1168"/>
      <c r="AC7" s="1168"/>
      <c r="AD7" s="1168"/>
      <c r="AE7" s="1168"/>
      <c r="AF7" s="1168"/>
      <c r="AG7" s="1168"/>
      <c r="AH7" s="1168"/>
      <c r="AI7" s="1168"/>
      <c r="AJ7" s="1168"/>
      <c r="AK7" s="1168"/>
      <c r="AL7" s="1168"/>
      <c r="AM7" s="1168"/>
      <c r="AN7" s="937"/>
      <c r="AO7" s="938"/>
    </row>
    <row r="8" spans="1:41" s="227" customFormat="1" ht="15.75" customHeight="1" thickBot="1" x14ac:dyDescent="0.25">
      <c r="A8" s="1162" t="s">
        <v>89</v>
      </c>
      <c r="B8" s="1163"/>
      <c r="C8" s="1163"/>
      <c r="D8" s="1163"/>
      <c r="E8" s="1163"/>
      <c r="F8" s="1163"/>
      <c r="G8" s="1163"/>
      <c r="H8" s="1163"/>
      <c r="I8" s="1163"/>
      <c r="J8" s="1163"/>
      <c r="K8" s="1163"/>
      <c r="L8" s="1163"/>
      <c r="M8" s="1163"/>
      <c r="N8" s="1164"/>
      <c r="O8" s="1165" t="s">
        <v>319</v>
      </c>
      <c r="P8" s="1166"/>
      <c r="Q8" s="1166"/>
      <c r="R8" s="1166"/>
      <c r="S8" s="1166"/>
      <c r="T8" s="1166"/>
      <c r="U8" s="1166"/>
      <c r="V8" s="1166"/>
      <c r="W8" s="1166"/>
      <c r="X8" s="1166"/>
      <c r="Y8" s="1166"/>
      <c r="Z8" s="1166"/>
      <c r="AA8" s="1166"/>
      <c r="AB8" s="1166"/>
      <c r="AC8" s="1166"/>
      <c r="AD8" s="1166"/>
      <c r="AE8" s="1166"/>
      <c r="AF8" s="1166"/>
      <c r="AG8" s="1166"/>
      <c r="AH8" s="1166"/>
      <c r="AI8" s="1166"/>
      <c r="AJ8" s="1166"/>
      <c r="AK8" s="1166"/>
      <c r="AL8" s="1166"/>
      <c r="AM8" s="1166"/>
      <c r="AN8" s="939"/>
      <c r="AO8" s="940"/>
    </row>
    <row r="9" spans="1:41" s="227" customFormat="1" ht="45.75" customHeight="1" x14ac:dyDescent="0.2">
      <c r="A9" s="1038" t="s">
        <v>22</v>
      </c>
      <c r="B9" s="1004"/>
      <c r="C9" s="1004" t="s">
        <v>49</v>
      </c>
      <c r="D9" s="1004" t="s">
        <v>308</v>
      </c>
      <c r="E9" s="1039" t="s">
        <v>126</v>
      </c>
      <c r="F9" s="1039" t="s">
        <v>50</v>
      </c>
      <c r="G9" s="1004" t="s">
        <v>51</v>
      </c>
      <c r="H9" s="1004" t="s">
        <v>52</v>
      </c>
      <c r="I9" s="1004" t="s">
        <v>53</v>
      </c>
      <c r="J9" s="1004" t="s">
        <v>54</v>
      </c>
      <c r="K9" s="1004" t="s">
        <v>56</v>
      </c>
      <c r="L9" s="1004" t="s">
        <v>57</v>
      </c>
      <c r="M9" s="1004" t="s">
        <v>58</v>
      </c>
      <c r="N9" s="999" t="s">
        <v>59</v>
      </c>
      <c r="O9" s="1146" t="s">
        <v>866</v>
      </c>
      <c r="P9" s="1160" t="s">
        <v>0</v>
      </c>
      <c r="Q9" s="1133"/>
      <c r="R9" s="1133" t="s">
        <v>1</v>
      </c>
      <c r="S9" s="1133"/>
      <c r="T9" s="1133" t="s">
        <v>2</v>
      </c>
      <c r="U9" s="1133"/>
      <c r="V9" s="1133" t="s">
        <v>3</v>
      </c>
      <c r="W9" s="1133"/>
      <c r="X9" s="1133" t="s">
        <v>4</v>
      </c>
      <c r="Y9" s="1133"/>
      <c r="Z9" s="1133" t="s">
        <v>5</v>
      </c>
      <c r="AA9" s="1133"/>
      <c r="AB9" s="1133" t="s">
        <v>6</v>
      </c>
      <c r="AC9" s="1133"/>
      <c r="AD9" s="1133" t="s">
        <v>7</v>
      </c>
      <c r="AE9" s="1133"/>
      <c r="AF9" s="1133" t="s">
        <v>8</v>
      </c>
      <c r="AG9" s="1133"/>
      <c r="AH9" s="1133" t="s">
        <v>9</v>
      </c>
      <c r="AI9" s="1133"/>
      <c r="AJ9" s="1133" t="s">
        <v>10</v>
      </c>
      <c r="AK9" s="1133"/>
      <c r="AL9" s="1133" t="s">
        <v>11</v>
      </c>
      <c r="AM9" s="1134"/>
      <c r="AN9" s="935" t="s">
        <v>90</v>
      </c>
      <c r="AO9" s="936"/>
    </row>
    <row r="10" spans="1:41" s="227" customFormat="1" ht="42" customHeight="1" thickBot="1" x14ac:dyDescent="0.25">
      <c r="A10" s="242" t="s">
        <v>12</v>
      </c>
      <c r="B10" s="508" t="s">
        <v>13</v>
      </c>
      <c r="C10" s="1169"/>
      <c r="D10" s="1169"/>
      <c r="E10" s="1171"/>
      <c r="F10" s="1171"/>
      <c r="G10" s="1169"/>
      <c r="H10" s="1169"/>
      <c r="I10" s="1169"/>
      <c r="J10" s="1169"/>
      <c r="K10" s="1169"/>
      <c r="L10" s="1169"/>
      <c r="M10" s="1169"/>
      <c r="N10" s="1170"/>
      <c r="O10" s="1147"/>
      <c r="P10" s="205" t="s">
        <v>23</v>
      </c>
      <c r="Q10" s="206" t="s">
        <v>24</v>
      </c>
      <c r="R10" s="205" t="s">
        <v>23</v>
      </c>
      <c r="S10" s="206" t="s">
        <v>24</v>
      </c>
      <c r="T10" s="205" t="s">
        <v>23</v>
      </c>
      <c r="U10" s="206" t="s">
        <v>24</v>
      </c>
      <c r="V10" s="205" t="s">
        <v>23</v>
      </c>
      <c r="W10" s="206" t="s">
        <v>24</v>
      </c>
      <c r="X10" s="205" t="s">
        <v>23</v>
      </c>
      <c r="Y10" s="206" t="s">
        <v>24</v>
      </c>
      <c r="Z10" s="205" t="s">
        <v>23</v>
      </c>
      <c r="AA10" s="206" t="s">
        <v>24</v>
      </c>
      <c r="AB10" s="205" t="s">
        <v>23</v>
      </c>
      <c r="AC10" s="206" t="s">
        <v>24</v>
      </c>
      <c r="AD10" s="205" t="s">
        <v>23</v>
      </c>
      <c r="AE10" s="206" t="s">
        <v>24</v>
      </c>
      <c r="AF10" s="205" t="s">
        <v>23</v>
      </c>
      <c r="AG10" s="206" t="s">
        <v>24</v>
      </c>
      <c r="AH10" s="205" t="s">
        <v>23</v>
      </c>
      <c r="AI10" s="206" t="s">
        <v>24</v>
      </c>
      <c r="AJ10" s="205" t="s">
        <v>23</v>
      </c>
      <c r="AK10" s="206" t="s">
        <v>24</v>
      </c>
      <c r="AL10" s="205" t="s">
        <v>23</v>
      </c>
      <c r="AM10" s="453" t="s">
        <v>24</v>
      </c>
      <c r="AN10" s="459" t="s">
        <v>19</v>
      </c>
      <c r="AO10" s="460" t="s">
        <v>21</v>
      </c>
    </row>
    <row r="11" spans="1:41" s="227" customFormat="1" ht="57.75" customHeight="1" x14ac:dyDescent="0.2">
      <c r="A11" s="1172" t="s">
        <v>91</v>
      </c>
      <c r="B11" s="1175" t="s">
        <v>418</v>
      </c>
      <c r="C11" s="1178" t="s">
        <v>449</v>
      </c>
      <c r="D11" s="1027" t="s">
        <v>450</v>
      </c>
      <c r="E11" s="1180">
        <v>0.6</v>
      </c>
      <c r="F11" s="686" t="s">
        <v>25</v>
      </c>
      <c r="G11" s="666" t="s">
        <v>451</v>
      </c>
      <c r="H11" s="666" t="s">
        <v>986</v>
      </c>
      <c r="I11" s="666" t="s">
        <v>987</v>
      </c>
      <c r="J11" s="15">
        <v>0.2</v>
      </c>
      <c r="K11" s="344" t="s">
        <v>452</v>
      </c>
      <c r="L11" s="542">
        <v>44197</v>
      </c>
      <c r="M11" s="542">
        <v>44561</v>
      </c>
      <c r="N11" s="687" t="s">
        <v>64</v>
      </c>
      <c r="O11" s="693" t="s">
        <v>26</v>
      </c>
      <c r="P11" s="233"/>
      <c r="Q11" s="351"/>
      <c r="R11" s="351"/>
      <c r="S11" s="351"/>
      <c r="T11" s="351"/>
      <c r="U11" s="351"/>
      <c r="V11" s="233"/>
      <c r="W11" s="349">
        <v>0.2</v>
      </c>
      <c r="X11" s="233"/>
      <c r="Y11" s="351"/>
      <c r="Z11" s="233"/>
      <c r="AA11" s="349">
        <v>0.2</v>
      </c>
      <c r="AB11" s="233"/>
      <c r="AC11" s="351"/>
      <c r="AD11" s="351"/>
      <c r="AE11" s="351"/>
      <c r="AF11" s="233"/>
      <c r="AG11" s="349">
        <v>0.2</v>
      </c>
      <c r="AH11" s="233"/>
      <c r="AI11" s="351"/>
      <c r="AJ11" s="351"/>
      <c r="AK11" s="351"/>
      <c r="AL11" s="233"/>
      <c r="AM11" s="350">
        <v>0.4</v>
      </c>
      <c r="AN11" s="463"/>
      <c r="AO11" s="463"/>
    </row>
    <row r="12" spans="1:41" s="227" customFormat="1" ht="58.5" customHeight="1" x14ac:dyDescent="0.2">
      <c r="A12" s="1173"/>
      <c r="B12" s="1176"/>
      <c r="C12" s="1179"/>
      <c r="D12" s="1028"/>
      <c r="E12" s="1161"/>
      <c r="F12" s="688" t="s">
        <v>25</v>
      </c>
      <c r="G12" s="667" t="s">
        <v>453</v>
      </c>
      <c r="H12" s="667" t="s">
        <v>988</v>
      </c>
      <c r="I12" s="667" t="s">
        <v>908</v>
      </c>
      <c r="J12" s="13">
        <v>0.2</v>
      </c>
      <c r="K12" s="345" t="s">
        <v>454</v>
      </c>
      <c r="L12" s="541">
        <v>44198</v>
      </c>
      <c r="M12" s="541">
        <v>44562</v>
      </c>
      <c r="N12" s="689" t="s">
        <v>64</v>
      </c>
      <c r="O12" s="693" t="s">
        <v>27</v>
      </c>
      <c r="P12" s="233"/>
      <c r="Q12" s="351"/>
      <c r="R12" s="351"/>
      <c r="S12" s="351"/>
      <c r="T12" s="351"/>
      <c r="U12" s="351"/>
      <c r="V12" s="233"/>
      <c r="W12" s="351"/>
      <c r="X12" s="233"/>
      <c r="Z12" s="233"/>
      <c r="AA12" s="351"/>
      <c r="AB12" s="351"/>
      <c r="AC12" s="351"/>
      <c r="AD12" s="351"/>
      <c r="AE12" s="349">
        <v>0.5</v>
      </c>
      <c r="AF12" s="351"/>
      <c r="AG12" s="351"/>
      <c r="AH12" s="351"/>
      <c r="AI12" s="351"/>
      <c r="AJ12" s="351"/>
      <c r="AK12" s="351"/>
      <c r="AL12" s="233"/>
      <c r="AM12" s="349">
        <v>0.3</v>
      </c>
      <c r="AN12" s="234"/>
      <c r="AO12" s="234"/>
    </row>
    <row r="13" spans="1:41" s="227" customFormat="1" ht="66" customHeight="1" x14ac:dyDescent="0.2">
      <c r="A13" s="1173"/>
      <c r="B13" s="1176"/>
      <c r="C13" s="1179"/>
      <c r="D13" s="1028"/>
      <c r="E13" s="1161"/>
      <c r="F13" s="688" t="s">
        <v>25</v>
      </c>
      <c r="G13" s="667" t="s">
        <v>909</v>
      </c>
      <c r="H13" s="667" t="s">
        <v>455</v>
      </c>
      <c r="I13" s="667" t="s">
        <v>456</v>
      </c>
      <c r="J13" s="13">
        <v>0.2</v>
      </c>
      <c r="K13" s="345" t="s">
        <v>454</v>
      </c>
      <c r="L13" s="541">
        <v>44199</v>
      </c>
      <c r="M13" s="541">
        <v>44563</v>
      </c>
      <c r="N13" s="689" t="s">
        <v>64</v>
      </c>
      <c r="O13" s="693" t="s">
        <v>42</v>
      </c>
      <c r="P13" s="671"/>
      <c r="Q13" s="601">
        <v>4</v>
      </c>
      <c r="R13" s="671"/>
      <c r="S13" s="601">
        <v>2</v>
      </c>
      <c r="T13" s="671"/>
      <c r="U13" s="601">
        <v>4</v>
      </c>
      <c r="V13" s="671"/>
      <c r="W13" s="601">
        <v>2</v>
      </c>
      <c r="X13" s="671"/>
      <c r="Y13" s="601">
        <v>3</v>
      </c>
      <c r="Z13" s="671"/>
      <c r="AA13" s="601">
        <v>1</v>
      </c>
      <c r="AB13" s="671"/>
      <c r="AC13" s="601">
        <v>3</v>
      </c>
      <c r="AD13" s="671"/>
      <c r="AE13" s="601">
        <v>2</v>
      </c>
      <c r="AF13" s="671"/>
      <c r="AG13" s="601">
        <v>2</v>
      </c>
      <c r="AH13" s="671"/>
      <c r="AI13" s="601">
        <v>1</v>
      </c>
      <c r="AJ13" s="671"/>
      <c r="AK13" s="601">
        <v>0</v>
      </c>
      <c r="AL13" s="671"/>
      <c r="AM13" s="601">
        <v>1</v>
      </c>
      <c r="AN13" s="234"/>
      <c r="AO13" s="234"/>
    </row>
    <row r="14" spans="1:41" s="227" customFormat="1" ht="58.5" customHeight="1" x14ac:dyDescent="0.2">
      <c r="A14" s="1173"/>
      <c r="B14" s="1176"/>
      <c r="C14" s="1179"/>
      <c r="D14" s="496" t="s">
        <v>457</v>
      </c>
      <c r="E14" s="690">
        <v>0.05</v>
      </c>
      <c r="F14" s="688" t="s">
        <v>25</v>
      </c>
      <c r="G14" s="540" t="s">
        <v>458</v>
      </c>
      <c r="H14" s="667" t="s">
        <v>459</v>
      </c>
      <c r="I14" s="294" t="s">
        <v>460</v>
      </c>
      <c r="J14" s="13">
        <v>0.05</v>
      </c>
      <c r="K14" s="345" t="s">
        <v>454</v>
      </c>
      <c r="L14" s="541">
        <v>44200</v>
      </c>
      <c r="M14" s="541">
        <v>44564</v>
      </c>
      <c r="N14" s="689" t="s">
        <v>64</v>
      </c>
      <c r="O14" s="693" t="s">
        <v>43</v>
      </c>
      <c r="P14" s="671"/>
      <c r="Q14" s="672"/>
      <c r="R14" s="671"/>
      <c r="S14" s="601"/>
      <c r="T14" s="671"/>
      <c r="U14" s="601">
        <v>1</v>
      </c>
      <c r="V14" s="671"/>
      <c r="W14" s="601">
        <v>1</v>
      </c>
      <c r="X14" s="671"/>
      <c r="Y14" s="601">
        <v>1</v>
      </c>
      <c r="Z14" s="671"/>
      <c r="AA14" s="601">
        <v>1</v>
      </c>
      <c r="AB14" s="671"/>
      <c r="AC14" s="601">
        <v>1</v>
      </c>
      <c r="AD14" s="671"/>
      <c r="AE14" s="601">
        <v>1</v>
      </c>
      <c r="AF14" s="671"/>
      <c r="AG14" s="601">
        <v>1</v>
      </c>
      <c r="AH14" s="671"/>
      <c r="AI14" s="601">
        <v>1</v>
      </c>
      <c r="AJ14" s="671"/>
      <c r="AK14" s="601">
        <v>0</v>
      </c>
      <c r="AL14" s="671"/>
      <c r="AM14" s="601">
        <v>0</v>
      </c>
      <c r="AN14" s="234"/>
      <c r="AO14" s="234"/>
    </row>
    <row r="15" spans="1:41" s="227" customFormat="1" ht="66.75" customHeight="1" x14ac:dyDescent="0.2">
      <c r="A15" s="1173"/>
      <c r="B15" s="1176"/>
      <c r="C15" s="1179"/>
      <c r="D15" s="157" t="s">
        <v>461</v>
      </c>
      <c r="E15" s="690">
        <v>0.15</v>
      </c>
      <c r="F15" s="688" t="s">
        <v>25</v>
      </c>
      <c r="G15" s="540" t="s">
        <v>989</v>
      </c>
      <c r="H15" s="667" t="s">
        <v>990</v>
      </c>
      <c r="I15" s="294" t="s">
        <v>462</v>
      </c>
      <c r="J15" s="146">
        <v>0.15</v>
      </c>
      <c r="K15" s="345" t="s">
        <v>454</v>
      </c>
      <c r="L15" s="541">
        <v>44201</v>
      </c>
      <c r="M15" s="541">
        <v>44565</v>
      </c>
      <c r="N15" s="689" t="s">
        <v>64</v>
      </c>
      <c r="O15" s="693" t="s">
        <v>30</v>
      </c>
      <c r="P15" s="671"/>
      <c r="Q15" s="601">
        <v>3</v>
      </c>
      <c r="R15" s="671"/>
      <c r="S15" s="601">
        <v>5</v>
      </c>
      <c r="T15" s="671"/>
      <c r="U15" s="601">
        <v>3</v>
      </c>
      <c r="V15" s="671"/>
      <c r="W15" s="601">
        <v>2</v>
      </c>
      <c r="X15" s="671"/>
      <c r="Y15" s="601">
        <v>2</v>
      </c>
      <c r="Z15" s="671"/>
      <c r="AA15" s="601">
        <v>2</v>
      </c>
      <c r="AB15" s="671"/>
      <c r="AC15" s="601">
        <v>5</v>
      </c>
      <c r="AD15" s="671"/>
      <c r="AE15" s="601">
        <v>2</v>
      </c>
      <c r="AF15" s="671"/>
      <c r="AG15" s="601">
        <v>2</v>
      </c>
      <c r="AH15" s="671"/>
      <c r="AI15" s="601">
        <v>2</v>
      </c>
      <c r="AJ15" s="671"/>
      <c r="AK15" s="601">
        <v>2</v>
      </c>
      <c r="AL15" s="671"/>
      <c r="AM15" s="601">
        <v>2</v>
      </c>
      <c r="AN15" s="234"/>
      <c r="AO15" s="234"/>
    </row>
    <row r="16" spans="1:41" s="227" customFormat="1" ht="66.75" customHeight="1" x14ac:dyDescent="0.2">
      <c r="A16" s="1173"/>
      <c r="B16" s="1176"/>
      <c r="C16" s="1179"/>
      <c r="D16" s="496" t="s">
        <v>463</v>
      </c>
      <c r="E16" s="690">
        <v>0.05</v>
      </c>
      <c r="F16" s="688" t="s">
        <v>25</v>
      </c>
      <c r="G16" s="668" t="s">
        <v>464</v>
      </c>
      <c r="H16" s="668" t="s">
        <v>465</v>
      </c>
      <c r="I16" s="668" t="s">
        <v>466</v>
      </c>
      <c r="J16" s="146">
        <v>0.05</v>
      </c>
      <c r="K16" s="345" t="s">
        <v>454</v>
      </c>
      <c r="L16" s="541">
        <v>44202</v>
      </c>
      <c r="M16" s="541">
        <v>44566</v>
      </c>
      <c r="N16" s="689" t="s">
        <v>64</v>
      </c>
      <c r="O16" s="693" t="s">
        <v>32</v>
      </c>
      <c r="P16" s="233"/>
      <c r="Q16" s="349">
        <v>0.34</v>
      </c>
      <c r="R16" s="233"/>
      <c r="S16" s="351"/>
      <c r="T16" s="351"/>
      <c r="U16" s="351"/>
      <c r="V16" s="351"/>
      <c r="X16" s="233"/>
      <c r="Y16" s="349">
        <v>0.33</v>
      </c>
      <c r="Z16" s="233"/>
      <c r="AA16" s="351"/>
      <c r="AB16" s="351"/>
      <c r="AC16" s="351"/>
      <c r="AD16" s="351"/>
      <c r="AE16" s="351"/>
      <c r="AF16" s="351"/>
      <c r="AG16" s="349">
        <v>0.33</v>
      </c>
      <c r="AH16" s="233"/>
      <c r="AI16" s="351"/>
      <c r="AJ16" s="351"/>
      <c r="AK16" s="351"/>
      <c r="AL16" s="351"/>
      <c r="AM16" s="352"/>
      <c r="AN16" s="234"/>
      <c r="AO16" s="234"/>
    </row>
    <row r="17" spans="1:41" s="227" customFormat="1" ht="76.5" customHeight="1" x14ac:dyDescent="0.2">
      <c r="A17" s="1173"/>
      <c r="B17" s="1176"/>
      <c r="C17" s="1179"/>
      <c r="D17" s="1028" t="s">
        <v>467</v>
      </c>
      <c r="E17" s="1161">
        <v>0.1</v>
      </c>
      <c r="F17" s="688" t="s">
        <v>25</v>
      </c>
      <c r="G17" s="691" t="s">
        <v>468</v>
      </c>
      <c r="H17" s="668" t="s">
        <v>906</v>
      </c>
      <c r="I17" s="549" t="s">
        <v>469</v>
      </c>
      <c r="J17" s="13">
        <v>0.05</v>
      </c>
      <c r="K17" s="345" t="s">
        <v>454</v>
      </c>
      <c r="L17" s="541">
        <v>44203</v>
      </c>
      <c r="M17" s="541">
        <v>44567</v>
      </c>
      <c r="N17" s="689" t="s">
        <v>64</v>
      </c>
      <c r="O17" s="693" t="s">
        <v>35</v>
      </c>
      <c r="P17" s="694"/>
      <c r="Q17" s="670"/>
      <c r="R17" s="694"/>
      <c r="S17" s="636">
        <v>1</v>
      </c>
      <c r="T17" s="694"/>
      <c r="U17" s="670"/>
      <c r="V17" s="670"/>
      <c r="W17" s="670"/>
      <c r="X17" s="670"/>
      <c r="Y17" s="670"/>
      <c r="Z17" s="670"/>
      <c r="AA17" s="670"/>
      <c r="AB17" s="670"/>
      <c r="AC17" s="670"/>
      <c r="AD17" s="694"/>
      <c r="AE17" s="636">
        <v>1</v>
      </c>
      <c r="AF17" s="694"/>
      <c r="AG17" s="670"/>
      <c r="AH17" s="670"/>
      <c r="AI17" s="670"/>
      <c r="AJ17" s="670"/>
      <c r="AK17" s="670"/>
      <c r="AL17" s="670"/>
      <c r="AM17" s="672"/>
      <c r="AN17" s="234"/>
      <c r="AO17" s="234"/>
    </row>
    <row r="18" spans="1:41" s="227" customFormat="1" ht="73.5" customHeight="1" x14ac:dyDescent="0.2">
      <c r="A18" s="1173"/>
      <c r="B18" s="1176"/>
      <c r="C18" s="1179"/>
      <c r="D18" s="1028"/>
      <c r="E18" s="1161"/>
      <c r="F18" s="688" t="s">
        <v>25</v>
      </c>
      <c r="G18" s="691" t="s">
        <v>470</v>
      </c>
      <c r="H18" s="668" t="s">
        <v>471</v>
      </c>
      <c r="I18" s="549" t="s">
        <v>472</v>
      </c>
      <c r="J18" s="13">
        <v>0.05</v>
      </c>
      <c r="K18" s="345" t="s">
        <v>454</v>
      </c>
      <c r="L18" s="541">
        <v>44204</v>
      </c>
      <c r="M18" s="541">
        <v>44568</v>
      </c>
      <c r="N18" s="689" t="s">
        <v>64</v>
      </c>
      <c r="O18" s="693" t="s">
        <v>44</v>
      </c>
      <c r="P18" s="233"/>
      <c r="Q18" s="349">
        <v>8.3333299999999999E-2</v>
      </c>
      <c r="R18" s="233"/>
      <c r="S18" s="349">
        <v>8.3333299999999999E-2</v>
      </c>
      <c r="T18" s="233"/>
      <c r="U18" s="349">
        <v>8.3333299999999999E-2</v>
      </c>
      <c r="V18" s="233"/>
      <c r="W18" s="349">
        <v>8.3333299999999999E-2</v>
      </c>
      <c r="X18" s="233"/>
      <c r="Y18" s="349">
        <v>8.3333299999999999E-2</v>
      </c>
      <c r="Z18" s="233"/>
      <c r="AA18" s="349">
        <v>8.3333299999999999E-2</v>
      </c>
      <c r="AB18" s="233"/>
      <c r="AC18" s="349">
        <v>8.3333299999999999E-2</v>
      </c>
      <c r="AD18" s="233"/>
      <c r="AE18" s="349">
        <v>8.3333299999999999E-2</v>
      </c>
      <c r="AF18" s="233"/>
      <c r="AG18" s="349">
        <v>8.3333299999999999E-2</v>
      </c>
      <c r="AH18" s="233"/>
      <c r="AI18" s="349">
        <v>8.3333299999999999E-2</v>
      </c>
      <c r="AJ18" s="233"/>
      <c r="AK18" s="349">
        <v>8.3333299999999999E-2</v>
      </c>
      <c r="AL18" s="233"/>
      <c r="AM18" s="350">
        <v>8.3333299999999999E-2</v>
      </c>
      <c r="AN18" s="234"/>
      <c r="AO18" s="234"/>
    </row>
    <row r="19" spans="1:41" s="227" customFormat="1" ht="111" customHeight="1" thickBot="1" x14ac:dyDescent="0.25">
      <c r="A19" s="1174"/>
      <c r="B19" s="1177"/>
      <c r="C19" s="346" t="s">
        <v>724</v>
      </c>
      <c r="D19" s="347" t="s">
        <v>473</v>
      </c>
      <c r="E19" s="9">
        <v>0.05</v>
      </c>
      <c r="F19" s="8" t="s">
        <v>25</v>
      </c>
      <c r="G19" s="347" t="s">
        <v>846</v>
      </c>
      <c r="H19" s="347" t="s">
        <v>66</v>
      </c>
      <c r="I19" s="669" t="s">
        <v>447</v>
      </c>
      <c r="J19" s="188">
        <v>0.05</v>
      </c>
      <c r="K19" s="348" t="s">
        <v>454</v>
      </c>
      <c r="L19" s="543">
        <v>44205</v>
      </c>
      <c r="M19" s="543">
        <v>44569</v>
      </c>
      <c r="N19" s="692" t="s">
        <v>64</v>
      </c>
      <c r="O19" s="695" t="s">
        <v>46</v>
      </c>
      <c r="P19" s="485"/>
      <c r="Q19" s="486">
        <v>8.3333299999999999E-2</v>
      </c>
      <c r="R19" s="485"/>
      <c r="S19" s="486">
        <v>8.3333299999999999E-2</v>
      </c>
      <c r="T19" s="485"/>
      <c r="U19" s="486">
        <v>8.3333299999999999E-2</v>
      </c>
      <c r="V19" s="485"/>
      <c r="W19" s="486">
        <v>8.3333299999999999E-2</v>
      </c>
      <c r="X19" s="485"/>
      <c r="Y19" s="486">
        <v>8.3333299999999999E-2</v>
      </c>
      <c r="Z19" s="485"/>
      <c r="AA19" s="486">
        <v>8.3333299999999999E-2</v>
      </c>
      <c r="AB19" s="485"/>
      <c r="AC19" s="486">
        <v>8.3333299999999999E-2</v>
      </c>
      <c r="AD19" s="485"/>
      <c r="AE19" s="486">
        <v>8.3333299999999999E-2</v>
      </c>
      <c r="AF19" s="485"/>
      <c r="AG19" s="486">
        <v>8.3333299999999999E-2</v>
      </c>
      <c r="AH19" s="485"/>
      <c r="AI19" s="486">
        <v>8.3333299999999999E-2</v>
      </c>
      <c r="AJ19" s="485"/>
      <c r="AK19" s="486">
        <v>8.3333299999999999E-2</v>
      </c>
      <c r="AL19" s="485"/>
      <c r="AM19" s="487">
        <v>8.3333299999999999E-2</v>
      </c>
      <c r="AN19" s="234"/>
      <c r="AO19" s="234"/>
    </row>
    <row r="20" spans="1:41" s="227" customFormat="1" ht="18" customHeight="1" x14ac:dyDescent="0.2">
      <c r="A20" s="135" t="s">
        <v>16</v>
      </c>
      <c r="B20" s="136"/>
      <c r="C20" s="136" t="s">
        <v>17</v>
      </c>
      <c r="D20" s="309"/>
      <c r="E20" s="136" t="s">
        <v>14</v>
      </c>
      <c r="F20" s="136"/>
      <c r="G20" s="136" t="s">
        <v>14</v>
      </c>
      <c r="H20" s="137"/>
      <c r="I20" s="136" t="s">
        <v>15</v>
      </c>
      <c r="J20" s="137"/>
      <c r="K20" s="136"/>
      <c r="L20" s="136"/>
      <c r="M20" s="136"/>
      <c r="N20" s="137"/>
      <c r="O20" s="1153"/>
      <c r="P20" s="1181"/>
      <c r="Q20" s="1181"/>
      <c r="R20" s="1181"/>
      <c r="S20" s="1181"/>
      <c r="T20" s="1181"/>
      <c r="U20" s="1181"/>
      <c r="V20" s="1181"/>
      <c r="W20" s="1181"/>
      <c r="X20" s="1181"/>
      <c r="Y20" s="1181"/>
      <c r="Z20" s="1181"/>
      <c r="AA20" s="1181"/>
      <c r="AB20" s="1181"/>
      <c r="AC20" s="1181"/>
      <c r="AD20" s="1181"/>
      <c r="AE20" s="1181"/>
      <c r="AF20" s="1181"/>
      <c r="AG20" s="1181"/>
      <c r="AH20" s="1181"/>
      <c r="AI20" s="1181"/>
      <c r="AJ20" s="1181"/>
      <c r="AK20" s="1181"/>
      <c r="AL20" s="1181"/>
      <c r="AM20" s="1182"/>
      <c r="AN20" s="1183"/>
      <c r="AO20" s="1184"/>
    </row>
    <row r="21" spans="1:41" s="227" customFormat="1" ht="60.75" customHeight="1" x14ac:dyDescent="0.2">
      <c r="A21" s="135" t="s">
        <v>63</v>
      </c>
      <c r="B21" s="136"/>
      <c r="C21" s="136" t="s">
        <v>311</v>
      </c>
      <c r="D21" s="309"/>
      <c r="E21" s="136" t="s">
        <v>62</v>
      </c>
      <c r="F21" s="136"/>
      <c r="G21" s="136" t="s">
        <v>38</v>
      </c>
      <c r="H21" s="136"/>
      <c r="I21" s="136" t="s">
        <v>847</v>
      </c>
      <c r="J21" s="136"/>
      <c r="K21" s="136"/>
      <c r="L21" s="136"/>
      <c r="M21" s="136"/>
      <c r="N21" s="137"/>
      <c r="O21" s="1156"/>
      <c r="P21" s="1154"/>
      <c r="Q21" s="1154"/>
      <c r="R21" s="1154"/>
      <c r="S21" s="1154"/>
      <c r="T21" s="1154"/>
      <c r="U21" s="1154"/>
      <c r="V21" s="1154"/>
      <c r="W21" s="1154"/>
      <c r="X21" s="1154"/>
      <c r="Y21" s="1154"/>
      <c r="Z21" s="1154"/>
      <c r="AA21" s="1154"/>
      <c r="AB21" s="1154"/>
      <c r="AC21" s="1154"/>
      <c r="AD21" s="1154"/>
      <c r="AE21" s="1154"/>
      <c r="AF21" s="1154"/>
      <c r="AG21" s="1154"/>
      <c r="AH21" s="1154"/>
      <c r="AI21" s="1154"/>
      <c r="AJ21" s="1154"/>
      <c r="AK21" s="1154"/>
      <c r="AL21" s="1154"/>
      <c r="AM21" s="1155"/>
      <c r="AN21" s="1185"/>
      <c r="AO21" s="1186"/>
    </row>
    <row r="22" spans="1:41" s="227" customFormat="1" ht="33.75" customHeight="1" thickBot="1" x14ac:dyDescent="0.25">
      <c r="A22" s="139" t="s">
        <v>37</v>
      </c>
      <c r="B22" s="140"/>
      <c r="C22" s="1016" t="s">
        <v>312</v>
      </c>
      <c r="D22" s="1016"/>
      <c r="E22" s="141" t="s">
        <v>60</v>
      </c>
      <c r="F22" s="140"/>
      <c r="G22" s="141" t="s">
        <v>39</v>
      </c>
      <c r="H22" s="140"/>
      <c r="I22" s="303" t="s">
        <v>907</v>
      </c>
      <c r="J22" s="1017" t="s">
        <v>18</v>
      </c>
      <c r="K22" s="1017"/>
      <c r="L22" s="1017"/>
      <c r="M22" s="1017"/>
      <c r="N22" s="1017"/>
      <c r="O22" s="1157"/>
      <c r="P22" s="1158"/>
      <c r="Q22" s="1158"/>
      <c r="R22" s="1158"/>
      <c r="S22" s="1158"/>
      <c r="T22" s="1158"/>
      <c r="U22" s="1158"/>
      <c r="V22" s="1158"/>
      <c r="W22" s="1158"/>
      <c r="X22" s="1158"/>
      <c r="Y22" s="1158"/>
      <c r="Z22" s="1158"/>
      <c r="AA22" s="1158"/>
      <c r="AB22" s="1158"/>
      <c r="AC22" s="1158"/>
      <c r="AD22" s="1158"/>
      <c r="AE22" s="1158"/>
      <c r="AF22" s="1158"/>
      <c r="AG22" s="1158"/>
      <c r="AH22" s="1158"/>
      <c r="AI22" s="1158"/>
      <c r="AJ22" s="1158"/>
      <c r="AK22" s="1158"/>
      <c r="AL22" s="1158"/>
      <c r="AM22" s="1159"/>
      <c r="AN22" s="1187"/>
      <c r="AO22" s="1188"/>
    </row>
    <row r="23" spans="1:41" s="227" customFormat="1" ht="13.5" x14ac:dyDescent="0.25">
      <c r="A23" s="725">
        <v>44223</v>
      </c>
      <c r="E23" s="142"/>
      <c r="F23" s="142"/>
    </row>
    <row r="24" spans="1:41" s="227" customFormat="1" x14ac:dyDescent="0.2">
      <c r="E24" s="142"/>
      <c r="F24" s="142"/>
    </row>
    <row r="25" spans="1:41" s="227" customFormat="1" x14ac:dyDescent="0.2">
      <c r="E25" s="142"/>
      <c r="F25" s="142"/>
    </row>
    <row r="26" spans="1:41" s="227" customFormat="1" x14ac:dyDescent="0.2">
      <c r="E26" s="142"/>
      <c r="F26" s="142"/>
    </row>
    <row r="27" spans="1:41" s="227" customFormat="1" x14ac:dyDescent="0.2">
      <c r="E27" s="142"/>
      <c r="F27" s="142"/>
    </row>
    <row r="28" spans="1:41" s="227" customFormat="1" x14ac:dyDescent="0.2">
      <c r="E28" s="142"/>
      <c r="F28" s="142"/>
    </row>
    <row r="29" spans="1:41" s="227" customFormat="1" x14ac:dyDescent="0.2">
      <c r="E29" s="142"/>
      <c r="F29" s="142"/>
    </row>
    <row r="30" spans="1:41" s="227" customFormat="1" x14ac:dyDescent="0.2">
      <c r="E30" s="142"/>
      <c r="F30" s="142"/>
    </row>
    <row r="31" spans="1:41" s="227" customFormat="1" x14ac:dyDescent="0.2">
      <c r="E31" s="142"/>
      <c r="F31" s="142"/>
    </row>
    <row r="32" spans="1:41" s="227" customFormat="1" x14ac:dyDescent="0.2">
      <c r="E32" s="142"/>
      <c r="F32" s="142"/>
    </row>
    <row r="33" spans="5:6" s="227" customFormat="1" x14ac:dyDescent="0.2">
      <c r="E33" s="142"/>
      <c r="F33" s="142"/>
    </row>
    <row r="34" spans="5:6" s="227" customFormat="1" x14ac:dyDescent="0.2">
      <c r="E34" s="142"/>
      <c r="F34" s="142"/>
    </row>
    <row r="35" spans="5:6" s="227" customFormat="1" x14ac:dyDescent="0.2">
      <c r="E35" s="142"/>
      <c r="F35" s="142"/>
    </row>
    <row r="36" spans="5:6" s="227" customFormat="1" x14ac:dyDescent="0.2">
      <c r="E36" s="142"/>
      <c r="F36" s="142"/>
    </row>
  </sheetData>
  <mergeCells count="43">
    <mergeCell ref="O20:AM22"/>
    <mergeCell ref="AN20:AO22"/>
    <mergeCell ref="AH9:AI9"/>
    <mergeCell ref="AJ9:AK9"/>
    <mergeCell ref="AL9:AM9"/>
    <mergeCell ref="AN9:AO9"/>
    <mergeCell ref="V9:W9"/>
    <mergeCell ref="X9:Y9"/>
    <mergeCell ref="Z9:AA9"/>
    <mergeCell ref="AB9:AC9"/>
    <mergeCell ref="AD9:AE9"/>
    <mergeCell ref="AF9:AG9"/>
    <mergeCell ref="O9:O10"/>
    <mergeCell ref="P9:Q9"/>
    <mergeCell ref="R9:S9"/>
    <mergeCell ref="T9:U9"/>
    <mergeCell ref="C22:D22"/>
    <mergeCell ref="J22:N22"/>
    <mergeCell ref="A9:B9"/>
    <mergeCell ref="C9:C10"/>
    <mergeCell ref="D9:D10"/>
    <mergeCell ref="E9:E10"/>
    <mergeCell ref="F9:F10"/>
    <mergeCell ref="A11:A19"/>
    <mergeCell ref="B11:B19"/>
    <mergeCell ref="C11:C18"/>
    <mergeCell ref="D11:D13"/>
    <mergeCell ref="E11:E13"/>
    <mergeCell ref="G9:G10"/>
    <mergeCell ref="H9:H10"/>
    <mergeCell ref="I9:I10"/>
    <mergeCell ref="J9:J10"/>
    <mergeCell ref="D17:D18"/>
    <mergeCell ref="E17:E18"/>
    <mergeCell ref="AN3:AO8"/>
    <mergeCell ref="A8:N8"/>
    <mergeCell ref="O8:AM8"/>
    <mergeCell ref="P3:AM7"/>
    <mergeCell ref="K9:K10"/>
    <mergeCell ref="L9:L10"/>
    <mergeCell ref="M9:M10"/>
    <mergeCell ref="N9:N10"/>
    <mergeCell ref="A3:N7"/>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27" max="64" man="1"/>
  </rowBreaks>
  <colBreaks count="1" manualBreakCount="1">
    <brk id="14" min="2" max="32"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87F57-23B9-4D7D-9957-68C49B84F8E6}">
  <sheetPr>
    <tabColor rgb="FF00B050"/>
  </sheetPr>
  <dimension ref="A1:AQ41"/>
  <sheetViews>
    <sheetView topLeftCell="M1" zoomScale="90" zoomScaleNormal="90" zoomScaleSheetLayoutView="100" workbookViewId="0">
      <selection activeCell="W14" sqref="W14"/>
    </sheetView>
  </sheetViews>
  <sheetFormatPr baseColWidth="10" defaultColWidth="11.42578125" defaultRowHeight="12.75" x14ac:dyDescent="0.2"/>
  <cols>
    <col min="1" max="1" width="18.5703125" style="4" customWidth="1"/>
    <col min="2" max="2" width="19.140625" style="4" customWidth="1"/>
    <col min="3" max="3" width="17" style="4" customWidth="1"/>
    <col min="4" max="4" width="25.140625" style="4" customWidth="1"/>
    <col min="5" max="5" width="14.5703125" style="5" customWidth="1"/>
    <col min="6" max="6" width="17" style="5" customWidth="1"/>
    <col min="7" max="7" width="38.28515625" style="4" customWidth="1"/>
    <col min="8" max="8" width="31" style="4" customWidth="1"/>
    <col min="9" max="9" width="32.5703125" style="4" customWidth="1"/>
    <col min="10" max="10" width="18.42578125" style="4" customWidth="1"/>
    <col min="11" max="11" width="23.42578125" style="4" customWidth="1"/>
    <col min="12" max="12" width="18.5703125" style="4" customWidth="1"/>
    <col min="13" max="13" width="17.28515625" style="4" customWidth="1"/>
    <col min="14" max="14" width="14.85546875" style="4" customWidth="1"/>
    <col min="15" max="15" width="13.5703125" style="4" customWidth="1"/>
    <col min="16" max="39" width="7.42578125" style="4" customWidth="1"/>
    <col min="40" max="40" width="13.5703125" style="4" hidden="1" customWidth="1"/>
    <col min="41" max="41" width="22.85546875" style="4" hidden="1" customWidth="1"/>
    <col min="42" max="42" width="14.7109375" style="4" customWidth="1"/>
    <col min="43" max="43" width="33" style="4" customWidth="1"/>
    <col min="44" max="16384" width="11.42578125" style="4"/>
  </cols>
  <sheetData>
    <row r="1" spans="1:43" s="41" customFormat="1" ht="16.5" x14ac:dyDescent="0.2">
      <c r="E1" s="142"/>
      <c r="F1" s="142"/>
      <c r="P1" s="143"/>
    </row>
    <row r="2" spans="1:43" s="41" customFormat="1" ht="17.25" thickBot="1" x14ac:dyDescent="0.25">
      <c r="E2" s="142"/>
      <c r="F2" s="142"/>
      <c r="P2" s="143"/>
    </row>
    <row r="3" spans="1:43" s="41" customFormat="1" ht="15" customHeight="1" x14ac:dyDescent="0.2">
      <c r="A3" s="1089" t="s">
        <v>474</v>
      </c>
      <c r="B3" s="1090"/>
      <c r="C3" s="1090"/>
      <c r="D3" s="1090"/>
      <c r="E3" s="1090"/>
      <c r="F3" s="1090"/>
      <c r="G3" s="1090"/>
      <c r="H3" s="1090"/>
      <c r="I3" s="1090"/>
      <c r="J3" s="1090"/>
      <c r="K3" s="1090"/>
      <c r="L3" s="1090"/>
      <c r="M3" s="1090"/>
      <c r="N3" s="1091"/>
      <c r="P3" s="1211" t="s">
        <v>326</v>
      </c>
      <c r="Q3" s="1211"/>
      <c r="R3" s="1211"/>
      <c r="S3" s="1211"/>
      <c r="T3" s="1211"/>
      <c r="U3" s="1211"/>
      <c r="V3" s="1211"/>
      <c r="W3" s="1211"/>
      <c r="X3" s="1211"/>
      <c r="Y3" s="1211"/>
      <c r="Z3" s="1211"/>
      <c r="AA3" s="1211"/>
      <c r="AB3" s="1211"/>
      <c r="AC3" s="1211"/>
      <c r="AD3" s="1211"/>
      <c r="AE3" s="1211"/>
      <c r="AF3" s="1211"/>
      <c r="AG3" s="1211"/>
      <c r="AH3" s="1211"/>
      <c r="AI3" s="1211"/>
      <c r="AJ3" s="1211"/>
      <c r="AK3" s="1211"/>
      <c r="AL3" s="1211"/>
      <c r="AM3" s="1211"/>
      <c r="AN3" s="1213" t="s">
        <v>20</v>
      </c>
      <c r="AO3" s="1214"/>
      <c r="AP3" s="1206" t="s">
        <v>20</v>
      </c>
      <c r="AQ3" s="1206"/>
    </row>
    <row r="4" spans="1:43" s="41" customFormat="1" ht="15" customHeight="1" x14ac:dyDescent="0.2">
      <c r="A4" s="1092"/>
      <c r="B4" s="1093"/>
      <c r="C4" s="1093"/>
      <c r="D4" s="1093"/>
      <c r="E4" s="1093"/>
      <c r="F4" s="1093"/>
      <c r="G4" s="1093"/>
      <c r="H4" s="1093"/>
      <c r="I4" s="1093"/>
      <c r="J4" s="1093"/>
      <c r="K4" s="1093"/>
      <c r="L4" s="1093"/>
      <c r="M4" s="1093"/>
      <c r="N4" s="1094"/>
      <c r="O4" s="608"/>
      <c r="P4" s="1212"/>
      <c r="Q4" s="1212"/>
      <c r="R4" s="1212"/>
      <c r="S4" s="1212"/>
      <c r="T4" s="1212"/>
      <c r="U4" s="1212"/>
      <c r="V4" s="1212"/>
      <c r="W4" s="1212"/>
      <c r="X4" s="1212"/>
      <c r="Y4" s="1212"/>
      <c r="Z4" s="1212"/>
      <c r="AA4" s="1212"/>
      <c r="AB4" s="1212"/>
      <c r="AC4" s="1212"/>
      <c r="AD4" s="1212"/>
      <c r="AE4" s="1212"/>
      <c r="AF4" s="1212"/>
      <c r="AG4" s="1212"/>
      <c r="AH4" s="1212"/>
      <c r="AI4" s="1212"/>
      <c r="AJ4" s="1212"/>
      <c r="AK4" s="1212"/>
      <c r="AL4" s="1212"/>
      <c r="AM4" s="1212"/>
      <c r="AN4" s="1215"/>
      <c r="AO4" s="1216"/>
      <c r="AP4" s="1206"/>
      <c r="AQ4" s="1206"/>
    </row>
    <row r="5" spans="1:43" s="41" customFormat="1" ht="15" customHeight="1" x14ac:dyDescent="0.2">
      <c r="A5" s="1092"/>
      <c r="B5" s="1093"/>
      <c r="C5" s="1093"/>
      <c r="D5" s="1093"/>
      <c r="E5" s="1093"/>
      <c r="F5" s="1093"/>
      <c r="G5" s="1093"/>
      <c r="H5" s="1093"/>
      <c r="I5" s="1093"/>
      <c r="J5" s="1093"/>
      <c r="K5" s="1093"/>
      <c r="L5" s="1093"/>
      <c r="M5" s="1093"/>
      <c r="N5" s="1094"/>
      <c r="O5" s="608"/>
      <c r="P5" s="1212"/>
      <c r="Q5" s="1212"/>
      <c r="R5" s="1212"/>
      <c r="S5" s="1212"/>
      <c r="T5" s="1212"/>
      <c r="U5" s="1212"/>
      <c r="V5" s="1212"/>
      <c r="W5" s="1212"/>
      <c r="X5" s="1212"/>
      <c r="Y5" s="1212"/>
      <c r="Z5" s="1212"/>
      <c r="AA5" s="1212"/>
      <c r="AB5" s="1212"/>
      <c r="AC5" s="1212"/>
      <c r="AD5" s="1212"/>
      <c r="AE5" s="1212"/>
      <c r="AF5" s="1212"/>
      <c r="AG5" s="1212"/>
      <c r="AH5" s="1212"/>
      <c r="AI5" s="1212"/>
      <c r="AJ5" s="1212"/>
      <c r="AK5" s="1212"/>
      <c r="AL5" s="1212"/>
      <c r="AM5" s="1212"/>
      <c r="AN5" s="1215"/>
      <c r="AO5" s="1216"/>
      <c r="AP5" s="1206"/>
      <c r="AQ5" s="1206"/>
    </row>
    <row r="6" spans="1:43" s="41" customFormat="1" ht="15" customHeight="1" x14ac:dyDescent="0.2">
      <c r="A6" s="1092"/>
      <c r="B6" s="1093"/>
      <c r="C6" s="1093"/>
      <c r="D6" s="1093"/>
      <c r="E6" s="1093"/>
      <c r="F6" s="1093"/>
      <c r="G6" s="1093"/>
      <c r="H6" s="1093"/>
      <c r="I6" s="1093"/>
      <c r="J6" s="1093"/>
      <c r="K6" s="1093"/>
      <c r="L6" s="1093"/>
      <c r="M6" s="1093"/>
      <c r="N6" s="1094"/>
      <c r="O6" s="608"/>
      <c r="P6" s="1212"/>
      <c r="Q6" s="1212"/>
      <c r="R6" s="1212"/>
      <c r="S6" s="1212"/>
      <c r="T6" s="1212"/>
      <c r="U6" s="1212"/>
      <c r="V6" s="1212"/>
      <c r="W6" s="1212"/>
      <c r="X6" s="1212"/>
      <c r="Y6" s="1212"/>
      <c r="Z6" s="1212"/>
      <c r="AA6" s="1212"/>
      <c r="AB6" s="1212"/>
      <c r="AC6" s="1212"/>
      <c r="AD6" s="1212"/>
      <c r="AE6" s="1212"/>
      <c r="AF6" s="1212"/>
      <c r="AG6" s="1212"/>
      <c r="AH6" s="1212"/>
      <c r="AI6" s="1212"/>
      <c r="AJ6" s="1212"/>
      <c r="AK6" s="1212"/>
      <c r="AL6" s="1212"/>
      <c r="AM6" s="1212"/>
      <c r="AN6" s="1215"/>
      <c r="AO6" s="1216"/>
      <c r="AP6" s="1206"/>
      <c r="AQ6" s="1206"/>
    </row>
    <row r="7" spans="1:43" s="41" customFormat="1" ht="15" customHeight="1" thickBot="1" x14ac:dyDescent="0.25">
      <c r="A7" s="1092"/>
      <c r="B7" s="1093"/>
      <c r="C7" s="1093"/>
      <c r="D7" s="1093"/>
      <c r="E7" s="1093"/>
      <c r="F7" s="1093"/>
      <c r="G7" s="1093"/>
      <c r="H7" s="1093"/>
      <c r="I7" s="1093"/>
      <c r="J7" s="1093"/>
      <c r="K7" s="1093"/>
      <c r="L7" s="1093"/>
      <c r="M7" s="1093"/>
      <c r="N7" s="1094"/>
      <c r="O7" s="608"/>
      <c r="P7" s="1212"/>
      <c r="Q7" s="1212"/>
      <c r="R7" s="1212"/>
      <c r="S7" s="1212"/>
      <c r="T7" s="1212"/>
      <c r="U7" s="1212"/>
      <c r="V7" s="1212"/>
      <c r="W7" s="1212"/>
      <c r="X7" s="1212"/>
      <c r="Y7" s="1212"/>
      <c r="Z7" s="1212"/>
      <c r="AA7" s="1212"/>
      <c r="AB7" s="1212"/>
      <c r="AC7" s="1212"/>
      <c r="AD7" s="1212"/>
      <c r="AE7" s="1212"/>
      <c r="AF7" s="1212"/>
      <c r="AG7" s="1212"/>
      <c r="AH7" s="1212"/>
      <c r="AI7" s="1212"/>
      <c r="AJ7" s="1212"/>
      <c r="AK7" s="1212"/>
      <c r="AL7" s="1212"/>
      <c r="AM7" s="1212"/>
      <c r="AN7" s="1215"/>
      <c r="AO7" s="1216"/>
      <c r="AP7" s="1206"/>
      <c r="AQ7" s="1206"/>
    </row>
    <row r="8" spans="1:43" s="41" customFormat="1" ht="15.75" customHeight="1" thickBot="1" x14ac:dyDescent="0.25">
      <c r="A8" s="1081" t="s">
        <v>89</v>
      </c>
      <c r="B8" s="1082"/>
      <c r="C8" s="1082"/>
      <c r="D8" s="1082"/>
      <c r="E8" s="1082"/>
      <c r="F8" s="1082"/>
      <c r="G8" s="1082"/>
      <c r="H8" s="1082"/>
      <c r="I8" s="1082"/>
      <c r="J8" s="1082"/>
      <c r="K8" s="1082"/>
      <c r="L8" s="1082"/>
      <c r="M8" s="1082"/>
      <c r="N8" s="1083"/>
      <c r="O8" s="1117" t="s">
        <v>319</v>
      </c>
      <c r="P8" s="1118"/>
      <c r="Q8" s="1118"/>
      <c r="R8" s="1118"/>
      <c r="S8" s="1118"/>
      <c r="T8" s="1118"/>
      <c r="U8" s="1118"/>
      <c r="V8" s="1118"/>
      <c r="W8" s="1118"/>
      <c r="X8" s="1118"/>
      <c r="Y8" s="1118"/>
      <c r="Z8" s="1118"/>
      <c r="AA8" s="1118"/>
      <c r="AB8" s="1118"/>
      <c r="AC8" s="1118"/>
      <c r="AD8" s="1118"/>
      <c r="AE8" s="1118"/>
      <c r="AF8" s="1118"/>
      <c r="AG8" s="1118"/>
      <c r="AH8" s="1118"/>
      <c r="AI8" s="1118"/>
      <c r="AJ8" s="1118"/>
      <c r="AK8" s="1118"/>
      <c r="AL8" s="1118"/>
      <c r="AM8" s="1118"/>
      <c r="AN8" s="1217"/>
      <c r="AO8" s="1218"/>
      <c r="AP8" s="1206"/>
      <c r="AQ8" s="1206"/>
    </row>
    <row r="9" spans="1:43" s="41" customFormat="1" ht="29.25" customHeight="1" thickBot="1" x14ac:dyDescent="0.25">
      <c r="A9" s="1038" t="s">
        <v>22</v>
      </c>
      <c r="B9" s="1004"/>
      <c r="C9" s="1004" t="s">
        <v>49</v>
      </c>
      <c r="D9" s="1004" t="s">
        <v>308</v>
      </c>
      <c r="E9" s="1039" t="s">
        <v>126</v>
      </c>
      <c r="F9" s="1207" t="s">
        <v>50</v>
      </c>
      <c r="G9" s="1209" t="s">
        <v>51</v>
      </c>
      <c r="H9" s="1004" t="s">
        <v>52</v>
      </c>
      <c r="I9" s="1004" t="s">
        <v>53</v>
      </c>
      <c r="J9" s="1004" t="s">
        <v>54</v>
      </c>
      <c r="K9" s="1004" t="s">
        <v>56</v>
      </c>
      <c r="L9" s="1004" t="s">
        <v>57</v>
      </c>
      <c r="M9" s="1004" t="s">
        <v>58</v>
      </c>
      <c r="N9" s="999" t="s">
        <v>59</v>
      </c>
      <c r="O9" s="1198" t="s">
        <v>1006</v>
      </c>
      <c r="P9" s="1203" t="s">
        <v>0</v>
      </c>
      <c r="Q9" s="1194"/>
      <c r="R9" s="1194" t="s">
        <v>1</v>
      </c>
      <c r="S9" s="1194"/>
      <c r="T9" s="1194" t="s">
        <v>2</v>
      </c>
      <c r="U9" s="1194"/>
      <c r="V9" s="1194" t="s">
        <v>3</v>
      </c>
      <c r="W9" s="1194"/>
      <c r="X9" s="1194" t="s">
        <v>4</v>
      </c>
      <c r="Y9" s="1194"/>
      <c r="Z9" s="1194" t="s">
        <v>5</v>
      </c>
      <c r="AA9" s="1194"/>
      <c r="AB9" s="1194" t="s">
        <v>6</v>
      </c>
      <c r="AC9" s="1194"/>
      <c r="AD9" s="1194" t="s">
        <v>7</v>
      </c>
      <c r="AE9" s="1194"/>
      <c r="AF9" s="1194" t="s">
        <v>8</v>
      </c>
      <c r="AG9" s="1194"/>
      <c r="AH9" s="1194" t="s">
        <v>9</v>
      </c>
      <c r="AI9" s="1194"/>
      <c r="AJ9" s="1194" t="s">
        <v>10</v>
      </c>
      <c r="AK9" s="1194"/>
      <c r="AL9" s="1194" t="s">
        <v>11</v>
      </c>
      <c r="AM9" s="1194"/>
      <c r="AN9" s="1204" t="s">
        <v>90</v>
      </c>
      <c r="AO9" s="1205"/>
      <c r="AP9" s="1206" t="s">
        <v>0</v>
      </c>
      <c r="AQ9" s="1206"/>
    </row>
    <row r="10" spans="1:43" s="41" customFormat="1" ht="42" customHeight="1" thickBot="1" x14ac:dyDescent="0.25">
      <c r="A10" s="151" t="s">
        <v>12</v>
      </c>
      <c r="B10" s="580" t="s">
        <v>13</v>
      </c>
      <c r="C10" s="1005"/>
      <c r="D10" s="1005"/>
      <c r="E10" s="1040"/>
      <c r="F10" s="1208"/>
      <c r="G10" s="1210"/>
      <c r="H10" s="1005"/>
      <c r="I10" s="1005"/>
      <c r="J10" s="1005"/>
      <c r="K10" s="1005"/>
      <c r="L10" s="1005"/>
      <c r="M10" s="1005"/>
      <c r="N10" s="1000"/>
      <c r="O10" s="1199"/>
      <c r="P10" s="838" t="s">
        <v>23</v>
      </c>
      <c r="Q10" s="839" t="s">
        <v>24</v>
      </c>
      <c r="R10" s="838" t="s">
        <v>23</v>
      </c>
      <c r="S10" s="839" t="s">
        <v>24</v>
      </c>
      <c r="T10" s="838" t="s">
        <v>23</v>
      </c>
      <c r="U10" s="839" t="s">
        <v>24</v>
      </c>
      <c r="V10" s="838" t="s">
        <v>23</v>
      </c>
      <c r="W10" s="839" t="s">
        <v>24</v>
      </c>
      <c r="X10" s="838" t="s">
        <v>23</v>
      </c>
      <c r="Y10" s="839" t="s">
        <v>24</v>
      </c>
      <c r="Z10" s="838" t="s">
        <v>23</v>
      </c>
      <c r="AA10" s="839" t="s">
        <v>24</v>
      </c>
      <c r="AB10" s="838" t="s">
        <v>23</v>
      </c>
      <c r="AC10" s="839" t="s">
        <v>24</v>
      </c>
      <c r="AD10" s="838" t="s">
        <v>23</v>
      </c>
      <c r="AE10" s="839" t="s">
        <v>24</v>
      </c>
      <c r="AF10" s="838" t="s">
        <v>23</v>
      </c>
      <c r="AG10" s="839" t="s">
        <v>24</v>
      </c>
      <c r="AH10" s="838" t="s">
        <v>23</v>
      </c>
      <c r="AI10" s="839" t="s">
        <v>24</v>
      </c>
      <c r="AJ10" s="838" t="s">
        <v>23</v>
      </c>
      <c r="AK10" s="839" t="s">
        <v>24</v>
      </c>
      <c r="AL10" s="838" t="s">
        <v>23</v>
      </c>
      <c r="AM10" s="839" t="s">
        <v>24</v>
      </c>
      <c r="AN10" s="609" t="s">
        <v>19</v>
      </c>
      <c r="AO10" s="609" t="s">
        <v>21</v>
      </c>
      <c r="AP10" s="610" t="s">
        <v>19</v>
      </c>
      <c r="AQ10" s="610" t="s">
        <v>21</v>
      </c>
    </row>
    <row r="11" spans="1:43" s="41" customFormat="1" ht="42" customHeight="1" x14ac:dyDescent="0.2">
      <c r="A11" s="1195" t="s">
        <v>1007</v>
      </c>
      <c r="B11" s="1197" t="s">
        <v>206</v>
      </c>
      <c r="C11" s="1018" t="s">
        <v>475</v>
      </c>
      <c r="D11" s="1046" t="s">
        <v>476</v>
      </c>
      <c r="E11" s="1152">
        <v>0.35</v>
      </c>
      <c r="F11" s="586" t="s">
        <v>68</v>
      </c>
      <c r="G11" s="588" t="s">
        <v>477</v>
      </c>
      <c r="H11" s="582" t="s">
        <v>1117</v>
      </c>
      <c r="I11" s="42" t="s">
        <v>478</v>
      </c>
      <c r="J11" s="22">
        <v>0.1</v>
      </c>
      <c r="K11" s="590" t="s">
        <v>479</v>
      </c>
      <c r="L11" s="597">
        <v>44228</v>
      </c>
      <c r="M11" s="597">
        <v>44561</v>
      </c>
      <c r="N11" s="592" t="s">
        <v>480</v>
      </c>
      <c r="O11" s="591">
        <v>1.2</v>
      </c>
      <c r="P11" s="840"/>
      <c r="Q11" s="841"/>
      <c r="R11" s="840"/>
      <c r="S11" s="842">
        <v>7</v>
      </c>
      <c r="T11" s="840"/>
      <c r="U11" s="842">
        <v>10</v>
      </c>
      <c r="V11" s="840"/>
      <c r="W11" s="842">
        <v>16</v>
      </c>
      <c r="X11" s="840"/>
      <c r="Y11" s="842">
        <v>16</v>
      </c>
      <c r="Z11" s="840"/>
      <c r="AA11" s="842">
        <v>16</v>
      </c>
      <c r="AB11" s="840"/>
      <c r="AC11" s="842">
        <v>16</v>
      </c>
      <c r="AD11" s="840"/>
      <c r="AE11" s="842">
        <v>16</v>
      </c>
      <c r="AF11" s="840"/>
      <c r="AG11" s="842">
        <v>16</v>
      </c>
      <c r="AH11" s="840"/>
      <c r="AI11" s="842">
        <v>21</v>
      </c>
      <c r="AJ11" s="840"/>
      <c r="AK11" s="842">
        <v>21</v>
      </c>
      <c r="AL11" s="840"/>
      <c r="AM11" s="842">
        <v>15</v>
      </c>
      <c r="AN11" s="611"/>
      <c r="AO11" s="611"/>
      <c r="AP11" s="612"/>
      <c r="AQ11" s="593"/>
    </row>
    <row r="12" spans="1:43" s="41" customFormat="1" ht="41.25" customHeight="1" x14ac:dyDescent="0.2">
      <c r="A12" s="1195"/>
      <c r="B12" s="1197"/>
      <c r="C12" s="1018"/>
      <c r="D12" s="1046"/>
      <c r="E12" s="1152"/>
      <c r="F12" s="920" t="s">
        <v>68</v>
      </c>
      <c r="G12" s="1200" t="s">
        <v>1008</v>
      </c>
      <c r="H12" s="584" t="s">
        <v>1009</v>
      </c>
      <c r="I12" s="218" t="s">
        <v>481</v>
      </c>
      <c r="J12" s="22">
        <v>0.05</v>
      </c>
      <c r="K12" s="590" t="s">
        <v>482</v>
      </c>
      <c r="L12" s="597">
        <v>44287</v>
      </c>
      <c r="M12" s="597" t="s">
        <v>483</v>
      </c>
      <c r="N12" s="592" t="s">
        <v>480</v>
      </c>
      <c r="O12" s="1193">
        <v>1.3</v>
      </c>
      <c r="P12" s="840"/>
      <c r="Q12" s="841"/>
      <c r="R12" s="840"/>
      <c r="S12" s="841"/>
      <c r="T12" s="840"/>
      <c r="U12" s="840"/>
      <c r="V12" s="840"/>
      <c r="W12" s="842">
        <v>2</v>
      </c>
      <c r="X12" s="840"/>
      <c r="Y12" s="841"/>
      <c r="Z12" s="840"/>
      <c r="AA12" s="840"/>
      <c r="AB12" s="840"/>
      <c r="AC12" s="842">
        <v>1</v>
      </c>
      <c r="AD12" s="840"/>
      <c r="AE12" s="841"/>
      <c r="AF12" s="840"/>
      <c r="AG12" s="842">
        <v>2</v>
      </c>
      <c r="AH12" s="840"/>
      <c r="AI12" s="841"/>
      <c r="AJ12" s="840"/>
      <c r="AK12" s="842">
        <v>1</v>
      </c>
      <c r="AL12" s="840"/>
      <c r="AM12" s="841"/>
      <c r="AN12" s="611"/>
      <c r="AO12" s="611"/>
      <c r="AP12" s="612"/>
      <c r="AQ12" s="593"/>
    </row>
    <row r="13" spans="1:43" s="41" customFormat="1" ht="41.25" customHeight="1" x14ac:dyDescent="0.2">
      <c r="A13" s="1195"/>
      <c r="B13" s="1197"/>
      <c r="C13" s="1018"/>
      <c r="D13" s="1046"/>
      <c r="E13" s="1152"/>
      <c r="F13" s="921"/>
      <c r="G13" s="1201"/>
      <c r="H13" s="645" t="s">
        <v>1118</v>
      </c>
      <c r="I13" s="218" t="s">
        <v>1027</v>
      </c>
      <c r="J13" s="22">
        <v>0.05</v>
      </c>
      <c r="K13" s="590" t="s">
        <v>1010</v>
      </c>
      <c r="L13" s="597">
        <v>44256</v>
      </c>
      <c r="M13" s="597">
        <v>44561</v>
      </c>
      <c r="N13" s="592" t="s">
        <v>480</v>
      </c>
      <c r="O13" s="1193"/>
      <c r="P13" s="843"/>
      <c r="Q13" s="600"/>
      <c r="R13" s="843"/>
      <c r="S13" s="600"/>
      <c r="T13" s="843"/>
      <c r="U13" s="844">
        <v>1</v>
      </c>
      <c r="V13" s="843"/>
      <c r="W13" s="843"/>
      <c r="X13" s="843"/>
      <c r="Y13" s="844">
        <v>2</v>
      </c>
      <c r="Z13" s="843"/>
      <c r="AA13" s="843"/>
      <c r="AB13" s="843"/>
      <c r="AC13" s="844">
        <v>3</v>
      </c>
      <c r="AD13" s="843"/>
      <c r="AE13" s="600"/>
      <c r="AF13" s="843"/>
      <c r="AG13" s="844">
        <v>3</v>
      </c>
      <c r="AH13" s="843"/>
      <c r="AI13" s="600"/>
      <c r="AJ13" s="843"/>
      <c r="AK13" s="844">
        <v>3</v>
      </c>
      <c r="AL13" s="843"/>
      <c r="AM13" s="844">
        <v>3</v>
      </c>
      <c r="AN13" s="611"/>
      <c r="AO13" s="611"/>
      <c r="AP13" s="612"/>
      <c r="AQ13" s="593"/>
    </row>
    <row r="14" spans="1:43" s="41" customFormat="1" ht="42.75" customHeight="1" x14ac:dyDescent="0.2">
      <c r="A14" s="1195"/>
      <c r="B14" s="1197"/>
      <c r="C14" s="1018"/>
      <c r="D14" s="1046"/>
      <c r="E14" s="1152"/>
      <c r="F14" s="586" t="s">
        <v>68</v>
      </c>
      <c r="G14" s="1202"/>
      <c r="H14" s="582" t="s">
        <v>484</v>
      </c>
      <c r="I14" s="42" t="s">
        <v>485</v>
      </c>
      <c r="J14" s="22">
        <v>0.05</v>
      </c>
      <c r="K14" s="590" t="s">
        <v>486</v>
      </c>
      <c r="L14" s="597">
        <v>44531</v>
      </c>
      <c r="M14" s="597">
        <v>44561</v>
      </c>
      <c r="N14" s="592"/>
      <c r="O14" s="1193"/>
      <c r="P14" s="845"/>
      <c r="Q14" s="846"/>
      <c r="R14" s="845"/>
      <c r="S14" s="846"/>
      <c r="T14" s="845"/>
      <c r="U14" s="845"/>
      <c r="V14" s="845"/>
      <c r="W14" s="845"/>
      <c r="X14" s="845"/>
      <c r="Y14" s="845"/>
      <c r="Z14" s="845"/>
      <c r="AA14" s="845"/>
      <c r="AB14" s="845"/>
      <c r="AC14" s="845"/>
      <c r="AD14" s="845"/>
      <c r="AE14" s="845"/>
      <c r="AF14" s="845"/>
      <c r="AG14" s="846"/>
      <c r="AH14" s="845"/>
      <c r="AI14" s="845"/>
      <c r="AJ14" s="845"/>
      <c r="AK14" s="845"/>
      <c r="AL14" s="845"/>
      <c r="AM14" s="844">
        <v>10</v>
      </c>
      <c r="AN14" s="611"/>
      <c r="AO14" s="611"/>
      <c r="AP14" s="612"/>
      <c r="AQ14" s="593"/>
    </row>
    <row r="15" spans="1:43" s="41" customFormat="1" ht="78" customHeight="1" x14ac:dyDescent="0.2">
      <c r="A15" s="1195"/>
      <c r="B15" s="1197"/>
      <c r="C15" s="1018"/>
      <c r="D15" s="1046"/>
      <c r="E15" s="1152"/>
      <c r="F15" s="586" t="s">
        <v>68</v>
      </c>
      <c r="G15" s="584" t="s">
        <v>487</v>
      </c>
      <c r="H15" s="584" t="s">
        <v>1011</v>
      </c>
      <c r="I15" s="237" t="s">
        <v>488</v>
      </c>
      <c r="J15" s="22">
        <v>0.1</v>
      </c>
      <c r="K15" s="590" t="s">
        <v>489</v>
      </c>
      <c r="L15" s="597">
        <v>44348</v>
      </c>
      <c r="M15" s="597">
        <v>44561</v>
      </c>
      <c r="N15" s="592" t="s">
        <v>480</v>
      </c>
      <c r="O15" s="591">
        <v>1.4</v>
      </c>
      <c r="P15" s="845"/>
      <c r="Q15" s="846"/>
      <c r="R15" s="846"/>
      <c r="S15" s="846"/>
      <c r="T15" s="846"/>
      <c r="U15" s="846"/>
      <c r="V15" s="846"/>
      <c r="W15" s="846"/>
      <c r="X15" s="846"/>
      <c r="Y15" s="846"/>
      <c r="Z15" s="845"/>
      <c r="AA15" s="845"/>
      <c r="AB15" s="845"/>
      <c r="AC15" s="845"/>
      <c r="AD15" s="845"/>
      <c r="AE15" s="845"/>
      <c r="AF15" s="845"/>
      <c r="AG15" s="845"/>
      <c r="AH15" s="845"/>
      <c r="AI15" s="845"/>
      <c r="AJ15" s="845"/>
      <c r="AK15" s="845"/>
      <c r="AL15" s="845"/>
      <c r="AM15" s="844">
        <v>15</v>
      </c>
      <c r="AN15" s="611"/>
      <c r="AO15" s="611"/>
      <c r="AP15" s="612"/>
      <c r="AQ15" s="593"/>
    </row>
    <row r="16" spans="1:43" s="41" customFormat="1" ht="129.75" customHeight="1" x14ac:dyDescent="0.2">
      <c r="A16" s="1195"/>
      <c r="B16" s="1197"/>
      <c r="C16" s="1018"/>
      <c r="D16" s="1028" t="s">
        <v>490</v>
      </c>
      <c r="E16" s="1152">
        <v>0.35</v>
      </c>
      <c r="F16" s="586" t="s">
        <v>25</v>
      </c>
      <c r="G16" s="1046" t="s">
        <v>491</v>
      </c>
      <c r="H16" s="584" t="s">
        <v>1119</v>
      </c>
      <c r="I16" s="593" t="s">
        <v>492</v>
      </c>
      <c r="J16" s="22">
        <v>0.1</v>
      </c>
      <c r="K16" s="1191" t="s">
        <v>493</v>
      </c>
      <c r="L16" s="597">
        <v>44228</v>
      </c>
      <c r="M16" s="597">
        <v>44561</v>
      </c>
      <c r="N16" s="1192" t="s">
        <v>480</v>
      </c>
      <c r="O16" s="1193">
        <v>2.1</v>
      </c>
      <c r="P16" s="843"/>
      <c r="Q16" s="846"/>
      <c r="R16" s="843"/>
      <c r="S16" s="844">
        <v>181</v>
      </c>
      <c r="T16" s="843"/>
      <c r="U16" s="844">
        <v>181</v>
      </c>
      <c r="V16" s="843"/>
      <c r="W16" s="844">
        <v>181</v>
      </c>
      <c r="X16" s="843"/>
      <c r="Y16" s="844">
        <v>181</v>
      </c>
      <c r="Z16" s="843"/>
      <c r="AA16" s="844">
        <v>181</v>
      </c>
      <c r="AB16" s="843"/>
      <c r="AC16" s="844">
        <v>181</v>
      </c>
      <c r="AD16" s="843"/>
      <c r="AE16" s="844">
        <v>181</v>
      </c>
      <c r="AF16" s="843"/>
      <c r="AG16" s="844">
        <v>181</v>
      </c>
      <c r="AH16" s="843"/>
      <c r="AI16" s="844">
        <v>181</v>
      </c>
      <c r="AJ16" s="843"/>
      <c r="AK16" s="844">
        <v>181</v>
      </c>
      <c r="AL16" s="843"/>
      <c r="AM16" s="844">
        <v>190</v>
      </c>
      <c r="AN16" s="611"/>
      <c r="AO16" s="611"/>
      <c r="AP16" s="612"/>
      <c r="AQ16" s="593"/>
    </row>
    <row r="17" spans="1:43" s="41" customFormat="1" ht="96.75" customHeight="1" x14ac:dyDescent="0.2">
      <c r="A17" s="1195"/>
      <c r="B17" s="1197"/>
      <c r="C17" s="1018"/>
      <c r="D17" s="1028"/>
      <c r="E17" s="1152"/>
      <c r="F17" s="586" t="s">
        <v>25</v>
      </c>
      <c r="G17" s="1046"/>
      <c r="H17" s="584" t="s">
        <v>494</v>
      </c>
      <c r="I17" s="593" t="s">
        <v>495</v>
      </c>
      <c r="J17" s="22">
        <v>0.05</v>
      </c>
      <c r="K17" s="1191"/>
      <c r="L17" s="597">
        <v>44197</v>
      </c>
      <c r="M17" s="597">
        <v>44561</v>
      </c>
      <c r="N17" s="1192"/>
      <c r="O17" s="1193"/>
      <c r="P17" s="840"/>
      <c r="Q17" s="842">
        <v>1</v>
      </c>
      <c r="R17" s="840"/>
      <c r="S17" s="842">
        <v>3</v>
      </c>
      <c r="T17" s="840"/>
      <c r="U17" s="842">
        <v>2</v>
      </c>
      <c r="V17" s="840"/>
      <c r="W17" s="842">
        <v>3</v>
      </c>
      <c r="X17" s="840"/>
      <c r="Y17" s="842">
        <v>2</v>
      </c>
      <c r="Z17" s="840"/>
      <c r="AA17" s="842">
        <v>3</v>
      </c>
      <c r="AB17" s="840"/>
      <c r="AC17" s="842">
        <v>2</v>
      </c>
      <c r="AD17" s="840"/>
      <c r="AE17" s="842">
        <v>3</v>
      </c>
      <c r="AF17" s="840"/>
      <c r="AG17" s="842">
        <v>3</v>
      </c>
      <c r="AH17" s="840"/>
      <c r="AI17" s="842">
        <v>2</v>
      </c>
      <c r="AJ17" s="840"/>
      <c r="AK17" s="842">
        <v>3</v>
      </c>
      <c r="AL17" s="840"/>
      <c r="AM17" s="842">
        <v>3</v>
      </c>
      <c r="AN17" s="611"/>
      <c r="AO17" s="611"/>
      <c r="AP17" s="612"/>
      <c r="AQ17" s="593"/>
    </row>
    <row r="18" spans="1:43" s="41" customFormat="1" ht="68.25" customHeight="1" x14ac:dyDescent="0.2">
      <c r="A18" s="1195"/>
      <c r="B18" s="1197"/>
      <c r="C18" s="1018"/>
      <c r="D18" s="1028"/>
      <c r="E18" s="1152"/>
      <c r="F18" s="586" t="s">
        <v>68</v>
      </c>
      <c r="G18" s="584" t="s">
        <v>496</v>
      </c>
      <c r="H18" s="582" t="s">
        <v>497</v>
      </c>
      <c r="I18" s="593" t="s">
        <v>498</v>
      </c>
      <c r="J18" s="22">
        <v>0.1</v>
      </c>
      <c r="K18" s="590" t="s">
        <v>499</v>
      </c>
      <c r="L18" s="597">
        <v>44197</v>
      </c>
      <c r="M18" s="597">
        <v>44561</v>
      </c>
      <c r="N18" s="592" t="s">
        <v>480</v>
      </c>
      <c r="O18" s="591">
        <v>2.2000000000000002</v>
      </c>
      <c r="P18" s="840"/>
      <c r="Q18" s="842">
        <v>10</v>
      </c>
      <c r="R18" s="840"/>
      <c r="S18" s="842">
        <v>30</v>
      </c>
      <c r="T18" s="840"/>
      <c r="U18" s="842">
        <v>38</v>
      </c>
      <c r="V18" s="840"/>
      <c r="W18" s="842">
        <v>38</v>
      </c>
      <c r="X18" s="840"/>
      <c r="Y18" s="842">
        <v>38</v>
      </c>
      <c r="Z18" s="840"/>
      <c r="AA18" s="842">
        <v>38</v>
      </c>
      <c r="AB18" s="840"/>
      <c r="AC18" s="842">
        <v>38</v>
      </c>
      <c r="AD18" s="840"/>
      <c r="AE18" s="842">
        <v>38</v>
      </c>
      <c r="AF18" s="840"/>
      <c r="AG18" s="842">
        <v>38</v>
      </c>
      <c r="AH18" s="840"/>
      <c r="AI18" s="842">
        <v>38</v>
      </c>
      <c r="AJ18" s="840"/>
      <c r="AK18" s="842">
        <v>38</v>
      </c>
      <c r="AL18" s="840"/>
      <c r="AM18" s="842">
        <v>18</v>
      </c>
      <c r="AN18" s="611"/>
      <c r="AO18" s="611"/>
      <c r="AP18" s="612"/>
      <c r="AQ18" s="593"/>
    </row>
    <row r="19" spans="1:43" s="41" customFormat="1" ht="90" customHeight="1" x14ac:dyDescent="0.2">
      <c r="A19" s="1195"/>
      <c r="B19" s="1197"/>
      <c r="C19" s="1018"/>
      <c r="D19" s="1028"/>
      <c r="E19" s="1152"/>
      <c r="F19" s="586" t="s">
        <v>68</v>
      </c>
      <c r="G19" s="584" t="s">
        <v>500</v>
      </c>
      <c r="H19" s="584" t="s">
        <v>1120</v>
      </c>
      <c r="I19" s="593" t="s">
        <v>501</v>
      </c>
      <c r="J19" s="22">
        <v>0.1</v>
      </c>
      <c r="K19" s="590" t="s">
        <v>489</v>
      </c>
      <c r="L19" s="597">
        <v>44228</v>
      </c>
      <c r="M19" s="597">
        <v>44561</v>
      </c>
      <c r="N19" s="592" t="s">
        <v>480</v>
      </c>
      <c r="O19" s="591">
        <v>2.2999999999999998</v>
      </c>
      <c r="P19" s="840"/>
      <c r="Q19" s="841"/>
      <c r="R19" s="840"/>
      <c r="S19" s="842">
        <v>3</v>
      </c>
      <c r="T19" s="840"/>
      <c r="U19" s="842">
        <v>3</v>
      </c>
      <c r="V19" s="840"/>
      <c r="W19" s="842">
        <v>4</v>
      </c>
      <c r="X19" s="840"/>
      <c r="Y19" s="842">
        <v>4</v>
      </c>
      <c r="Z19" s="840"/>
      <c r="AA19" s="842">
        <v>5</v>
      </c>
      <c r="AB19" s="840"/>
      <c r="AC19" s="842">
        <v>8</v>
      </c>
      <c r="AD19" s="840"/>
      <c r="AE19" s="842">
        <v>9</v>
      </c>
      <c r="AF19" s="840"/>
      <c r="AG19" s="842">
        <v>4</v>
      </c>
      <c r="AH19" s="840"/>
      <c r="AI19" s="842">
        <v>4</v>
      </c>
      <c r="AJ19" s="840"/>
      <c r="AK19" s="842">
        <v>3</v>
      </c>
      <c r="AL19" s="840"/>
      <c r="AM19" s="842">
        <v>3</v>
      </c>
      <c r="AN19" s="611"/>
      <c r="AO19" s="611"/>
      <c r="AP19" s="612"/>
      <c r="AQ19" s="593"/>
    </row>
    <row r="20" spans="1:43" s="41" customFormat="1" ht="60" customHeight="1" x14ac:dyDescent="0.2">
      <c r="A20" s="1195"/>
      <c r="B20" s="1197"/>
      <c r="C20" s="1018"/>
      <c r="D20" s="1028" t="s">
        <v>502</v>
      </c>
      <c r="E20" s="1191">
        <v>0.25</v>
      </c>
      <c r="F20" s="586" t="s">
        <v>25</v>
      </c>
      <c r="G20" s="584" t="s">
        <v>503</v>
      </c>
      <c r="H20" s="584" t="s">
        <v>1121</v>
      </c>
      <c r="I20" s="596" t="s">
        <v>504</v>
      </c>
      <c r="J20" s="13">
        <v>0.09</v>
      </c>
      <c r="K20" s="590" t="s">
        <v>505</v>
      </c>
      <c r="L20" s="597">
        <v>44228</v>
      </c>
      <c r="M20" s="597">
        <v>44561</v>
      </c>
      <c r="N20" s="592" t="s">
        <v>480</v>
      </c>
      <c r="O20" s="591">
        <v>3.1</v>
      </c>
      <c r="P20" s="840"/>
      <c r="Q20" s="841"/>
      <c r="R20" s="840"/>
      <c r="S20" s="842">
        <v>1</v>
      </c>
      <c r="T20" s="840"/>
      <c r="U20" s="842">
        <v>1</v>
      </c>
      <c r="V20" s="840"/>
      <c r="W20" s="841"/>
      <c r="X20" s="840"/>
      <c r="Y20" s="842">
        <v>2</v>
      </c>
      <c r="Z20" s="840"/>
      <c r="AA20" s="842">
        <v>2</v>
      </c>
      <c r="AB20" s="840"/>
      <c r="AC20" s="636">
        <v>1</v>
      </c>
      <c r="AD20" s="840"/>
      <c r="AE20" s="636">
        <v>1</v>
      </c>
      <c r="AF20" s="840"/>
      <c r="AG20" s="842">
        <v>1</v>
      </c>
      <c r="AH20" s="840"/>
      <c r="AI20" s="842">
        <v>1</v>
      </c>
      <c r="AJ20" s="840"/>
      <c r="AK20" s="636">
        <v>1</v>
      </c>
      <c r="AL20" s="840"/>
      <c r="AM20" s="842">
        <v>1</v>
      </c>
      <c r="AN20" s="611"/>
      <c r="AO20" s="611"/>
      <c r="AP20" s="612"/>
      <c r="AQ20" s="593"/>
    </row>
    <row r="21" spans="1:43" s="41" customFormat="1" ht="49.5" customHeight="1" x14ac:dyDescent="0.2">
      <c r="A21" s="1195"/>
      <c r="B21" s="1197"/>
      <c r="C21" s="1018"/>
      <c r="D21" s="1028"/>
      <c r="E21" s="1191"/>
      <c r="F21" s="586" t="s">
        <v>25</v>
      </c>
      <c r="G21" s="584" t="s">
        <v>506</v>
      </c>
      <c r="H21" s="584" t="s">
        <v>507</v>
      </c>
      <c r="I21" s="596" t="s">
        <v>508</v>
      </c>
      <c r="J21" s="13">
        <v>0.08</v>
      </c>
      <c r="K21" s="590" t="s">
        <v>509</v>
      </c>
      <c r="L21" s="597">
        <v>44197</v>
      </c>
      <c r="M21" s="597">
        <v>44561</v>
      </c>
      <c r="N21" s="592" t="s">
        <v>480</v>
      </c>
      <c r="O21" s="591">
        <v>3.2</v>
      </c>
      <c r="P21" s="840"/>
      <c r="Q21" s="842">
        <v>20</v>
      </c>
      <c r="R21" s="840"/>
      <c r="S21" s="842">
        <v>40</v>
      </c>
      <c r="T21" s="840"/>
      <c r="U21" s="842">
        <v>40</v>
      </c>
      <c r="V21" s="840"/>
      <c r="W21" s="842">
        <v>40</v>
      </c>
      <c r="X21" s="840"/>
      <c r="Y21" s="842">
        <v>40</v>
      </c>
      <c r="Z21" s="840"/>
      <c r="AA21" s="842">
        <v>40</v>
      </c>
      <c r="AB21" s="840"/>
      <c r="AC21" s="842">
        <v>40</v>
      </c>
      <c r="AD21" s="840"/>
      <c r="AE21" s="842">
        <v>40</v>
      </c>
      <c r="AF21" s="840"/>
      <c r="AG21" s="842">
        <v>40</v>
      </c>
      <c r="AH21" s="840"/>
      <c r="AI21" s="842">
        <v>40</v>
      </c>
      <c r="AJ21" s="840"/>
      <c r="AK21" s="842">
        <v>40</v>
      </c>
      <c r="AL21" s="840"/>
      <c r="AM21" s="842">
        <v>40</v>
      </c>
      <c r="AN21" s="611"/>
      <c r="AO21" s="611"/>
      <c r="AP21" s="612"/>
      <c r="AQ21" s="593"/>
    </row>
    <row r="22" spans="1:43" s="41" customFormat="1" ht="87" customHeight="1" x14ac:dyDescent="0.2">
      <c r="A22" s="1195"/>
      <c r="B22" s="1197"/>
      <c r="C22" s="1018"/>
      <c r="D22" s="1028"/>
      <c r="E22" s="1191"/>
      <c r="F22" s="586" t="s">
        <v>25</v>
      </c>
      <c r="G22" s="584" t="s">
        <v>510</v>
      </c>
      <c r="H22" s="584" t="s">
        <v>1122</v>
      </c>
      <c r="I22" s="596" t="s">
        <v>511</v>
      </c>
      <c r="J22" s="13">
        <v>0.04</v>
      </c>
      <c r="K22" s="590" t="s">
        <v>512</v>
      </c>
      <c r="L22" s="597">
        <v>44197</v>
      </c>
      <c r="M22" s="597">
        <v>44561</v>
      </c>
      <c r="N22" s="592" t="s">
        <v>480</v>
      </c>
      <c r="O22" s="591">
        <v>3.3</v>
      </c>
      <c r="P22" s="840"/>
      <c r="Q22" s="842">
        <v>10</v>
      </c>
      <c r="R22" s="840"/>
      <c r="S22" s="842">
        <v>20</v>
      </c>
      <c r="T22" s="840"/>
      <c r="U22" s="842">
        <v>20</v>
      </c>
      <c r="V22" s="840"/>
      <c r="W22" s="842">
        <v>70</v>
      </c>
      <c r="X22" s="840"/>
      <c r="Y22" s="842">
        <v>50</v>
      </c>
      <c r="Z22" s="840"/>
      <c r="AA22" s="842">
        <v>40</v>
      </c>
      <c r="AB22" s="840"/>
      <c r="AC22" s="842">
        <v>45</v>
      </c>
      <c r="AD22" s="840"/>
      <c r="AE22" s="842">
        <v>50</v>
      </c>
      <c r="AF22" s="840"/>
      <c r="AG22" s="842">
        <v>30</v>
      </c>
      <c r="AH22" s="840"/>
      <c r="AI22" s="842">
        <v>50</v>
      </c>
      <c r="AJ22" s="840"/>
      <c r="AK22" s="842">
        <v>35</v>
      </c>
      <c r="AL22" s="840"/>
      <c r="AM22" s="842">
        <v>30</v>
      </c>
      <c r="AN22" s="611"/>
      <c r="AO22" s="611"/>
      <c r="AP22" s="612"/>
      <c r="AQ22" s="593"/>
    </row>
    <row r="23" spans="1:43" s="41" customFormat="1" ht="93.75" customHeight="1" x14ac:dyDescent="0.2">
      <c r="A23" s="1195"/>
      <c r="B23" s="1197"/>
      <c r="C23" s="1018"/>
      <c r="D23" s="1028"/>
      <c r="E23" s="1191"/>
      <c r="F23" s="586" t="s">
        <v>68</v>
      </c>
      <c r="G23" s="584" t="s">
        <v>513</v>
      </c>
      <c r="H23" s="584" t="s">
        <v>514</v>
      </c>
      <c r="I23" s="596" t="s">
        <v>515</v>
      </c>
      <c r="J23" s="13">
        <v>0.04</v>
      </c>
      <c r="K23" s="590" t="s">
        <v>512</v>
      </c>
      <c r="L23" s="597">
        <v>44228</v>
      </c>
      <c r="M23" s="597">
        <v>44561</v>
      </c>
      <c r="N23" s="592" t="s">
        <v>480</v>
      </c>
      <c r="O23" s="591">
        <v>3.4</v>
      </c>
      <c r="P23" s="840"/>
      <c r="Q23" s="840"/>
      <c r="R23" s="840"/>
      <c r="S23" s="842">
        <v>2</v>
      </c>
      <c r="T23" s="840"/>
      <c r="U23" s="842">
        <v>2</v>
      </c>
      <c r="V23" s="840"/>
      <c r="W23" s="842">
        <v>3</v>
      </c>
      <c r="X23" s="840"/>
      <c r="Y23" s="842">
        <v>3</v>
      </c>
      <c r="Z23" s="840"/>
      <c r="AA23" s="842">
        <v>2</v>
      </c>
      <c r="AB23" s="840"/>
      <c r="AC23" s="842">
        <v>3</v>
      </c>
      <c r="AD23" s="840"/>
      <c r="AE23" s="842">
        <v>3</v>
      </c>
      <c r="AF23" s="840"/>
      <c r="AG23" s="842">
        <v>3</v>
      </c>
      <c r="AH23" s="840"/>
      <c r="AI23" s="842">
        <v>3</v>
      </c>
      <c r="AJ23" s="840"/>
      <c r="AK23" s="842">
        <v>3</v>
      </c>
      <c r="AL23" s="840"/>
      <c r="AM23" s="842">
        <v>3</v>
      </c>
      <c r="AN23" s="611"/>
      <c r="AO23" s="611"/>
      <c r="AP23" s="612"/>
      <c r="AQ23" s="593"/>
    </row>
    <row r="24" spans="1:43" s="41" customFormat="1" ht="88.5" customHeight="1" thickBot="1" x14ac:dyDescent="0.25">
      <c r="A24" s="1196"/>
      <c r="B24" s="149" t="s">
        <v>516</v>
      </c>
      <c r="C24" s="613" t="s">
        <v>36</v>
      </c>
      <c r="D24" s="583" t="s">
        <v>517</v>
      </c>
      <c r="E24" s="26">
        <v>0.05</v>
      </c>
      <c r="F24" s="598" t="s">
        <v>518</v>
      </c>
      <c r="G24" s="33" t="s">
        <v>519</v>
      </c>
      <c r="H24" s="33" t="s">
        <v>520</v>
      </c>
      <c r="I24" s="149" t="s">
        <v>521</v>
      </c>
      <c r="J24" s="7">
        <v>0.05</v>
      </c>
      <c r="K24" s="26" t="s">
        <v>522</v>
      </c>
      <c r="L24" s="21">
        <v>43831</v>
      </c>
      <c r="M24" s="21">
        <v>44196</v>
      </c>
      <c r="N24" s="35" t="s">
        <v>480</v>
      </c>
      <c r="O24" s="220">
        <v>4.0999999999999996</v>
      </c>
      <c r="P24" s="837"/>
      <c r="Q24" s="847">
        <v>8.3299999999999999E-2</v>
      </c>
      <c r="R24" s="837"/>
      <c r="S24" s="847">
        <v>8.3299999999999999E-2</v>
      </c>
      <c r="T24" s="837"/>
      <c r="U24" s="847">
        <v>8.3299999999999999E-2</v>
      </c>
      <c r="V24" s="837"/>
      <c r="W24" s="847">
        <v>8.3299999999999999E-2</v>
      </c>
      <c r="X24" s="837"/>
      <c r="Y24" s="847">
        <v>8.3299999999999999E-2</v>
      </c>
      <c r="Z24" s="837"/>
      <c r="AA24" s="847">
        <v>8.3299999999999999E-2</v>
      </c>
      <c r="AB24" s="837"/>
      <c r="AC24" s="847">
        <v>8.3299999999999999E-2</v>
      </c>
      <c r="AD24" s="837"/>
      <c r="AE24" s="847">
        <v>8.3299999999999999E-2</v>
      </c>
      <c r="AF24" s="848"/>
      <c r="AG24" s="847">
        <v>8.3299999999999999E-2</v>
      </c>
      <c r="AH24" s="848"/>
      <c r="AI24" s="847">
        <v>8.3299999999999999E-2</v>
      </c>
      <c r="AJ24" s="848"/>
      <c r="AK24" s="847">
        <v>8.3299999999999999E-2</v>
      </c>
      <c r="AL24" s="848"/>
      <c r="AM24" s="847">
        <v>8.3699999999999997E-2</v>
      </c>
      <c r="AN24" s="614"/>
      <c r="AO24" s="614"/>
      <c r="AP24" s="615"/>
      <c r="AQ24" s="593"/>
    </row>
    <row r="25" spans="1:43" s="41" customFormat="1" ht="18" customHeight="1" x14ac:dyDescent="0.2">
      <c r="A25" s="221" t="s">
        <v>16</v>
      </c>
      <c r="B25" s="222"/>
      <c r="C25" s="238"/>
      <c r="D25" s="222" t="s">
        <v>17</v>
      </c>
      <c r="E25" s="222"/>
      <c r="F25" s="222"/>
      <c r="G25" s="222" t="s">
        <v>14</v>
      </c>
      <c r="H25" s="222"/>
      <c r="I25" s="222" t="s">
        <v>15</v>
      </c>
      <c r="J25" s="238"/>
      <c r="K25" s="222"/>
      <c r="L25" s="222"/>
      <c r="M25" s="222"/>
      <c r="N25" s="224"/>
      <c r="O25" s="1189"/>
      <c r="P25" s="1189"/>
      <c r="Q25" s="1189"/>
      <c r="R25" s="1189"/>
      <c r="S25" s="1189"/>
      <c r="T25" s="1189"/>
      <c r="U25" s="1189"/>
      <c r="V25" s="1189"/>
      <c r="W25" s="1189"/>
      <c r="X25" s="1189"/>
      <c r="Y25" s="1189"/>
      <c r="Z25" s="1189"/>
      <c r="AA25" s="1189"/>
      <c r="AB25" s="1189"/>
      <c r="AC25" s="1189"/>
      <c r="AD25" s="1189"/>
      <c r="AE25" s="1189"/>
      <c r="AF25" s="1189"/>
      <c r="AG25" s="1189"/>
      <c r="AH25" s="1189"/>
      <c r="AI25" s="1189"/>
      <c r="AJ25" s="1189"/>
      <c r="AK25" s="1189"/>
      <c r="AL25" s="1189"/>
      <c r="AM25" s="1189"/>
      <c r="AN25" s="137"/>
      <c r="AO25" s="138"/>
    </row>
    <row r="26" spans="1:43" s="41" customFormat="1" ht="46.5" customHeight="1" x14ac:dyDescent="0.2">
      <c r="A26" s="135" t="s">
        <v>63</v>
      </c>
      <c r="B26" s="136"/>
      <c r="C26" s="137"/>
      <c r="D26" s="136" t="s">
        <v>523</v>
      </c>
      <c r="E26" s="136"/>
      <c r="F26" s="136"/>
      <c r="G26" s="136" t="s">
        <v>38</v>
      </c>
      <c r="H26" s="136"/>
      <c r="I26" s="136" t="s">
        <v>523</v>
      </c>
      <c r="J26" s="136"/>
      <c r="K26" s="136"/>
      <c r="L26" s="136"/>
      <c r="M26" s="136"/>
      <c r="N26" s="138"/>
      <c r="O26" s="1051"/>
      <c r="P26" s="1051"/>
      <c r="Q26" s="1051"/>
      <c r="R26" s="1051"/>
      <c r="S26" s="1051"/>
      <c r="T26" s="1051"/>
      <c r="U26" s="1051"/>
      <c r="V26" s="1051"/>
      <c r="W26" s="1051"/>
      <c r="X26" s="1051"/>
      <c r="Y26" s="1051"/>
      <c r="Z26" s="1051"/>
      <c r="AA26" s="1051"/>
      <c r="AB26" s="1051"/>
      <c r="AC26" s="1051"/>
      <c r="AD26" s="1051"/>
      <c r="AE26" s="1051"/>
      <c r="AF26" s="1051"/>
      <c r="AG26" s="1051"/>
      <c r="AH26" s="1051"/>
      <c r="AI26" s="1051"/>
      <c r="AJ26" s="1051"/>
      <c r="AK26" s="1051"/>
      <c r="AL26" s="1051"/>
      <c r="AM26" s="1051"/>
      <c r="AN26" s="137"/>
      <c r="AO26" s="138"/>
    </row>
    <row r="27" spans="1:43" s="41" customFormat="1" ht="24" customHeight="1" thickBot="1" x14ac:dyDescent="0.25">
      <c r="A27" s="239" t="s">
        <v>448</v>
      </c>
      <c r="B27" s="150"/>
      <c r="C27" s="231"/>
      <c r="D27" s="150" t="s">
        <v>312</v>
      </c>
      <c r="E27" s="150"/>
      <c r="F27" s="140"/>
      <c r="G27" s="141" t="s">
        <v>39</v>
      </c>
      <c r="H27" s="140"/>
      <c r="I27" s="1043" t="s">
        <v>1012</v>
      </c>
      <c r="J27" s="1043"/>
      <c r="K27" s="140" t="s">
        <v>18</v>
      </c>
      <c r="L27" s="140"/>
      <c r="M27" s="140"/>
      <c r="N27" s="144"/>
      <c r="O27" s="1190"/>
      <c r="P27" s="1190"/>
      <c r="Q27" s="1190"/>
      <c r="R27" s="1190"/>
      <c r="S27" s="1190"/>
      <c r="T27" s="1190"/>
      <c r="U27" s="1190"/>
      <c r="V27" s="1190"/>
      <c r="W27" s="1190"/>
      <c r="X27" s="1190"/>
      <c r="Y27" s="1190"/>
      <c r="Z27" s="1190"/>
      <c r="AA27" s="1190"/>
      <c r="AB27" s="1190"/>
      <c r="AC27" s="1190"/>
      <c r="AD27" s="1190"/>
      <c r="AE27" s="1190"/>
      <c r="AF27" s="1190"/>
      <c r="AG27" s="1190"/>
      <c r="AH27" s="1190"/>
      <c r="AI27" s="1190"/>
      <c r="AJ27" s="1190"/>
      <c r="AK27" s="1190"/>
      <c r="AL27" s="1190"/>
      <c r="AM27" s="1190"/>
      <c r="AN27" s="231"/>
      <c r="AO27" s="616"/>
    </row>
    <row r="28" spans="1:43" s="41" customFormat="1" ht="13.5" x14ac:dyDescent="0.2">
      <c r="A28" s="726">
        <v>44445</v>
      </c>
      <c r="E28" s="142"/>
      <c r="F28" s="142"/>
    </row>
    <row r="29" spans="1:43" s="41" customFormat="1" x14ac:dyDescent="0.2">
      <c r="E29" s="142"/>
      <c r="F29" s="142"/>
    </row>
    <row r="30" spans="1:43" s="41" customFormat="1" x14ac:dyDescent="0.2">
      <c r="E30" s="142"/>
      <c r="F30" s="142"/>
    </row>
    <row r="31" spans="1:43" s="41" customFormat="1" x14ac:dyDescent="0.2">
      <c r="E31" s="142"/>
      <c r="F31" s="142"/>
    </row>
    <row r="32" spans="1:43" s="41" customFormat="1" x14ac:dyDescent="0.2">
      <c r="E32" s="142"/>
      <c r="F32" s="142"/>
    </row>
    <row r="33" spans="5:6" s="41" customFormat="1" x14ac:dyDescent="0.2">
      <c r="E33" s="142"/>
      <c r="F33" s="142"/>
    </row>
    <row r="34" spans="5:6" s="41" customFormat="1" x14ac:dyDescent="0.2">
      <c r="E34" s="142"/>
      <c r="F34" s="142"/>
    </row>
    <row r="35" spans="5:6" s="41" customFormat="1" x14ac:dyDescent="0.2">
      <c r="E35" s="142"/>
      <c r="F35" s="142"/>
    </row>
    <row r="36" spans="5:6" s="41" customFormat="1" x14ac:dyDescent="0.2">
      <c r="E36" s="142"/>
      <c r="F36" s="142"/>
    </row>
    <row r="37" spans="5:6" s="41" customFormat="1" x14ac:dyDescent="0.2">
      <c r="E37" s="142"/>
      <c r="F37" s="142"/>
    </row>
    <row r="38" spans="5:6" s="41" customFormat="1" x14ac:dyDescent="0.2">
      <c r="E38" s="142"/>
      <c r="F38" s="142"/>
    </row>
    <row r="39" spans="5:6" s="41" customFormat="1" x14ac:dyDescent="0.2">
      <c r="E39" s="142"/>
      <c r="F39" s="142"/>
    </row>
    <row r="40" spans="5:6" s="41" customFormat="1" x14ac:dyDescent="0.2">
      <c r="E40" s="142"/>
      <c r="F40" s="142"/>
    </row>
    <row r="41" spans="5:6" s="41" customFormat="1" x14ac:dyDescent="0.2">
      <c r="E41" s="142"/>
      <c r="F41" s="142"/>
    </row>
  </sheetData>
  <mergeCells count="52">
    <mergeCell ref="A3:N7"/>
    <mergeCell ref="P3:AM7"/>
    <mergeCell ref="AN3:AO8"/>
    <mergeCell ref="AP3:AQ8"/>
    <mergeCell ref="A8:N8"/>
    <mergeCell ref="O8:AM8"/>
    <mergeCell ref="A9:B9"/>
    <mergeCell ref="C9:C10"/>
    <mergeCell ref="D9:D10"/>
    <mergeCell ref="E9:E10"/>
    <mergeCell ref="F9:F10"/>
    <mergeCell ref="AJ9:AK9"/>
    <mergeCell ref="AL9:AM9"/>
    <mergeCell ref="AN9:AO9"/>
    <mergeCell ref="AP9:AQ9"/>
    <mergeCell ref="AH9:AI9"/>
    <mergeCell ref="AF9:AG9"/>
    <mergeCell ref="A11:A24"/>
    <mergeCell ref="B11:B23"/>
    <mergeCell ref="C11:C23"/>
    <mergeCell ref="D11:D15"/>
    <mergeCell ref="E11:E15"/>
    <mergeCell ref="N9:N10"/>
    <mergeCell ref="O9:O10"/>
    <mergeCell ref="F12:F13"/>
    <mergeCell ref="G12:G14"/>
    <mergeCell ref="O12:O14"/>
    <mergeCell ref="D16:D19"/>
    <mergeCell ref="E16:E19"/>
    <mergeCell ref="P9:Q9"/>
    <mergeCell ref="R9:S9"/>
    <mergeCell ref="T9:U9"/>
    <mergeCell ref="D20:D23"/>
    <mergeCell ref="E20:E23"/>
    <mergeCell ref="Z9:AA9"/>
    <mergeCell ref="AB9:AC9"/>
    <mergeCell ref="AD9:AE9"/>
    <mergeCell ref="V9:W9"/>
    <mergeCell ref="X9:Y9"/>
    <mergeCell ref="M9:M10"/>
    <mergeCell ref="G9:G10"/>
    <mergeCell ref="H9:H10"/>
    <mergeCell ref="I9:I10"/>
    <mergeCell ref="J9:J10"/>
    <mergeCell ref="K9:K10"/>
    <mergeCell ref="L9:L10"/>
    <mergeCell ref="O25:AM27"/>
    <mergeCell ref="I27:J27"/>
    <mergeCell ref="G16:G17"/>
    <mergeCell ref="K16:K17"/>
    <mergeCell ref="N16:N17"/>
    <mergeCell ref="O16:O17"/>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32" max="64" man="1"/>
  </rowBreaks>
  <colBreaks count="1" manualBreakCount="1">
    <brk id="14" min="2" max="32"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377E-B08E-4720-96AC-D87E7023AC62}">
  <sheetPr>
    <tabColor rgb="FF00B050"/>
  </sheetPr>
  <dimension ref="A1:BK48"/>
  <sheetViews>
    <sheetView topLeftCell="I28" zoomScale="90" zoomScaleNormal="90" workbookViewId="0">
      <selection activeCell="A40" sqref="A40"/>
    </sheetView>
  </sheetViews>
  <sheetFormatPr baseColWidth="10" defaultRowHeight="16.5" x14ac:dyDescent="0.2"/>
  <cols>
    <col min="1" max="1" width="23.140625" style="216" customWidth="1"/>
    <col min="2" max="2" width="25.7109375" style="216" customWidth="1"/>
    <col min="3" max="3" width="17" style="216" customWidth="1"/>
    <col min="4" max="4" width="31.42578125" style="216" customWidth="1"/>
    <col min="5" max="5" width="14.5703125" style="799" customWidth="1"/>
    <col min="6" max="6" width="17" style="799" customWidth="1"/>
    <col min="7" max="7" width="34.140625" style="216" customWidth="1"/>
    <col min="8" max="8" width="34.5703125" style="216" customWidth="1"/>
    <col min="9" max="9" width="32.5703125" style="216" customWidth="1"/>
    <col min="10" max="10" width="18.42578125" style="735" customWidth="1"/>
    <col min="11" max="11" width="23.42578125" style="216" customWidth="1"/>
    <col min="12" max="12" width="18.5703125" style="216" customWidth="1"/>
    <col min="13" max="13" width="17.28515625" style="216" customWidth="1"/>
    <col min="14" max="14" width="14.85546875" style="216" customWidth="1"/>
    <col min="15" max="15" width="13.5703125" style="736" customWidth="1"/>
    <col min="16" max="39" width="7" style="216" customWidth="1"/>
    <col min="40" max="40" width="13.5703125" style="216" customWidth="1"/>
    <col min="41" max="41" width="22.85546875" style="216" customWidth="1"/>
    <col min="42" max="16384" width="11.42578125" style="216"/>
  </cols>
  <sheetData>
    <row r="1" spans="1:41" x14ac:dyDescent="0.2">
      <c r="E1" s="734"/>
      <c r="F1" s="734"/>
      <c r="P1" s="737"/>
    </row>
    <row r="2" spans="1:41" ht="17.25" thickBot="1" x14ac:dyDescent="0.25">
      <c r="E2" s="734"/>
      <c r="F2" s="734"/>
      <c r="P2" s="737"/>
    </row>
    <row r="3" spans="1:41" ht="12.75" x14ac:dyDescent="0.2">
      <c r="A3" s="1223" t="s">
        <v>975</v>
      </c>
      <c r="B3" s="1224"/>
      <c r="C3" s="1224"/>
      <c r="D3" s="1224"/>
      <c r="E3" s="1224"/>
      <c r="F3" s="1224"/>
      <c r="G3" s="1224"/>
      <c r="H3" s="1224"/>
      <c r="I3" s="1224"/>
      <c r="J3" s="1224"/>
      <c r="K3" s="1224"/>
      <c r="L3" s="1224"/>
      <c r="M3" s="1224"/>
      <c r="N3" s="1225"/>
      <c r="O3" s="738"/>
      <c r="P3" s="1224" t="s">
        <v>326</v>
      </c>
      <c r="Q3" s="1224"/>
      <c r="R3" s="1224"/>
      <c r="S3" s="1224"/>
      <c r="T3" s="1224"/>
      <c r="U3" s="1224"/>
      <c r="V3" s="1224"/>
      <c r="W3" s="1224"/>
      <c r="X3" s="1224"/>
      <c r="Y3" s="1224"/>
      <c r="Z3" s="1224"/>
      <c r="AA3" s="1224"/>
      <c r="AB3" s="1224"/>
      <c r="AC3" s="1224"/>
      <c r="AD3" s="1224"/>
      <c r="AE3" s="1224"/>
      <c r="AF3" s="1224"/>
      <c r="AG3" s="1224"/>
      <c r="AH3" s="1224"/>
      <c r="AI3" s="1224"/>
      <c r="AJ3" s="1224"/>
      <c r="AK3" s="1224"/>
      <c r="AL3" s="1224"/>
      <c r="AM3" s="1224"/>
      <c r="AN3" s="953" t="s">
        <v>20</v>
      </c>
      <c r="AO3" s="962"/>
    </row>
    <row r="4" spans="1:41" ht="23.25" x14ac:dyDescent="0.2">
      <c r="A4" s="1226"/>
      <c r="B4" s="1227"/>
      <c r="C4" s="1227"/>
      <c r="D4" s="1227"/>
      <c r="E4" s="1227"/>
      <c r="F4" s="1227"/>
      <c r="G4" s="1227"/>
      <c r="H4" s="1227"/>
      <c r="I4" s="1227"/>
      <c r="J4" s="1227"/>
      <c r="K4" s="1227"/>
      <c r="L4" s="1227"/>
      <c r="M4" s="1227"/>
      <c r="N4" s="1228"/>
      <c r="O4" s="739"/>
      <c r="P4" s="1227"/>
      <c r="Q4" s="1227"/>
      <c r="R4" s="1227"/>
      <c r="S4" s="1227"/>
      <c r="T4" s="1227"/>
      <c r="U4" s="1227"/>
      <c r="V4" s="1227"/>
      <c r="W4" s="1227"/>
      <c r="X4" s="1227"/>
      <c r="Y4" s="1227"/>
      <c r="Z4" s="1227"/>
      <c r="AA4" s="1227"/>
      <c r="AB4" s="1227"/>
      <c r="AC4" s="1227"/>
      <c r="AD4" s="1227"/>
      <c r="AE4" s="1227"/>
      <c r="AF4" s="1227"/>
      <c r="AG4" s="1227"/>
      <c r="AH4" s="1227"/>
      <c r="AI4" s="1227"/>
      <c r="AJ4" s="1227"/>
      <c r="AK4" s="1227"/>
      <c r="AL4" s="1227"/>
      <c r="AM4" s="1227"/>
      <c r="AN4" s="1230"/>
      <c r="AO4" s="1231"/>
    </row>
    <row r="5" spans="1:41" ht="23.25" x14ac:dyDescent="0.2">
      <c r="A5" s="1226"/>
      <c r="B5" s="1227"/>
      <c r="C5" s="1227"/>
      <c r="D5" s="1227"/>
      <c r="E5" s="1227"/>
      <c r="F5" s="1227"/>
      <c r="G5" s="1227"/>
      <c r="H5" s="1227"/>
      <c r="I5" s="1227"/>
      <c r="J5" s="1227"/>
      <c r="K5" s="1227"/>
      <c r="L5" s="1227"/>
      <c r="M5" s="1227"/>
      <c r="N5" s="1228"/>
      <c r="O5" s="739"/>
      <c r="P5" s="1227"/>
      <c r="Q5" s="1227"/>
      <c r="R5" s="1227"/>
      <c r="S5" s="1227"/>
      <c r="T5" s="1227"/>
      <c r="U5" s="1227"/>
      <c r="V5" s="1227"/>
      <c r="W5" s="1227"/>
      <c r="X5" s="1227"/>
      <c r="Y5" s="1227"/>
      <c r="Z5" s="1227"/>
      <c r="AA5" s="1227"/>
      <c r="AB5" s="1227"/>
      <c r="AC5" s="1227"/>
      <c r="AD5" s="1227"/>
      <c r="AE5" s="1227"/>
      <c r="AF5" s="1227"/>
      <c r="AG5" s="1227"/>
      <c r="AH5" s="1227"/>
      <c r="AI5" s="1227"/>
      <c r="AJ5" s="1227"/>
      <c r="AK5" s="1227"/>
      <c r="AL5" s="1227"/>
      <c r="AM5" s="1227"/>
      <c r="AN5" s="1230"/>
      <c r="AO5" s="1231"/>
    </row>
    <row r="6" spans="1:41" ht="23.25" x14ac:dyDescent="0.2">
      <c r="A6" s="1226"/>
      <c r="B6" s="1227"/>
      <c r="C6" s="1227"/>
      <c r="D6" s="1227"/>
      <c r="E6" s="1227"/>
      <c r="F6" s="1227"/>
      <c r="G6" s="1227"/>
      <c r="H6" s="1227"/>
      <c r="I6" s="1227"/>
      <c r="J6" s="1227"/>
      <c r="K6" s="1227"/>
      <c r="L6" s="1227"/>
      <c r="M6" s="1227"/>
      <c r="N6" s="1228"/>
      <c r="O6" s="739"/>
      <c r="P6" s="1227"/>
      <c r="Q6" s="1227"/>
      <c r="R6" s="1227"/>
      <c r="S6" s="1227"/>
      <c r="T6" s="1227"/>
      <c r="U6" s="1227"/>
      <c r="V6" s="1227"/>
      <c r="W6" s="1227"/>
      <c r="X6" s="1227"/>
      <c r="Y6" s="1227"/>
      <c r="Z6" s="1227"/>
      <c r="AA6" s="1227"/>
      <c r="AB6" s="1227"/>
      <c r="AC6" s="1227"/>
      <c r="AD6" s="1227"/>
      <c r="AE6" s="1227"/>
      <c r="AF6" s="1227"/>
      <c r="AG6" s="1227"/>
      <c r="AH6" s="1227"/>
      <c r="AI6" s="1227"/>
      <c r="AJ6" s="1227"/>
      <c r="AK6" s="1227"/>
      <c r="AL6" s="1227"/>
      <c r="AM6" s="1227"/>
      <c r="AN6" s="1230"/>
      <c r="AO6" s="1231"/>
    </row>
    <row r="7" spans="1:41" ht="24" thickBot="1" x14ac:dyDescent="0.25">
      <c r="A7" s="1226"/>
      <c r="B7" s="1227"/>
      <c r="C7" s="1227"/>
      <c r="D7" s="1227"/>
      <c r="E7" s="1227"/>
      <c r="F7" s="1227"/>
      <c r="G7" s="1227"/>
      <c r="H7" s="1227"/>
      <c r="I7" s="1227"/>
      <c r="J7" s="1227"/>
      <c r="K7" s="1227"/>
      <c r="L7" s="1227"/>
      <c r="M7" s="1227"/>
      <c r="N7" s="1228"/>
      <c r="O7" s="740"/>
      <c r="P7" s="1229"/>
      <c r="Q7" s="1229"/>
      <c r="R7" s="1229"/>
      <c r="S7" s="1229"/>
      <c r="T7" s="1229"/>
      <c r="U7" s="1229"/>
      <c r="V7" s="1229"/>
      <c r="W7" s="1229"/>
      <c r="X7" s="1229"/>
      <c r="Y7" s="1229"/>
      <c r="Z7" s="1229"/>
      <c r="AA7" s="1229"/>
      <c r="AB7" s="1229"/>
      <c r="AC7" s="1229"/>
      <c r="AD7" s="1229"/>
      <c r="AE7" s="1229"/>
      <c r="AF7" s="1229"/>
      <c r="AG7" s="1229"/>
      <c r="AH7" s="1229"/>
      <c r="AI7" s="1229"/>
      <c r="AJ7" s="1229"/>
      <c r="AK7" s="1229"/>
      <c r="AL7" s="1229"/>
      <c r="AM7" s="1229"/>
      <c r="AN7" s="1230"/>
      <c r="AO7" s="1231"/>
    </row>
    <row r="8" spans="1:41" ht="13.5" thickBot="1" x14ac:dyDescent="0.25">
      <c r="A8" s="1234" t="s">
        <v>89</v>
      </c>
      <c r="B8" s="1235"/>
      <c r="C8" s="1235"/>
      <c r="D8" s="1235"/>
      <c r="E8" s="1235"/>
      <c r="F8" s="1235"/>
      <c r="G8" s="1235"/>
      <c r="H8" s="1235"/>
      <c r="I8" s="1235"/>
      <c r="J8" s="1235"/>
      <c r="K8" s="1235"/>
      <c r="L8" s="1235"/>
      <c r="M8" s="1235"/>
      <c r="N8" s="1236"/>
      <c r="O8" s="1237" t="s">
        <v>319</v>
      </c>
      <c r="P8" s="1238"/>
      <c r="Q8" s="1238"/>
      <c r="R8" s="1238"/>
      <c r="S8" s="1238"/>
      <c r="T8" s="1238"/>
      <c r="U8" s="1238"/>
      <c r="V8" s="1238"/>
      <c r="W8" s="1238"/>
      <c r="X8" s="1238"/>
      <c r="Y8" s="1238"/>
      <c r="Z8" s="1238"/>
      <c r="AA8" s="1238"/>
      <c r="AB8" s="1238"/>
      <c r="AC8" s="1238"/>
      <c r="AD8" s="1238"/>
      <c r="AE8" s="1238"/>
      <c r="AF8" s="1238"/>
      <c r="AG8" s="1238"/>
      <c r="AH8" s="1238"/>
      <c r="AI8" s="1238"/>
      <c r="AJ8" s="1238"/>
      <c r="AK8" s="1238"/>
      <c r="AL8" s="1238"/>
      <c r="AM8" s="1238"/>
      <c r="AN8" s="1232"/>
      <c r="AO8" s="1233"/>
    </row>
    <row r="9" spans="1:41" ht="12.75" x14ac:dyDescent="0.2">
      <c r="A9" s="1219" t="s">
        <v>22</v>
      </c>
      <c r="B9" s="1030"/>
      <c r="C9" s="1030" t="s">
        <v>49</v>
      </c>
      <c r="D9" s="1030" t="s">
        <v>308</v>
      </c>
      <c r="E9" s="1221" t="s">
        <v>126</v>
      </c>
      <c r="F9" s="1221" t="s">
        <v>50</v>
      </c>
      <c r="G9" s="1030" t="s">
        <v>51</v>
      </c>
      <c r="H9" s="1030" t="s">
        <v>52</v>
      </c>
      <c r="I9" s="1030" t="s">
        <v>53</v>
      </c>
      <c r="J9" s="1030" t="s">
        <v>1039</v>
      </c>
      <c r="K9" s="1030" t="s">
        <v>56</v>
      </c>
      <c r="L9" s="1030" t="s">
        <v>57</v>
      </c>
      <c r="M9" s="1030" t="s">
        <v>58</v>
      </c>
      <c r="N9" s="1241" t="s">
        <v>59</v>
      </c>
      <c r="O9" s="1243" t="s">
        <v>866</v>
      </c>
      <c r="P9" s="1239" t="s">
        <v>0</v>
      </c>
      <c r="Q9" s="1240"/>
      <c r="R9" s="1239" t="s">
        <v>1</v>
      </c>
      <c r="S9" s="1240"/>
      <c r="T9" s="1239" t="s">
        <v>2</v>
      </c>
      <c r="U9" s="1240"/>
      <c r="V9" s="1239" t="s">
        <v>3</v>
      </c>
      <c r="W9" s="1240"/>
      <c r="X9" s="1239" t="s">
        <v>4</v>
      </c>
      <c r="Y9" s="1240"/>
      <c r="Z9" s="1239" t="s">
        <v>5</v>
      </c>
      <c r="AA9" s="1240"/>
      <c r="AB9" s="1239" t="s">
        <v>6</v>
      </c>
      <c r="AC9" s="1240"/>
      <c r="AD9" s="1239" t="s">
        <v>7</v>
      </c>
      <c r="AE9" s="1240"/>
      <c r="AF9" s="1239" t="s">
        <v>8</v>
      </c>
      <c r="AG9" s="1240"/>
      <c r="AH9" s="1239" t="s">
        <v>9</v>
      </c>
      <c r="AI9" s="1240"/>
      <c r="AJ9" s="1239" t="s">
        <v>10</v>
      </c>
      <c r="AK9" s="1240"/>
      <c r="AL9" s="1239" t="s">
        <v>11</v>
      </c>
      <c r="AM9" s="1240"/>
      <c r="AN9" s="953" t="s">
        <v>90</v>
      </c>
      <c r="AO9" s="962"/>
    </row>
    <row r="10" spans="1:41" ht="62.25" customHeight="1" thickBot="1" x14ac:dyDescent="0.25">
      <c r="A10" s="733" t="s">
        <v>12</v>
      </c>
      <c r="B10" s="741" t="s">
        <v>13</v>
      </c>
      <c r="C10" s="1220"/>
      <c r="D10" s="1220"/>
      <c r="E10" s="1222"/>
      <c r="F10" s="1222"/>
      <c r="G10" s="1220"/>
      <c r="H10" s="1220"/>
      <c r="I10" s="1220"/>
      <c r="J10" s="1220"/>
      <c r="K10" s="1220"/>
      <c r="L10" s="1220"/>
      <c r="M10" s="1220"/>
      <c r="N10" s="1242"/>
      <c r="O10" s="1244"/>
      <c r="P10" s="816" t="s">
        <v>23</v>
      </c>
      <c r="Q10" s="817" t="s">
        <v>24</v>
      </c>
      <c r="R10" s="816" t="s">
        <v>23</v>
      </c>
      <c r="S10" s="817" t="s">
        <v>24</v>
      </c>
      <c r="T10" s="816" t="s">
        <v>23</v>
      </c>
      <c r="U10" s="817" t="s">
        <v>24</v>
      </c>
      <c r="V10" s="816" t="s">
        <v>23</v>
      </c>
      <c r="W10" s="817" t="s">
        <v>24</v>
      </c>
      <c r="X10" s="816" t="s">
        <v>23</v>
      </c>
      <c r="Y10" s="817" t="s">
        <v>24</v>
      </c>
      <c r="Z10" s="816" t="s">
        <v>23</v>
      </c>
      <c r="AA10" s="817" t="s">
        <v>24</v>
      </c>
      <c r="AB10" s="816" t="s">
        <v>23</v>
      </c>
      <c r="AC10" s="817" t="s">
        <v>24</v>
      </c>
      <c r="AD10" s="816" t="s">
        <v>23</v>
      </c>
      <c r="AE10" s="817" t="s">
        <v>24</v>
      </c>
      <c r="AF10" s="816" t="s">
        <v>23</v>
      </c>
      <c r="AG10" s="817" t="s">
        <v>24</v>
      </c>
      <c r="AH10" s="816" t="s">
        <v>23</v>
      </c>
      <c r="AI10" s="817" t="s">
        <v>24</v>
      </c>
      <c r="AJ10" s="816" t="s">
        <v>23</v>
      </c>
      <c r="AK10" s="817" t="s">
        <v>24</v>
      </c>
      <c r="AL10" s="816" t="s">
        <v>23</v>
      </c>
      <c r="AM10" s="817" t="s">
        <v>24</v>
      </c>
      <c r="AN10" s="733" t="s">
        <v>19</v>
      </c>
      <c r="AO10" s="742" t="s">
        <v>21</v>
      </c>
    </row>
    <row r="11" spans="1:41" s="751" customFormat="1" ht="46.5" customHeight="1" x14ac:dyDescent="0.2">
      <c r="A11" s="1245" t="s">
        <v>524</v>
      </c>
      <c r="B11" s="1246" t="s">
        <v>728</v>
      </c>
      <c r="C11" s="1247" t="s">
        <v>525</v>
      </c>
      <c r="D11" s="1249" t="s">
        <v>1037</v>
      </c>
      <c r="E11" s="743">
        <f>J11</f>
        <v>0.05</v>
      </c>
      <c r="F11" s="744" t="s">
        <v>25</v>
      </c>
      <c r="G11" s="745" t="s">
        <v>976</v>
      </c>
      <c r="H11" s="28" t="s">
        <v>1040</v>
      </c>
      <c r="I11" s="744" t="s">
        <v>1028</v>
      </c>
      <c r="J11" s="746">
        <v>0.05</v>
      </c>
      <c r="K11" s="245" t="s">
        <v>1098</v>
      </c>
      <c r="L11" s="747">
        <v>44256</v>
      </c>
      <c r="M11" s="747">
        <v>44530</v>
      </c>
      <c r="N11" s="748" t="s">
        <v>528</v>
      </c>
      <c r="O11" s="809" t="s">
        <v>973</v>
      </c>
      <c r="P11" s="749"/>
      <c r="Q11" s="828"/>
      <c r="R11" s="829"/>
      <c r="S11" s="828"/>
      <c r="T11" s="829"/>
      <c r="U11" s="830">
        <v>0.1</v>
      </c>
      <c r="V11" s="829"/>
      <c r="W11" s="830">
        <v>0.1</v>
      </c>
      <c r="X11" s="829"/>
      <c r="Y11" s="830">
        <v>0.15</v>
      </c>
      <c r="Z11" s="829"/>
      <c r="AA11" s="830">
        <v>0.1</v>
      </c>
      <c r="AB11" s="829"/>
      <c r="AC11" s="830">
        <v>0.1</v>
      </c>
      <c r="AD11" s="829"/>
      <c r="AE11" s="830">
        <f>AA11</f>
        <v>0.1</v>
      </c>
      <c r="AF11" s="829"/>
      <c r="AG11" s="830">
        <v>0.1</v>
      </c>
      <c r="AH11" s="829"/>
      <c r="AI11" s="830">
        <v>0.15</v>
      </c>
      <c r="AJ11" s="829"/>
      <c r="AK11" s="830">
        <v>0.1</v>
      </c>
      <c r="AL11" s="829"/>
      <c r="AM11" s="806"/>
      <c r="AN11" s="812"/>
      <c r="AO11" s="750"/>
    </row>
    <row r="12" spans="1:41" s="751" customFormat="1" ht="38.25" x14ac:dyDescent="0.2">
      <c r="A12" s="1195"/>
      <c r="B12" s="1046"/>
      <c r="C12" s="1248"/>
      <c r="D12" s="1250"/>
      <c r="E12" s="1252">
        <f>SUM(J12:J14)</f>
        <v>0.15000000000000002</v>
      </c>
      <c r="F12" s="289" t="s">
        <v>526</v>
      </c>
      <c r="G12" s="1253" t="s">
        <v>1041</v>
      </c>
      <c r="H12" s="1046" t="s">
        <v>1042</v>
      </c>
      <c r="I12" s="289" t="s">
        <v>1043</v>
      </c>
      <c r="J12" s="11">
        <v>0.05</v>
      </c>
      <c r="K12" s="248" t="s">
        <v>527</v>
      </c>
      <c r="L12" s="752">
        <v>44256</v>
      </c>
      <c r="M12" s="752">
        <v>44550</v>
      </c>
      <c r="N12" s="753" t="s">
        <v>528</v>
      </c>
      <c r="O12" s="1254" t="s">
        <v>27</v>
      </c>
      <c r="P12" s="754"/>
      <c r="Q12" s="819"/>
      <c r="R12" s="818"/>
      <c r="S12" s="819"/>
      <c r="T12" s="818"/>
      <c r="U12" s="820">
        <v>0.1</v>
      </c>
      <c r="V12" s="818"/>
      <c r="W12" s="820">
        <f>U12</f>
        <v>0.1</v>
      </c>
      <c r="X12" s="818"/>
      <c r="Y12" s="820">
        <f>W12</f>
        <v>0.1</v>
      </c>
      <c r="Z12" s="818"/>
      <c r="AA12" s="820">
        <f>Y12</f>
        <v>0.1</v>
      </c>
      <c r="AB12" s="818"/>
      <c r="AC12" s="820">
        <f>AA12</f>
        <v>0.1</v>
      </c>
      <c r="AD12" s="818"/>
      <c r="AE12" s="820">
        <f>AC12</f>
        <v>0.1</v>
      </c>
      <c r="AF12" s="818"/>
      <c r="AG12" s="820">
        <f>AE12</f>
        <v>0.1</v>
      </c>
      <c r="AH12" s="818"/>
      <c r="AI12" s="820">
        <f>AG12</f>
        <v>0.1</v>
      </c>
      <c r="AJ12" s="818"/>
      <c r="AK12" s="820">
        <f>AI12</f>
        <v>0.1</v>
      </c>
      <c r="AL12" s="818"/>
      <c r="AM12" s="807">
        <v>0.1</v>
      </c>
      <c r="AN12" s="813"/>
      <c r="AO12" s="755"/>
    </row>
    <row r="13" spans="1:41" s="751" customFormat="1" ht="48.75" customHeight="1" x14ac:dyDescent="0.2">
      <c r="A13" s="1195"/>
      <c r="B13" s="1046"/>
      <c r="C13" s="1248"/>
      <c r="D13" s="1250"/>
      <c r="E13" s="1252"/>
      <c r="F13" s="289" t="s">
        <v>25</v>
      </c>
      <c r="G13" s="1253"/>
      <c r="H13" s="1046"/>
      <c r="I13" s="289" t="s">
        <v>1044</v>
      </c>
      <c r="J13" s="756">
        <v>0.05</v>
      </c>
      <c r="K13" s="248" t="s">
        <v>1045</v>
      </c>
      <c r="L13" s="752">
        <v>44378</v>
      </c>
      <c r="M13" s="752">
        <v>44550</v>
      </c>
      <c r="N13" s="753" t="s">
        <v>528</v>
      </c>
      <c r="O13" s="1255"/>
      <c r="P13" s="754"/>
      <c r="Q13" s="821"/>
      <c r="R13" s="818"/>
      <c r="S13" s="821"/>
      <c r="T13" s="818"/>
      <c r="U13" s="821"/>
      <c r="V13" s="821"/>
      <c r="W13" s="821"/>
      <c r="X13" s="821"/>
      <c r="Y13" s="821"/>
      <c r="Z13" s="821"/>
      <c r="AA13" s="821"/>
      <c r="AB13" s="818"/>
      <c r="AC13" s="820">
        <v>0.1</v>
      </c>
      <c r="AD13" s="818"/>
      <c r="AE13" s="820">
        <v>0.2</v>
      </c>
      <c r="AF13" s="818"/>
      <c r="AG13" s="820">
        <v>0.1</v>
      </c>
      <c r="AH13" s="818"/>
      <c r="AI13" s="820">
        <v>0.2</v>
      </c>
      <c r="AJ13" s="818"/>
      <c r="AK13" s="820">
        <v>0.2</v>
      </c>
      <c r="AL13" s="818"/>
      <c r="AM13" s="807">
        <v>0.2</v>
      </c>
      <c r="AN13" s="813"/>
      <c r="AO13" s="755"/>
    </row>
    <row r="14" spans="1:41" s="751" customFormat="1" ht="36" customHeight="1" x14ac:dyDescent="0.2">
      <c r="A14" s="1195"/>
      <c r="B14" s="1046"/>
      <c r="C14" s="1248"/>
      <c r="D14" s="1250"/>
      <c r="E14" s="1252"/>
      <c r="F14" s="289" t="s">
        <v>25</v>
      </c>
      <c r="G14" s="1253"/>
      <c r="H14" s="1046"/>
      <c r="I14" s="289" t="s">
        <v>1046</v>
      </c>
      <c r="J14" s="756">
        <v>0.05</v>
      </c>
      <c r="K14" s="248" t="s">
        <v>998</v>
      </c>
      <c r="L14" s="752">
        <v>44378</v>
      </c>
      <c r="M14" s="752">
        <v>44550</v>
      </c>
      <c r="N14" s="753" t="s">
        <v>528</v>
      </c>
      <c r="O14" s="1256"/>
      <c r="P14" s="754"/>
      <c r="Q14" s="821"/>
      <c r="R14" s="818"/>
      <c r="S14" s="821"/>
      <c r="T14" s="818"/>
      <c r="U14" s="821"/>
      <c r="V14" s="821"/>
      <c r="W14" s="821"/>
      <c r="X14" s="821"/>
      <c r="Y14" s="821"/>
      <c r="Z14" s="821"/>
      <c r="AA14" s="821"/>
      <c r="AB14" s="818"/>
      <c r="AC14" s="820">
        <v>0.1</v>
      </c>
      <c r="AD14" s="818"/>
      <c r="AE14" s="820">
        <v>0.2</v>
      </c>
      <c r="AF14" s="818"/>
      <c r="AG14" s="820">
        <v>0.1</v>
      </c>
      <c r="AH14" s="818"/>
      <c r="AI14" s="820">
        <v>0.2</v>
      </c>
      <c r="AJ14" s="818"/>
      <c r="AK14" s="820">
        <v>0.2</v>
      </c>
      <c r="AL14" s="818"/>
      <c r="AM14" s="807">
        <v>0.2</v>
      </c>
      <c r="AN14" s="813"/>
      <c r="AO14" s="755"/>
    </row>
    <row r="15" spans="1:41" s="751" customFormat="1" ht="51" customHeight="1" x14ac:dyDescent="0.2">
      <c r="A15" s="1195"/>
      <c r="B15" s="1046"/>
      <c r="C15" s="1248"/>
      <c r="D15" s="1250"/>
      <c r="E15" s="1252">
        <f>SUM(J15:J18)</f>
        <v>0.2</v>
      </c>
      <c r="F15" s="1257" t="s">
        <v>25</v>
      </c>
      <c r="G15" s="1253" t="s">
        <v>1047</v>
      </c>
      <c r="H15" s="1046" t="s">
        <v>1048</v>
      </c>
      <c r="I15" s="732" t="s">
        <v>1049</v>
      </c>
      <c r="J15" s="11">
        <v>0.05</v>
      </c>
      <c r="K15" s="248" t="s">
        <v>1099</v>
      </c>
      <c r="L15" s="752">
        <v>44256</v>
      </c>
      <c r="M15" s="752">
        <v>44440</v>
      </c>
      <c r="N15" s="753" t="s">
        <v>528</v>
      </c>
      <c r="O15" s="1254" t="s">
        <v>42</v>
      </c>
      <c r="P15" s="757"/>
      <c r="Q15" s="823"/>
      <c r="R15" s="822"/>
      <c r="S15" s="823"/>
      <c r="T15" s="822"/>
      <c r="U15" s="824">
        <v>0.1</v>
      </c>
      <c r="V15" s="822"/>
      <c r="W15" s="824">
        <v>0.1</v>
      </c>
      <c r="X15" s="822"/>
      <c r="Y15" s="824">
        <v>0.3</v>
      </c>
      <c r="Z15" s="822"/>
      <c r="AA15" s="824">
        <v>0.1</v>
      </c>
      <c r="AB15" s="822"/>
      <c r="AC15" s="823"/>
      <c r="AD15" s="822"/>
      <c r="AE15" s="824">
        <v>0.1</v>
      </c>
      <c r="AF15" s="822"/>
      <c r="AG15" s="824">
        <v>0.3</v>
      </c>
      <c r="AH15" s="822"/>
      <c r="AI15" s="821"/>
      <c r="AJ15" s="823"/>
      <c r="AK15" s="823"/>
      <c r="AL15" s="823"/>
      <c r="AM15" s="803"/>
      <c r="AN15" s="813"/>
      <c r="AO15" s="755"/>
    </row>
    <row r="16" spans="1:41" s="751" customFormat="1" ht="63" customHeight="1" x14ac:dyDescent="0.2">
      <c r="A16" s="1195"/>
      <c r="B16" s="1046"/>
      <c r="C16" s="1248"/>
      <c r="D16" s="1250"/>
      <c r="E16" s="1252"/>
      <c r="F16" s="1257"/>
      <c r="G16" s="1253"/>
      <c r="H16" s="1046"/>
      <c r="I16" s="732" t="s">
        <v>1050</v>
      </c>
      <c r="J16" s="11">
        <v>0.05</v>
      </c>
      <c r="K16" s="758" t="s">
        <v>1051</v>
      </c>
      <c r="L16" s="752">
        <v>44287</v>
      </c>
      <c r="M16" s="752">
        <v>44438</v>
      </c>
      <c r="N16" s="753" t="s">
        <v>528</v>
      </c>
      <c r="O16" s="1255"/>
      <c r="P16" s="757"/>
      <c r="Q16" s="823"/>
      <c r="R16" s="822"/>
      <c r="S16" s="823"/>
      <c r="T16" s="822"/>
      <c r="U16" s="823"/>
      <c r="V16" s="822"/>
      <c r="W16" s="824">
        <v>0.1</v>
      </c>
      <c r="X16" s="822"/>
      <c r="Y16" s="824">
        <v>0.15</v>
      </c>
      <c r="Z16" s="822"/>
      <c r="AA16" s="824">
        <v>0.25</v>
      </c>
      <c r="AB16" s="822"/>
      <c r="AC16" s="824">
        <v>0.25</v>
      </c>
      <c r="AD16" s="822"/>
      <c r="AE16" s="824">
        <v>0.25</v>
      </c>
      <c r="AF16" s="822"/>
      <c r="AG16" s="823"/>
      <c r="AH16" s="823"/>
      <c r="AI16" s="823"/>
      <c r="AJ16" s="823"/>
      <c r="AK16" s="823"/>
      <c r="AL16" s="823"/>
      <c r="AM16" s="804"/>
      <c r="AN16" s="813"/>
      <c r="AO16" s="755"/>
    </row>
    <row r="17" spans="1:41" s="751" customFormat="1" ht="62.25" customHeight="1" x14ac:dyDescent="0.2">
      <c r="A17" s="1195"/>
      <c r="B17" s="1046"/>
      <c r="C17" s="1248"/>
      <c r="D17" s="1250"/>
      <c r="E17" s="1252"/>
      <c r="F17" s="289" t="s">
        <v>530</v>
      </c>
      <c r="G17" s="1253"/>
      <c r="H17" s="1046"/>
      <c r="I17" s="732" t="s">
        <v>1052</v>
      </c>
      <c r="J17" s="11">
        <v>0.05</v>
      </c>
      <c r="K17" s="248" t="s">
        <v>1100</v>
      </c>
      <c r="L17" s="752">
        <v>44470</v>
      </c>
      <c r="M17" s="752">
        <v>44530</v>
      </c>
      <c r="N17" s="753" t="s">
        <v>528</v>
      </c>
      <c r="O17" s="1255"/>
      <c r="P17" s="757"/>
      <c r="Q17" s="823"/>
      <c r="R17" s="822"/>
      <c r="S17" s="823"/>
      <c r="T17" s="822"/>
      <c r="U17" s="823"/>
      <c r="V17" s="823"/>
      <c r="W17" s="823"/>
      <c r="X17" s="823"/>
      <c r="Y17" s="823"/>
      <c r="Z17" s="823"/>
      <c r="AA17" s="823"/>
      <c r="AB17" s="823"/>
      <c r="AC17" s="823"/>
      <c r="AD17" s="823"/>
      <c r="AE17" s="823"/>
      <c r="AF17" s="823"/>
      <c r="AG17" s="823"/>
      <c r="AH17" s="822"/>
      <c r="AI17" s="824">
        <v>0.5</v>
      </c>
      <c r="AJ17" s="822"/>
      <c r="AK17" s="824">
        <v>0.5</v>
      </c>
      <c r="AL17" s="822"/>
      <c r="AM17" s="804"/>
      <c r="AN17" s="813"/>
      <c r="AO17" s="755"/>
    </row>
    <row r="18" spans="1:41" s="751" customFormat="1" ht="49.5" customHeight="1" x14ac:dyDescent="0.2">
      <c r="A18" s="1195"/>
      <c r="B18" s="1046"/>
      <c r="C18" s="1248"/>
      <c r="D18" s="1250"/>
      <c r="E18" s="1252"/>
      <c r="F18" s="289" t="s">
        <v>530</v>
      </c>
      <c r="G18" s="1253"/>
      <c r="H18" s="1046"/>
      <c r="I18" s="732" t="s">
        <v>1053</v>
      </c>
      <c r="J18" s="11">
        <v>0.05</v>
      </c>
      <c r="K18" s="248" t="s">
        <v>1101</v>
      </c>
      <c r="L18" s="752">
        <v>44256</v>
      </c>
      <c r="M18" s="752">
        <v>44499</v>
      </c>
      <c r="N18" s="753" t="s">
        <v>528</v>
      </c>
      <c r="O18" s="1256"/>
      <c r="P18" s="757"/>
      <c r="Q18" s="823"/>
      <c r="R18" s="822"/>
      <c r="S18" s="823"/>
      <c r="T18" s="822"/>
      <c r="U18" s="824">
        <v>0.1</v>
      </c>
      <c r="V18" s="823"/>
      <c r="W18" s="824">
        <f>U18</f>
        <v>0.1</v>
      </c>
      <c r="X18" s="823"/>
      <c r="Y18" s="824">
        <v>0.1</v>
      </c>
      <c r="Z18" s="823"/>
      <c r="AA18" s="824">
        <v>0.2</v>
      </c>
      <c r="AB18" s="823"/>
      <c r="AC18" s="824">
        <f>AA18</f>
        <v>0.2</v>
      </c>
      <c r="AD18" s="823"/>
      <c r="AE18" s="824">
        <v>0.1</v>
      </c>
      <c r="AF18" s="823"/>
      <c r="AG18" s="824">
        <f>AE18</f>
        <v>0.1</v>
      </c>
      <c r="AH18" s="822"/>
      <c r="AI18" s="824">
        <f>AG18</f>
        <v>0.1</v>
      </c>
      <c r="AJ18" s="822"/>
      <c r="AK18" s="824"/>
      <c r="AL18" s="822"/>
      <c r="AM18" s="804"/>
      <c r="AN18" s="813"/>
      <c r="AO18" s="755"/>
    </row>
    <row r="19" spans="1:41" s="751" customFormat="1" ht="56.25" customHeight="1" x14ac:dyDescent="0.2">
      <c r="A19" s="1195"/>
      <c r="B19" s="1046"/>
      <c r="C19" s="1248"/>
      <c r="D19" s="1250"/>
      <c r="E19" s="759">
        <f>J19</f>
        <v>0.05</v>
      </c>
      <c r="F19" s="289" t="s">
        <v>530</v>
      </c>
      <c r="G19" s="760" t="s">
        <v>977</v>
      </c>
      <c r="H19" s="732" t="s">
        <v>531</v>
      </c>
      <c r="I19" s="732" t="s">
        <v>1013</v>
      </c>
      <c r="J19" s="11">
        <v>0.05</v>
      </c>
      <c r="K19" s="248" t="s">
        <v>1054</v>
      </c>
      <c r="L19" s="752">
        <v>44198</v>
      </c>
      <c r="M19" s="752">
        <v>44550</v>
      </c>
      <c r="N19" s="753" t="s">
        <v>528</v>
      </c>
      <c r="O19" s="659" t="s">
        <v>529</v>
      </c>
      <c r="P19" s="754"/>
      <c r="Q19" s="820">
        <f>100%/12</f>
        <v>8.3333333333333329E-2</v>
      </c>
      <c r="R19" s="818"/>
      <c r="S19" s="820">
        <f>Q19</f>
        <v>8.3333333333333329E-2</v>
      </c>
      <c r="T19" s="818"/>
      <c r="U19" s="820">
        <f>S19</f>
        <v>8.3333333333333329E-2</v>
      </c>
      <c r="V19" s="818"/>
      <c r="W19" s="820">
        <f>U19</f>
        <v>8.3333333333333329E-2</v>
      </c>
      <c r="X19" s="818"/>
      <c r="Y19" s="820">
        <f>W19</f>
        <v>8.3333333333333329E-2</v>
      </c>
      <c r="Z19" s="818"/>
      <c r="AA19" s="820">
        <f>Y19</f>
        <v>8.3333333333333329E-2</v>
      </c>
      <c r="AB19" s="818"/>
      <c r="AC19" s="820">
        <f>AA19</f>
        <v>8.3333333333333329E-2</v>
      </c>
      <c r="AD19" s="818"/>
      <c r="AE19" s="820">
        <f>AC19</f>
        <v>8.3333333333333329E-2</v>
      </c>
      <c r="AF19" s="818"/>
      <c r="AG19" s="820">
        <f>AE19</f>
        <v>8.3333333333333329E-2</v>
      </c>
      <c r="AH19" s="818"/>
      <c r="AI19" s="820">
        <f>AG19</f>
        <v>8.3333333333333329E-2</v>
      </c>
      <c r="AJ19" s="818"/>
      <c r="AK19" s="820">
        <f>AI19</f>
        <v>8.3333333333333329E-2</v>
      </c>
      <c r="AL19" s="818"/>
      <c r="AM19" s="807">
        <f>AK19</f>
        <v>8.3333333333333329E-2</v>
      </c>
      <c r="AN19" s="813"/>
      <c r="AO19" s="755"/>
    </row>
    <row r="20" spans="1:41" s="751" customFormat="1" ht="38.25" x14ac:dyDescent="0.2">
      <c r="A20" s="1195"/>
      <c r="B20" s="1046"/>
      <c r="C20" s="1248"/>
      <c r="D20" s="1250"/>
      <c r="E20" s="1252">
        <f>SUM(J20:J21)</f>
        <v>0.05</v>
      </c>
      <c r="F20" s="289" t="s">
        <v>530</v>
      </c>
      <c r="G20" s="1253" t="s">
        <v>1055</v>
      </c>
      <c r="H20" s="732" t="s">
        <v>1056</v>
      </c>
      <c r="I20" s="732" t="s">
        <v>1029</v>
      </c>
      <c r="J20" s="11">
        <v>2.5000000000000001E-2</v>
      </c>
      <c r="K20" s="248" t="s">
        <v>1057</v>
      </c>
      <c r="L20" s="752">
        <v>44348</v>
      </c>
      <c r="M20" s="752">
        <v>44438</v>
      </c>
      <c r="N20" s="753" t="s">
        <v>528</v>
      </c>
      <c r="O20" s="1255" t="s">
        <v>1058</v>
      </c>
      <c r="P20" s="754"/>
      <c r="Q20" s="821"/>
      <c r="R20" s="821"/>
      <c r="S20" s="821"/>
      <c r="T20" s="821"/>
      <c r="U20" s="821"/>
      <c r="V20" s="821"/>
      <c r="W20" s="821"/>
      <c r="X20" s="821"/>
      <c r="Y20" s="821"/>
      <c r="Z20" s="818"/>
      <c r="AA20" s="825">
        <v>1</v>
      </c>
      <c r="AB20" s="826"/>
      <c r="AC20" s="825">
        <v>2</v>
      </c>
      <c r="AD20" s="826"/>
      <c r="AE20" s="825">
        <v>1</v>
      </c>
      <c r="AF20" s="818"/>
      <c r="AG20" s="821"/>
      <c r="AH20" s="821"/>
      <c r="AI20" s="821"/>
      <c r="AJ20" s="821"/>
      <c r="AK20" s="821"/>
      <c r="AL20" s="821"/>
      <c r="AM20" s="803"/>
      <c r="AN20" s="813"/>
      <c r="AO20" s="755"/>
    </row>
    <row r="21" spans="1:41" s="751" customFormat="1" ht="25.5" x14ac:dyDescent="0.2">
      <c r="A21" s="1195"/>
      <c r="B21" s="1046"/>
      <c r="C21" s="1248"/>
      <c r="D21" s="1250"/>
      <c r="E21" s="1252"/>
      <c r="F21" s="289" t="s">
        <v>25</v>
      </c>
      <c r="G21" s="1253"/>
      <c r="H21" s="732" t="s">
        <v>534</v>
      </c>
      <c r="I21" s="732" t="s">
        <v>1030</v>
      </c>
      <c r="J21" s="11">
        <v>2.5000000000000001E-2</v>
      </c>
      <c r="K21" s="248" t="s">
        <v>1059</v>
      </c>
      <c r="L21" s="752">
        <v>44440</v>
      </c>
      <c r="M21" s="752">
        <v>44550</v>
      </c>
      <c r="N21" s="753" t="s">
        <v>528</v>
      </c>
      <c r="O21" s="1256"/>
      <c r="P21" s="754"/>
      <c r="Q21" s="821"/>
      <c r="R21" s="821"/>
      <c r="S21" s="821"/>
      <c r="T21" s="821"/>
      <c r="U21" s="821"/>
      <c r="V21" s="821"/>
      <c r="W21" s="821"/>
      <c r="X21" s="821"/>
      <c r="Y21" s="821"/>
      <c r="Z21" s="821"/>
      <c r="AA21" s="821"/>
      <c r="AB21" s="821"/>
      <c r="AC21" s="821"/>
      <c r="AD21" s="821"/>
      <c r="AE21" s="821"/>
      <c r="AF21" s="818"/>
      <c r="AG21" s="820">
        <v>0.25</v>
      </c>
      <c r="AH21" s="818"/>
      <c r="AI21" s="820">
        <v>0.25</v>
      </c>
      <c r="AJ21" s="818"/>
      <c r="AK21" s="820">
        <v>0.25</v>
      </c>
      <c r="AL21" s="818"/>
      <c r="AM21" s="807">
        <v>0.25</v>
      </c>
      <c r="AN21" s="813"/>
      <c r="AO21" s="755"/>
    </row>
    <row r="22" spans="1:41" s="751" customFormat="1" ht="25.5" customHeight="1" x14ac:dyDescent="0.2">
      <c r="A22" s="1195"/>
      <c r="B22" s="1046"/>
      <c r="C22" s="1248"/>
      <c r="D22" s="1250"/>
      <c r="E22" s="1258">
        <f>SUM(J22:J23)</f>
        <v>0.04</v>
      </c>
      <c r="F22" s="289" t="s">
        <v>25</v>
      </c>
      <c r="G22" s="1260" t="s">
        <v>1060</v>
      </c>
      <c r="H22" s="1262" t="s">
        <v>1061</v>
      </c>
      <c r="I22" s="732" t="s">
        <v>1062</v>
      </c>
      <c r="J22" s="11">
        <v>2.5000000000000001E-2</v>
      </c>
      <c r="K22" s="248" t="s">
        <v>1063</v>
      </c>
      <c r="L22" s="752">
        <v>44287</v>
      </c>
      <c r="M22" s="752">
        <v>44499</v>
      </c>
      <c r="N22" s="753" t="s">
        <v>528</v>
      </c>
      <c r="O22" s="1254" t="s">
        <v>1064</v>
      </c>
      <c r="P22" s="805"/>
      <c r="Q22" s="821"/>
      <c r="R22" s="821"/>
      <c r="S22" s="821"/>
      <c r="T22" s="821"/>
      <c r="U22" s="821"/>
      <c r="V22" s="818"/>
      <c r="W22" s="820">
        <v>0.1</v>
      </c>
      <c r="X22" s="818"/>
      <c r="Y22" s="820">
        <v>0.1</v>
      </c>
      <c r="Z22" s="818"/>
      <c r="AA22" s="820">
        <v>0.1</v>
      </c>
      <c r="AB22" s="818"/>
      <c r="AC22" s="820">
        <v>0.1</v>
      </c>
      <c r="AD22" s="818"/>
      <c r="AE22" s="820">
        <v>0.2</v>
      </c>
      <c r="AF22" s="818"/>
      <c r="AG22" s="820">
        <v>0.2</v>
      </c>
      <c r="AH22" s="818"/>
      <c r="AI22" s="820">
        <v>0.2</v>
      </c>
      <c r="AJ22" s="818"/>
      <c r="AK22" s="821"/>
      <c r="AL22" s="818"/>
      <c r="AM22" s="803"/>
      <c r="AN22" s="813"/>
      <c r="AO22" s="755"/>
    </row>
    <row r="23" spans="1:41" s="751" customFormat="1" ht="17.25" thickBot="1" x14ac:dyDescent="0.25">
      <c r="A23" s="1195"/>
      <c r="B23" s="1046"/>
      <c r="C23" s="1248"/>
      <c r="D23" s="1251"/>
      <c r="E23" s="1259"/>
      <c r="F23" s="761" t="s">
        <v>25</v>
      </c>
      <c r="G23" s="1261"/>
      <c r="H23" s="1263"/>
      <c r="I23" s="33" t="s">
        <v>1065</v>
      </c>
      <c r="J23" s="762">
        <v>1.4999999999999999E-2</v>
      </c>
      <c r="K23" s="250" t="s">
        <v>1063</v>
      </c>
      <c r="L23" s="763">
        <v>44440</v>
      </c>
      <c r="M23" s="763">
        <v>44550</v>
      </c>
      <c r="N23" s="764" t="s">
        <v>528</v>
      </c>
      <c r="O23" s="1264"/>
      <c r="P23" s="754"/>
      <c r="Q23" s="821"/>
      <c r="R23" s="821"/>
      <c r="S23" s="821"/>
      <c r="T23" s="821"/>
      <c r="U23" s="821"/>
      <c r="V23" s="821"/>
      <c r="W23" s="821"/>
      <c r="X23" s="821"/>
      <c r="Y23" s="821"/>
      <c r="Z23" s="821"/>
      <c r="AA23" s="821"/>
      <c r="AB23" s="821"/>
      <c r="AC23" s="821"/>
      <c r="AD23" s="821"/>
      <c r="AE23" s="821"/>
      <c r="AF23" s="818"/>
      <c r="AG23" s="820">
        <v>0.25</v>
      </c>
      <c r="AH23" s="818"/>
      <c r="AI23" s="820">
        <v>0.25</v>
      </c>
      <c r="AJ23" s="818"/>
      <c r="AK23" s="820">
        <v>0.25</v>
      </c>
      <c r="AL23" s="818"/>
      <c r="AM23" s="807">
        <v>0.25</v>
      </c>
      <c r="AN23" s="814"/>
      <c r="AO23" s="765"/>
    </row>
    <row r="24" spans="1:41" s="751" customFormat="1" ht="76.5" customHeight="1" x14ac:dyDescent="0.2">
      <c r="A24" s="1195"/>
      <c r="B24" s="1046"/>
      <c r="C24" s="1248"/>
      <c r="D24" s="1265" t="s">
        <v>1038</v>
      </c>
      <c r="E24" s="1267">
        <f>SUM(J24:J25)</f>
        <v>0.05</v>
      </c>
      <c r="F24" s="744" t="s">
        <v>1066</v>
      </c>
      <c r="G24" s="1268" t="s">
        <v>1067</v>
      </c>
      <c r="H24" s="28" t="s">
        <v>1068</v>
      </c>
      <c r="I24" s="28" t="s">
        <v>1014</v>
      </c>
      <c r="J24" s="746">
        <v>2.5000000000000001E-2</v>
      </c>
      <c r="K24" s="245" t="s">
        <v>1069</v>
      </c>
      <c r="L24" s="747">
        <v>44317</v>
      </c>
      <c r="M24" s="747">
        <v>44407</v>
      </c>
      <c r="N24" s="748" t="s">
        <v>528</v>
      </c>
      <c r="O24" s="1270" t="s">
        <v>43</v>
      </c>
      <c r="P24" s="754"/>
      <c r="Q24" s="821"/>
      <c r="R24" s="821"/>
      <c r="S24" s="821"/>
      <c r="T24" s="821"/>
      <c r="U24" s="819"/>
      <c r="V24" s="821"/>
      <c r="W24" s="821"/>
      <c r="X24" s="818"/>
      <c r="Y24" s="827">
        <v>1</v>
      </c>
      <c r="Z24" s="818"/>
      <c r="AA24" s="827">
        <v>2</v>
      </c>
      <c r="AB24" s="818"/>
      <c r="AC24" s="827">
        <v>1</v>
      </c>
      <c r="AD24" s="818"/>
      <c r="AE24" s="821"/>
      <c r="AF24" s="821"/>
      <c r="AG24" s="819"/>
      <c r="AH24" s="821"/>
      <c r="AI24" s="821"/>
      <c r="AJ24" s="821"/>
      <c r="AK24" s="821"/>
      <c r="AL24" s="821"/>
      <c r="AM24" s="803"/>
      <c r="AN24" s="812"/>
      <c r="AO24" s="750"/>
    </row>
    <row r="25" spans="1:41" s="751" customFormat="1" ht="26.25" thickBot="1" x14ac:dyDescent="0.25">
      <c r="A25" s="1195"/>
      <c r="B25" s="1046"/>
      <c r="C25" s="1248"/>
      <c r="D25" s="1266"/>
      <c r="E25" s="1259"/>
      <c r="F25" s="761" t="s">
        <v>25</v>
      </c>
      <c r="G25" s="1269"/>
      <c r="H25" s="33" t="s">
        <v>532</v>
      </c>
      <c r="I25" s="33" t="s">
        <v>1070</v>
      </c>
      <c r="J25" s="762">
        <v>2.5000000000000001E-2</v>
      </c>
      <c r="K25" s="250" t="s">
        <v>1071</v>
      </c>
      <c r="L25" s="763">
        <v>44409</v>
      </c>
      <c r="M25" s="763">
        <v>44550</v>
      </c>
      <c r="N25" s="764" t="s">
        <v>528</v>
      </c>
      <c r="O25" s="1264"/>
      <c r="P25" s="754"/>
      <c r="Q25" s="821"/>
      <c r="R25" s="821"/>
      <c r="S25" s="821"/>
      <c r="T25" s="821"/>
      <c r="U25" s="821"/>
      <c r="V25" s="821"/>
      <c r="W25" s="821"/>
      <c r="X25" s="821"/>
      <c r="Y25" s="821"/>
      <c r="Z25" s="821"/>
      <c r="AA25" s="821"/>
      <c r="AB25" s="821"/>
      <c r="AC25" s="821"/>
      <c r="AD25" s="818"/>
      <c r="AE25" s="820">
        <f>100%/5</f>
        <v>0.2</v>
      </c>
      <c r="AF25" s="818"/>
      <c r="AG25" s="820">
        <f>AE25</f>
        <v>0.2</v>
      </c>
      <c r="AH25" s="818"/>
      <c r="AI25" s="820">
        <f>AG25</f>
        <v>0.2</v>
      </c>
      <c r="AJ25" s="818"/>
      <c r="AK25" s="820">
        <f>AI25</f>
        <v>0.2</v>
      </c>
      <c r="AL25" s="818"/>
      <c r="AM25" s="807">
        <f>AK25</f>
        <v>0.2</v>
      </c>
      <c r="AN25" s="814"/>
      <c r="AO25" s="765"/>
    </row>
    <row r="26" spans="1:41" s="751" customFormat="1" ht="63.75" customHeight="1" x14ac:dyDescent="0.2">
      <c r="A26" s="1195" t="s">
        <v>533</v>
      </c>
      <c r="B26" s="1046" t="s">
        <v>752</v>
      </c>
      <c r="C26" s="1248" t="s">
        <v>525</v>
      </c>
      <c r="D26" s="1265" t="s">
        <v>1072</v>
      </c>
      <c r="E26" s="743">
        <f>J26</f>
        <v>0.03</v>
      </c>
      <c r="F26" s="28" t="s">
        <v>530</v>
      </c>
      <c r="G26" s="336" t="s">
        <v>1073</v>
      </c>
      <c r="H26" s="28" t="s">
        <v>1074</v>
      </c>
      <c r="I26" s="28" t="s">
        <v>1075</v>
      </c>
      <c r="J26" s="766">
        <v>0.03</v>
      </c>
      <c r="K26" s="245" t="s">
        <v>1057</v>
      </c>
      <c r="L26" s="747">
        <v>44256</v>
      </c>
      <c r="M26" s="747">
        <v>44438</v>
      </c>
      <c r="N26" s="748" t="s">
        <v>528</v>
      </c>
      <c r="O26" s="809" t="s">
        <v>30</v>
      </c>
      <c r="P26" s="754"/>
      <c r="Q26" s="821"/>
      <c r="R26" s="821"/>
      <c r="S26" s="821"/>
      <c r="T26" s="818"/>
      <c r="U26" s="820">
        <v>0.15</v>
      </c>
      <c r="V26" s="818"/>
      <c r="W26" s="820">
        <f>U26</f>
        <v>0.15</v>
      </c>
      <c r="X26" s="818"/>
      <c r="Y26" s="820">
        <f>W26</f>
        <v>0.15</v>
      </c>
      <c r="Z26" s="818"/>
      <c r="AA26" s="820">
        <f>Y26</f>
        <v>0.15</v>
      </c>
      <c r="AB26" s="818"/>
      <c r="AC26" s="820">
        <f>AA26</f>
        <v>0.15</v>
      </c>
      <c r="AD26" s="818"/>
      <c r="AE26" s="820">
        <f>AC26</f>
        <v>0.15</v>
      </c>
      <c r="AF26" s="818"/>
      <c r="AG26" s="820">
        <v>0.1</v>
      </c>
      <c r="AH26" s="818"/>
      <c r="AI26" s="819"/>
      <c r="AJ26" s="821"/>
      <c r="AK26" s="821"/>
      <c r="AL26" s="821"/>
      <c r="AM26" s="803"/>
      <c r="AN26" s="812"/>
      <c r="AO26" s="750"/>
    </row>
    <row r="27" spans="1:41" s="751" customFormat="1" ht="66" customHeight="1" thickBot="1" x14ac:dyDescent="0.25">
      <c r="A27" s="1195"/>
      <c r="B27" s="1046"/>
      <c r="C27" s="1248"/>
      <c r="D27" s="1266"/>
      <c r="E27" s="767">
        <f>J27</f>
        <v>0.03</v>
      </c>
      <c r="F27" s="761" t="s">
        <v>530</v>
      </c>
      <c r="G27" s="768" t="s">
        <v>1076</v>
      </c>
      <c r="H27" s="33" t="s">
        <v>1077</v>
      </c>
      <c r="I27" s="33" t="s">
        <v>1078</v>
      </c>
      <c r="J27" s="762">
        <v>0.03</v>
      </c>
      <c r="K27" s="250" t="s">
        <v>1057</v>
      </c>
      <c r="L27" s="763">
        <v>44256</v>
      </c>
      <c r="M27" s="763">
        <v>44438</v>
      </c>
      <c r="N27" s="764" t="s">
        <v>528</v>
      </c>
      <c r="O27" s="802" t="s">
        <v>31</v>
      </c>
      <c r="P27" s="754"/>
      <c r="Q27" s="821"/>
      <c r="R27" s="821"/>
      <c r="S27" s="821"/>
      <c r="T27" s="818"/>
      <c r="U27" s="820">
        <f>U26</f>
        <v>0.15</v>
      </c>
      <c r="V27" s="818"/>
      <c r="W27" s="820">
        <f>W26</f>
        <v>0.15</v>
      </c>
      <c r="X27" s="818"/>
      <c r="Y27" s="820">
        <f>Y26</f>
        <v>0.15</v>
      </c>
      <c r="Z27" s="818"/>
      <c r="AA27" s="820">
        <f>AA26</f>
        <v>0.15</v>
      </c>
      <c r="AB27" s="818"/>
      <c r="AC27" s="820">
        <f>AC26</f>
        <v>0.15</v>
      </c>
      <c r="AD27" s="818"/>
      <c r="AE27" s="820">
        <f>AE26</f>
        <v>0.15</v>
      </c>
      <c r="AF27" s="818"/>
      <c r="AG27" s="820">
        <v>0.1</v>
      </c>
      <c r="AH27" s="818"/>
      <c r="AI27" s="821"/>
      <c r="AJ27" s="821"/>
      <c r="AK27" s="821"/>
      <c r="AL27" s="821"/>
      <c r="AM27" s="803"/>
      <c r="AN27" s="814"/>
      <c r="AO27" s="765"/>
    </row>
    <row r="28" spans="1:41" s="751" customFormat="1" ht="90" customHeight="1" x14ac:dyDescent="0.2">
      <c r="A28" s="1195" t="s">
        <v>203</v>
      </c>
      <c r="B28" s="1046" t="s">
        <v>87</v>
      </c>
      <c r="C28" s="769" t="s">
        <v>535</v>
      </c>
      <c r="D28" s="1245" t="s">
        <v>1079</v>
      </c>
      <c r="E28" s="743">
        <f>J28</f>
        <v>0.1</v>
      </c>
      <c r="F28" s="744" t="s">
        <v>25</v>
      </c>
      <c r="G28" s="28" t="s">
        <v>1080</v>
      </c>
      <c r="H28" s="28" t="s">
        <v>974</v>
      </c>
      <c r="I28" s="28" t="s">
        <v>1031</v>
      </c>
      <c r="J28" s="746">
        <v>0.1</v>
      </c>
      <c r="K28" s="245" t="s">
        <v>1102</v>
      </c>
      <c r="L28" s="747">
        <v>44198</v>
      </c>
      <c r="M28" s="747">
        <v>44550</v>
      </c>
      <c r="N28" s="748" t="s">
        <v>528</v>
      </c>
      <c r="O28" s="809" t="s">
        <v>1081</v>
      </c>
      <c r="P28" s="754"/>
      <c r="Q28" s="820">
        <f>100%/12</f>
        <v>8.3333333333333329E-2</v>
      </c>
      <c r="R28" s="818"/>
      <c r="S28" s="820">
        <f>+Q28</f>
        <v>8.3333333333333329E-2</v>
      </c>
      <c r="T28" s="818"/>
      <c r="U28" s="820">
        <f t="shared" ref="U28:U32" si="0">+S28</f>
        <v>8.3333333333333329E-2</v>
      </c>
      <c r="V28" s="818"/>
      <c r="W28" s="820">
        <f t="shared" ref="W28:W32" si="1">+U28</f>
        <v>8.3333333333333329E-2</v>
      </c>
      <c r="X28" s="818"/>
      <c r="Y28" s="820">
        <f t="shared" ref="Y28:Y32" si="2">+W28</f>
        <v>8.3333333333333329E-2</v>
      </c>
      <c r="Z28" s="818"/>
      <c r="AA28" s="820">
        <f t="shared" ref="AA28:AA32" si="3">+Y28</f>
        <v>8.3333333333333329E-2</v>
      </c>
      <c r="AB28" s="818"/>
      <c r="AC28" s="820">
        <f>+AA28</f>
        <v>8.3333333333333329E-2</v>
      </c>
      <c r="AD28" s="818"/>
      <c r="AE28" s="820">
        <f>+AC28</f>
        <v>8.3333333333333329E-2</v>
      </c>
      <c r="AF28" s="818"/>
      <c r="AG28" s="820">
        <f>+AE28</f>
        <v>8.3333333333333329E-2</v>
      </c>
      <c r="AH28" s="818"/>
      <c r="AI28" s="820">
        <f>+AG28</f>
        <v>8.3333333333333329E-2</v>
      </c>
      <c r="AJ28" s="818"/>
      <c r="AK28" s="820">
        <f>+AI28</f>
        <v>8.3333333333333329E-2</v>
      </c>
      <c r="AL28" s="818"/>
      <c r="AM28" s="807">
        <f>+AK28</f>
        <v>8.3333333333333329E-2</v>
      </c>
      <c r="AN28" s="812"/>
      <c r="AO28" s="750"/>
    </row>
    <row r="29" spans="1:41" s="751" customFormat="1" ht="47.25" customHeight="1" x14ac:dyDescent="0.2">
      <c r="A29" s="1195"/>
      <c r="B29" s="1046"/>
      <c r="C29" s="769" t="s">
        <v>536</v>
      </c>
      <c r="D29" s="1195"/>
      <c r="E29" s="1258">
        <f>SUM(J29:J30)</f>
        <v>0.05</v>
      </c>
      <c r="F29" s="289" t="s">
        <v>25</v>
      </c>
      <c r="G29" s="1046" t="s">
        <v>1082</v>
      </c>
      <c r="H29" s="1046" t="s">
        <v>1042</v>
      </c>
      <c r="I29" s="732" t="s">
        <v>1083</v>
      </c>
      <c r="J29" s="11">
        <v>2.5000000000000001E-2</v>
      </c>
      <c r="K29" s="248" t="s">
        <v>1103</v>
      </c>
      <c r="L29" s="752">
        <v>44287</v>
      </c>
      <c r="M29" s="752">
        <v>44347</v>
      </c>
      <c r="N29" s="753" t="s">
        <v>528</v>
      </c>
      <c r="O29" s="1254" t="s">
        <v>33</v>
      </c>
      <c r="P29" s="754"/>
      <c r="Q29" s="821"/>
      <c r="R29" s="821"/>
      <c r="S29" s="821"/>
      <c r="T29" s="821"/>
      <c r="U29" s="821"/>
      <c r="V29" s="818"/>
      <c r="W29" s="820">
        <v>0.3</v>
      </c>
      <c r="X29" s="818"/>
      <c r="Y29" s="820">
        <v>0.7</v>
      </c>
      <c r="Z29" s="818"/>
      <c r="AA29" s="821"/>
      <c r="AB29" s="821"/>
      <c r="AC29" s="821"/>
      <c r="AD29" s="821"/>
      <c r="AE29" s="821"/>
      <c r="AF29" s="821"/>
      <c r="AG29" s="821"/>
      <c r="AH29" s="821"/>
      <c r="AI29" s="821"/>
      <c r="AJ29" s="821"/>
      <c r="AK29" s="821"/>
      <c r="AL29" s="821"/>
      <c r="AM29" s="803"/>
      <c r="AN29" s="813"/>
      <c r="AO29" s="755"/>
    </row>
    <row r="30" spans="1:41" s="751" customFormat="1" ht="47.25" customHeight="1" x14ac:dyDescent="0.2">
      <c r="A30" s="1195"/>
      <c r="B30" s="1046"/>
      <c r="C30" s="769" t="s">
        <v>536</v>
      </c>
      <c r="D30" s="1195"/>
      <c r="E30" s="1271"/>
      <c r="F30" s="289" t="s">
        <v>25</v>
      </c>
      <c r="G30" s="1046"/>
      <c r="H30" s="1046"/>
      <c r="I30" s="770" t="s">
        <v>1084</v>
      </c>
      <c r="J30" s="11">
        <v>2.5000000000000001E-2</v>
      </c>
      <c r="K30" s="248" t="s">
        <v>1103</v>
      </c>
      <c r="L30" s="752">
        <v>44287</v>
      </c>
      <c r="M30" s="752">
        <v>44550</v>
      </c>
      <c r="N30" s="753" t="s">
        <v>528</v>
      </c>
      <c r="O30" s="1256"/>
      <c r="P30" s="754"/>
      <c r="Q30" s="821"/>
      <c r="R30" s="821"/>
      <c r="S30" s="821"/>
      <c r="T30" s="821"/>
      <c r="U30" s="821"/>
      <c r="V30" s="818"/>
      <c r="W30" s="820">
        <v>0.1</v>
      </c>
      <c r="X30" s="818"/>
      <c r="Y30" s="820">
        <v>0.1</v>
      </c>
      <c r="Z30" s="818"/>
      <c r="AA30" s="820">
        <v>0.1</v>
      </c>
      <c r="AB30" s="818"/>
      <c r="AC30" s="820">
        <v>0.1</v>
      </c>
      <c r="AD30" s="818"/>
      <c r="AE30" s="820">
        <v>0.2</v>
      </c>
      <c r="AF30" s="818"/>
      <c r="AG30" s="820">
        <v>0.1</v>
      </c>
      <c r="AH30" s="818"/>
      <c r="AI30" s="820">
        <v>0.1</v>
      </c>
      <c r="AJ30" s="818"/>
      <c r="AK30" s="820">
        <v>0.1</v>
      </c>
      <c r="AL30" s="818"/>
      <c r="AM30" s="807">
        <v>0.1</v>
      </c>
      <c r="AN30" s="813"/>
      <c r="AO30" s="755"/>
    </row>
    <row r="31" spans="1:41" s="751" customFormat="1" ht="25.5" x14ac:dyDescent="0.2">
      <c r="A31" s="1195"/>
      <c r="B31" s="1046"/>
      <c r="C31" s="769" t="s">
        <v>536</v>
      </c>
      <c r="D31" s="1195"/>
      <c r="E31" s="759">
        <f>J31</f>
        <v>0.05</v>
      </c>
      <c r="F31" s="289" t="s">
        <v>25</v>
      </c>
      <c r="G31" s="760" t="s">
        <v>1085</v>
      </c>
      <c r="H31" s="732" t="s">
        <v>537</v>
      </c>
      <c r="I31" s="732" t="s">
        <v>1015</v>
      </c>
      <c r="J31" s="11">
        <v>0.05</v>
      </c>
      <c r="K31" s="248" t="s">
        <v>1104</v>
      </c>
      <c r="L31" s="752">
        <v>44198</v>
      </c>
      <c r="M31" s="752">
        <v>44550</v>
      </c>
      <c r="N31" s="753" t="s">
        <v>528</v>
      </c>
      <c r="O31" s="810" t="s">
        <v>34</v>
      </c>
      <c r="P31" s="754"/>
      <c r="Q31" s="820">
        <f>100%/12</f>
        <v>8.3333333333333329E-2</v>
      </c>
      <c r="R31" s="818"/>
      <c r="S31" s="820">
        <f>+Q31</f>
        <v>8.3333333333333329E-2</v>
      </c>
      <c r="T31" s="818"/>
      <c r="U31" s="820">
        <f t="shared" si="0"/>
        <v>8.3333333333333329E-2</v>
      </c>
      <c r="V31" s="818"/>
      <c r="W31" s="820">
        <f t="shared" si="1"/>
        <v>8.3333333333333329E-2</v>
      </c>
      <c r="X31" s="818"/>
      <c r="Y31" s="820">
        <f t="shared" si="2"/>
        <v>8.3333333333333329E-2</v>
      </c>
      <c r="Z31" s="818"/>
      <c r="AA31" s="820">
        <f t="shared" si="3"/>
        <v>8.3333333333333329E-2</v>
      </c>
      <c r="AB31" s="818"/>
      <c r="AC31" s="820">
        <f>+AA31</f>
        <v>8.3333333333333329E-2</v>
      </c>
      <c r="AD31" s="818"/>
      <c r="AE31" s="820">
        <f>+AC31</f>
        <v>8.3333333333333329E-2</v>
      </c>
      <c r="AF31" s="818"/>
      <c r="AG31" s="820">
        <f>+AE31</f>
        <v>8.3333333333333329E-2</v>
      </c>
      <c r="AH31" s="818"/>
      <c r="AI31" s="820">
        <f>+AG31</f>
        <v>8.3333333333333329E-2</v>
      </c>
      <c r="AJ31" s="818"/>
      <c r="AK31" s="820">
        <f>+AI31</f>
        <v>8.3333333333333329E-2</v>
      </c>
      <c r="AL31" s="818"/>
      <c r="AM31" s="807">
        <f>+AK31</f>
        <v>8.3333333333333329E-2</v>
      </c>
      <c r="AN31" s="813"/>
      <c r="AO31" s="755"/>
    </row>
    <row r="32" spans="1:41" s="751" customFormat="1" ht="41.25" customHeight="1" thickBot="1" x14ac:dyDescent="0.25">
      <c r="A32" s="1195"/>
      <c r="B32" s="1046"/>
      <c r="C32" s="769" t="s">
        <v>536</v>
      </c>
      <c r="D32" s="1196"/>
      <c r="E32" s="767">
        <f>J32</f>
        <v>0.05</v>
      </c>
      <c r="F32" s="761" t="s">
        <v>25</v>
      </c>
      <c r="G32" s="768" t="s">
        <v>1086</v>
      </c>
      <c r="H32" s="33" t="s">
        <v>539</v>
      </c>
      <c r="I32" s="33" t="s">
        <v>1016</v>
      </c>
      <c r="J32" s="762">
        <v>0.05</v>
      </c>
      <c r="K32" s="250" t="s">
        <v>1087</v>
      </c>
      <c r="L32" s="763">
        <v>44198</v>
      </c>
      <c r="M32" s="763">
        <v>44550</v>
      </c>
      <c r="N32" s="764" t="s">
        <v>528</v>
      </c>
      <c r="O32" s="811" t="s">
        <v>47</v>
      </c>
      <c r="P32" s="754"/>
      <c r="Q32" s="820">
        <f>100%/12</f>
        <v>8.3333333333333329E-2</v>
      </c>
      <c r="R32" s="818"/>
      <c r="S32" s="820">
        <f>+Q32</f>
        <v>8.3333333333333329E-2</v>
      </c>
      <c r="T32" s="818"/>
      <c r="U32" s="820">
        <f t="shared" si="0"/>
        <v>8.3333333333333329E-2</v>
      </c>
      <c r="V32" s="818"/>
      <c r="W32" s="820">
        <f t="shared" si="1"/>
        <v>8.3333333333333329E-2</v>
      </c>
      <c r="X32" s="818"/>
      <c r="Y32" s="820">
        <f t="shared" si="2"/>
        <v>8.3333333333333329E-2</v>
      </c>
      <c r="Z32" s="818"/>
      <c r="AA32" s="820">
        <f t="shared" si="3"/>
        <v>8.3333333333333329E-2</v>
      </c>
      <c r="AB32" s="818"/>
      <c r="AC32" s="820">
        <f>+AA32</f>
        <v>8.3333333333333329E-2</v>
      </c>
      <c r="AD32" s="818"/>
      <c r="AE32" s="820">
        <f>+AC32</f>
        <v>8.3333333333333329E-2</v>
      </c>
      <c r="AF32" s="818"/>
      <c r="AG32" s="820">
        <f>+AE32</f>
        <v>8.3333333333333329E-2</v>
      </c>
      <c r="AH32" s="818"/>
      <c r="AI32" s="820">
        <f>+AG32</f>
        <v>8.3333333333333329E-2</v>
      </c>
      <c r="AJ32" s="818"/>
      <c r="AK32" s="820">
        <f>+AI32</f>
        <v>8.3333333333333329E-2</v>
      </c>
      <c r="AL32" s="818"/>
      <c r="AM32" s="807">
        <f>+AK32</f>
        <v>8.3333333333333329E-2</v>
      </c>
      <c r="AN32" s="814"/>
      <c r="AO32" s="765"/>
    </row>
    <row r="33" spans="1:63" s="751" customFormat="1" ht="51.75" customHeight="1" x14ac:dyDescent="0.2">
      <c r="A33" s="1195"/>
      <c r="B33" s="1046" t="s">
        <v>123</v>
      </c>
      <c r="C33" s="769" t="s">
        <v>525</v>
      </c>
      <c r="D33" s="1245" t="s">
        <v>1088</v>
      </c>
      <c r="E33" s="1274">
        <f>SUM(J33:J34)</f>
        <v>0.05</v>
      </c>
      <c r="F33" s="772" t="s">
        <v>423</v>
      </c>
      <c r="G33" s="1275" t="s">
        <v>1089</v>
      </c>
      <c r="H33" s="1276" t="s">
        <v>1090</v>
      </c>
      <c r="I33" s="773" t="s">
        <v>1091</v>
      </c>
      <c r="J33" s="774">
        <v>2.5000000000000001E-2</v>
      </c>
      <c r="K33" s="246" t="s">
        <v>1105</v>
      </c>
      <c r="L33" s="775">
        <v>44256</v>
      </c>
      <c r="M33" s="775">
        <v>44530</v>
      </c>
      <c r="N33" s="776" t="s">
        <v>528</v>
      </c>
      <c r="O33" s="1255" t="s">
        <v>1092</v>
      </c>
      <c r="P33" s="754"/>
      <c r="Q33" s="821"/>
      <c r="R33" s="821"/>
      <c r="S33" s="821"/>
      <c r="T33" s="818"/>
      <c r="U33" s="820">
        <v>0.1</v>
      </c>
      <c r="V33" s="818"/>
      <c r="W33" s="820">
        <v>0.1</v>
      </c>
      <c r="X33" s="818"/>
      <c r="Y33" s="820">
        <v>0.1</v>
      </c>
      <c r="Z33" s="818"/>
      <c r="AA33" s="820">
        <v>0.1</v>
      </c>
      <c r="AB33" s="818"/>
      <c r="AC33" s="820">
        <v>0.1</v>
      </c>
      <c r="AD33" s="818"/>
      <c r="AE33" s="820">
        <v>0.1</v>
      </c>
      <c r="AF33" s="818"/>
      <c r="AG33" s="820">
        <v>0.2</v>
      </c>
      <c r="AH33" s="818"/>
      <c r="AI33" s="820">
        <v>0.1</v>
      </c>
      <c r="AJ33" s="818"/>
      <c r="AK33" s="820">
        <v>0.1</v>
      </c>
      <c r="AL33" s="818"/>
      <c r="AM33" s="807"/>
      <c r="AN33" s="815"/>
      <c r="AO33" s="777"/>
    </row>
    <row r="34" spans="1:63" s="751" customFormat="1" ht="63" customHeight="1" x14ac:dyDescent="0.2">
      <c r="A34" s="1195"/>
      <c r="B34" s="1046"/>
      <c r="C34" s="769" t="s">
        <v>525</v>
      </c>
      <c r="D34" s="1195"/>
      <c r="E34" s="1271"/>
      <c r="F34" s="289" t="s">
        <v>423</v>
      </c>
      <c r="G34" s="1253"/>
      <c r="H34" s="1046"/>
      <c r="I34" s="770" t="s">
        <v>1093</v>
      </c>
      <c r="J34" s="11">
        <v>2.5000000000000001E-2</v>
      </c>
      <c r="K34" s="246" t="s">
        <v>1105</v>
      </c>
      <c r="L34" s="752">
        <v>44348</v>
      </c>
      <c r="M34" s="752">
        <v>44550</v>
      </c>
      <c r="N34" s="753" t="s">
        <v>528</v>
      </c>
      <c r="O34" s="1256"/>
      <c r="P34" s="754"/>
      <c r="Q34" s="821"/>
      <c r="R34" s="821"/>
      <c r="S34" s="821"/>
      <c r="T34" s="821"/>
      <c r="U34" s="821"/>
      <c r="V34" s="821"/>
      <c r="W34" s="821"/>
      <c r="X34" s="821"/>
      <c r="Y34" s="821"/>
      <c r="Z34" s="818"/>
      <c r="AA34" s="820">
        <v>0.1</v>
      </c>
      <c r="AB34" s="818"/>
      <c r="AC34" s="820">
        <v>0.1</v>
      </c>
      <c r="AD34" s="818"/>
      <c r="AE34" s="820">
        <v>0.2</v>
      </c>
      <c r="AF34" s="818"/>
      <c r="AG34" s="820">
        <v>0.2</v>
      </c>
      <c r="AH34" s="818"/>
      <c r="AI34" s="820">
        <v>0.2</v>
      </c>
      <c r="AJ34" s="818"/>
      <c r="AK34" s="820">
        <v>0.1</v>
      </c>
      <c r="AL34" s="818"/>
      <c r="AM34" s="807">
        <v>0.1</v>
      </c>
      <c r="AN34" s="813"/>
      <c r="AO34" s="755"/>
    </row>
    <row r="35" spans="1:63" s="751" customFormat="1" ht="64.5" customHeight="1" thickBot="1" x14ac:dyDescent="0.25">
      <c r="A35" s="1196"/>
      <c r="B35" s="1273"/>
      <c r="C35" s="778" t="s">
        <v>525</v>
      </c>
      <c r="D35" s="1196"/>
      <c r="E35" s="767">
        <v>0.05</v>
      </c>
      <c r="F35" s="761" t="s">
        <v>423</v>
      </c>
      <c r="G35" s="779" t="s">
        <v>1094</v>
      </c>
      <c r="H35" s="779" t="s">
        <v>1074</v>
      </c>
      <c r="I35" s="779" t="s">
        <v>1095</v>
      </c>
      <c r="J35" s="762">
        <v>0.05</v>
      </c>
      <c r="K35" s="250" t="s">
        <v>1106</v>
      </c>
      <c r="L35" s="763">
        <v>44287</v>
      </c>
      <c r="M35" s="763">
        <v>44550</v>
      </c>
      <c r="N35" s="764" t="s">
        <v>528</v>
      </c>
      <c r="O35" s="430" t="s">
        <v>44</v>
      </c>
      <c r="P35" s="771"/>
      <c r="Q35" s="831"/>
      <c r="R35" s="831"/>
      <c r="S35" s="831"/>
      <c r="T35" s="831"/>
      <c r="U35" s="831"/>
      <c r="V35" s="832"/>
      <c r="W35" s="833">
        <v>0.2</v>
      </c>
      <c r="X35" s="832"/>
      <c r="Y35" s="833">
        <v>0.1</v>
      </c>
      <c r="Z35" s="832"/>
      <c r="AA35" s="833">
        <v>0.1</v>
      </c>
      <c r="AB35" s="832"/>
      <c r="AC35" s="833">
        <v>0.1</v>
      </c>
      <c r="AD35" s="832"/>
      <c r="AE35" s="833">
        <v>0.1</v>
      </c>
      <c r="AF35" s="832"/>
      <c r="AG35" s="833">
        <v>0.1</v>
      </c>
      <c r="AH35" s="832"/>
      <c r="AI35" s="833">
        <v>0.1</v>
      </c>
      <c r="AJ35" s="832"/>
      <c r="AK35" s="833">
        <v>0.1</v>
      </c>
      <c r="AL35" s="832"/>
      <c r="AM35" s="808">
        <v>0.1</v>
      </c>
      <c r="AN35" s="814"/>
      <c r="AO35" s="765"/>
    </row>
    <row r="36" spans="1:63" s="751" customFormat="1" ht="49.5" customHeight="1" x14ac:dyDescent="0.2">
      <c r="A36" s="780"/>
      <c r="B36" s="781"/>
      <c r="C36" s="781"/>
      <c r="D36" s="781"/>
      <c r="E36" s="782"/>
      <c r="F36" s="783"/>
      <c r="G36" s="784"/>
      <c r="H36" s="784"/>
      <c r="I36" s="784"/>
      <c r="J36" s="785"/>
      <c r="K36" s="786"/>
      <c r="L36" s="787"/>
      <c r="M36" s="787"/>
      <c r="N36" s="788"/>
      <c r="O36" s="789"/>
      <c r="P36" s="790"/>
      <c r="Q36" s="790"/>
      <c r="R36" s="790"/>
      <c r="S36" s="790"/>
      <c r="T36" s="790"/>
      <c r="U36" s="790"/>
      <c r="V36" s="790"/>
      <c r="W36" s="790"/>
      <c r="X36" s="790"/>
      <c r="Y36" s="790"/>
      <c r="Z36" s="790"/>
      <c r="AA36" s="790"/>
      <c r="AB36" s="790"/>
      <c r="AC36" s="790"/>
      <c r="AD36" s="790"/>
      <c r="AE36" s="790"/>
      <c r="AF36" s="790"/>
      <c r="AG36" s="790"/>
      <c r="AH36" s="790"/>
      <c r="AI36" s="790"/>
      <c r="AJ36" s="790"/>
      <c r="AK36" s="790"/>
      <c r="AL36" s="790"/>
      <c r="AM36" s="791"/>
      <c r="AN36" s="792"/>
      <c r="AO36" s="793"/>
    </row>
    <row r="37" spans="1:63" ht="18" x14ac:dyDescent="0.2">
      <c r="A37" s="794" t="s">
        <v>16</v>
      </c>
      <c r="B37" s="795"/>
      <c r="C37" s="795" t="s">
        <v>17</v>
      </c>
      <c r="D37" s="796"/>
      <c r="E37" s="795" t="s">
        <v>14</v>
      </c>
      <c r="F37" s="795"/>
      <c r="G37" s="795" t="s">
        <v>14</v>
      </c>
      <c r="H37" s="41"/>
      <c r="I37" s="795" t="s">
        <v>15</v>
      </c>
      <c r="J37" s="41"/>
      <c r="K37" s="795"/>
      <c r="L37" s="795"/>
      <c r="M37" s="795"/>
      <c r="N37" s="41"/>
      <c r="O37" s="1050"/>
      <c r="P37" s="1272"/>
      <c r="Q37" s="1272"/>
      <c r="R37" s="1272"/>
      <c r="S37" s="1272"/>
      <c r="T37" s="1272"/>
      <c r="U37" s="1272"/>
      <c r="V37" s="1272"/>
      <c r="W37" s="1272"/>
      <c r="X37" s="1272"/>
      <c r="Y37" s="1272"/>
      <c r="Z37" s="1272"/>
      <c r="AA37" s="1272"/>
      <c r="AB37" s="1272"/>
      <c r="AC37" s="1272"/>
      <c r="AD37" s="1272"/>
      <c r="AE37" s="1272"/>
      <c r="AF37" s="1272"/>
      <c r="AG37" s="1272"/>
      <c r="AH37" s="1272"/>
      <c r="AI37" s="1272"/>
      <c r="AJ37" s="1272"/>
      <c r="AK37" s="1272"/>
      <c r="AL37" s="1272"/>
      <c r="AM37" s="1052"/>
      <c r="AN37" s="797"/>
      <c r="AO37" s="797"/>
      <c r="AP37" s="797"/>
      <c r="AQ37" s="797"/>
      <c r="AR37" s="797"/>
      <c r="AS37" s="797"/>
      <c r="AT37" s="797"/>
      <c r="AU37" s="797"/>
      <c r="AV37" s="797"/>
      <c r="AW37" s="797"/>
      <c r="AX37" s="797"/>
      <c r="AY37" s="797"/>
      <c r="AZ37" s="797"/>
      <c r="BA37" s="797"/>
      <c r="BB37" s="797"/>
      <c r="BC37" s="797"/>
      <c r="BD37" s="797"/>
      <c r="BE37" s="797"/>
      <c r="BF37" s="797"/>
      <c r="BG37" s="797"/>
      <c r="BH37" s="797"/>
      <c r="BI37" s="797"/>
      <c r="BJ37" s="797"/>
      <c r="BK37" s="797"/>
    </row>
    <row r="38" spans="1:63" ht="18" x14ac:dyDescent="0.2">
      <c r="A38" s="794" t="s">
        <v>63</v>
      </c>
      <c r="B38" s="795"/>
      <c r="C38" s="795" t="s">
        <v>311</v>
      </c>
      <c r="D38" s="796"/>
      <c r="E38" s="795" t="s">
        <v>62</v>
      </c>
      <c r="F38" s="795"/>
      <c r="G38" s="795" t="s">
        <v>38</v>
      </c>
      <c r="H38" s="795"/>
      <c r="I38" s="795" t="s">
        <v>1096</v>
      </c>
      <c r="J38" s="795"/>
      <c r="K38" s="795"/>
      <c r="L38" s="795"/>
      <c r="M38" s="795"/>
      <c r="N38" s="41"/>
      <c r="O38" s="1050"/>
      <c r="P38" s="1272"/>
      <c r="Q38" s="1272"/>
      <c r="R38" s="1272"/>
      <c r="S38" s="1272"/>
      <c r="T38" s="1272"/>
      <c r="U38" s="1272"/>
      <c r="V38" s="1272"/>
      <c r="W38" s="1272"/>
      <c r="X38" s="1272"/>
      <c r="Y38" s="1272"/>
      <c r="Z38" s="1272"/>
      <c r="AA38" s="1272"/>
      <c r="AB38" s="1272"/>
      <c r="AC38" s="1272"/>
      <c r="AD38" s="1272"/>
      <c r="AE38" s="1272"/>
      <c r="AF38" s="1272"/>
      <c r="AG38" s="1272"/>
      <c r="AH38" s="1272"/>
      <c r="AI38" s="1272"/>
      <c r="AJ38" s="1272"/>
      <c r="AK38" s="1272"/>
      <c r="AL38" s="1272"/>
      <c r="AM38" s="1052"/>
      <c r="AN38" s="797"/>
      <c r="AO38" s="797"/>
      <c r="AP38" s="797"/>
      <c r="AQ38" s="797"/>
      <c r="AR38" s="797"/>
      <c r="AS38" s="797"/>
      <c r="AT38" s="797"/>
      <c r="AU38" s="797"/>
      <c r="AV38" s="797"/>
      <c r="AW38" s="797"/>
      <c r="AX38" s="797"/>
      <c r="AY38" s="797"/>
      <c r="AZ38" s="797"/>
      <c r="BA38" s="797"/>
      <c r="BB38" s="797"/>
      <c r="BC38" s="797"/>
      <c r="BD38" s="797"/>
      <c r="BE38" s="797"/>
      <c r="BF38" s="797"/>
      <c r="BG38" s="797"/>
      <c r="BH38" s="797"/>
      <c r="BI38" s="797"/>
      <c r="BJ38" s="797"/>
      <c r="BK38" s="797"/>
    </row>
    <row r="39" spans="1:63" ht="26.25" thickBot="1" x14ac:dyDescent="0.25">
      <c r="A39" s="139" t="s">
        <v>37</v>
      </c>
      <c r="B39" s="798"/>
      <c r="C39" s="1016" t="s">
        <v>312</v>
      </c>
      <c r="D39" s="1016"/>
      <c r="E39" s="141" t="s">
        <v>60</v>
      </c>
      <c r="F39" s="798"/>
      <c r="G39" s="141" t="s">
        <v>39</v>
      </c>
      <c r="H39" s="798"/>
      <c r="I39" s="731" t="s">
        <v>848</v>
      </c>
      <c r="J39" s="1017" t="s">
        <v>18</v>
      </c>
      <c r="K39" s="1017"/>
      <c r="L39" s="1017"/>
      <c r="M39" s="1017"/>
      <c r="N39" s="1017"/>
      <c r="O39" s="1053"/>
      <c r="P39" s="1054"/>
      <c r="Q39" s="1054"/>
      <c r="R39" s="1054"/>
      <c r="S39" s="1054"/>
      <c r="T39" s="1054"/>
      <c r="U39" s="1054"/>
      <c r="V39" s="1054"/>
      <c r="W39" s="1054"/>
      <c r="X39" s="1054"/>
      <c r="Y39" s="1054"/>
      <c r="Z39" s="1054"/>
      <c r="AA39" s="1054"/>
      <c r="AB39" s="1054"/>
      <c r="AC39" s="1054"/>
      <c r="AD39" s="1054"/>
      <c r="AE39" s="1054"/>
      <c r="AF39" s="1054"/>
      <c r="AG39" s="1054"/>
      <c r="AH39" s="1054"/>
      <c r="AI39" s="1054"/>
      <c r="AJ39" s="1054"/>
      <c r="AK39" s="1054"/>
      <c r="AL39" s="1054"/>
      <c r="AM39" s="1055"/>
      <c r="AN39" s="797"/>
      <c r="AO39" s="797"/>
      <c r="AP39" s="797"/>
      <c r="AQ39" s="797"/>
      <c r="AR39" s="797"/>
      <c r="AS39" s="797"/>
      <c r="AT39" s="797"/>
      <c r="AU39" s="797"/>
      <c r="AV39" s="797"/>
      <c r="AW39" s="797"/>
      <c r="AX39" s="797"/>
      <c r="AY39" s="797"/>
      <c r="AZ39" s="797"/>
      <c r="BA39" s="797"/>
      <c r="BB39" s="797"/>
      <c r="BC39" s="797"/>
      <c r="BD39" s="797"/>
      <c r="BE39" s="797"/>
      <c r="BF39" s="797"/>
      <c r="BG39" s="797"/>
      <c r="BH39" s="797"/>
      <c r="BI39" s="797"/>
      <c r="BJ39" s="797"/>
      <c r="BK39" s="797"/>
    </row>
    <row r="40" spans="1:63" ht="12.75" x14ac:dyDescent="0.2">
      <c r="A40" s="800">
        <v>44445</v>
      </c>
      <c r="E40" s="734"/>
      <c r="F40" s="734"/>
    </row>
    <row r="41" spans="1:63" ht="12.75" x14ac:dyDescent="0.2">
      <c r="E41" s="734"/>
      <c r="F41" s="734"/>
    </row>
    <row r="42" spans="1:63" ht="12.75" x14ac:dyDescent="0.2">
      <c r="E42" s="734"/>
      <c r="F42" s="734"/>
    </row>
    <row r="43" spans="1:63" ht="12.75" x14ac:dyDescent="0.2">
      <c r="E43" s="734"/>
      <c r="F43" s="734"/>
    </row>
    <row r="44" spans="1:63" ht="12.75" x14ac:dyDescent="0.2">
      <c r="E44" s="734"/>
      <c r="F44" s="734"/>
    </row>
    <row r="45" spans="1:63" ht="12.75" x14ac:dyDescent="0.2">
      <c r="E45" s="734"/>
      <c r="F45" s="734"/>
    </row>
    <row r="46" spans="1:63" ht="12.75" x14ac:dyDescent="0.2">
      <c r="E46" s="734"/>
      <c r="F46" s="734"/>
    </row>
    <row r="47" spans="1:63" ht="12.75" x14ac:dyDescent="0.2">
      <c r="E47" s="734"/>
      <c r="F47" s="734"/>
    </row>
    <row r="48" spans="1:63" ht="12.75" x14ac:dyDescent="0.2">
      <c r="E48" s="734"/>
      <c r="F48" s="734"/>
    </row>
  </sheetData>
  <mergeCells count="76">
    <mergeCell ref="O37:AM39"/>
    <mergeCell ref="C39:D39"/>
    <mergeCell ref="J39:N39"/>
    <mergeCell ref="O29:O30"/>
    <mergeCell ref="B33:B35"/>
    <mergeCell ref="D33:D35"/>
    <mergeCell ref="E33:E34"/>
    <mergeCell ref="G33:G34"/>
    <mergeCell ref="H33:H34"/>
    <mergeCell ref="O33:O34"/>
    <mergeCell ref="H29:H30"/>
    <mergeCell ref="A28:A35"/>
    <mergeCell ref="B28:B32"/>
    <mergeCell ref="D28:D32"/>
    <mergeCell ref="E29:E30"/>
    <mergeCell ref="G29:G30"/>
    <mergeCell ref="D24:D25"/>
    <mergeCell ref="E24:E25"/>
    <mergeCell ref="G24:G25"/>
    <mergeCell ref="O24:O25"/>
    <mergeCell ref="A26:A27"/>
    <mergeCell ref="B26:B27"/>
    <mergeCell ref="C26:C27"/>
    <mergeCell ref="D26:D27"/>
    <mergeCell ref="E20:E21"/>
    <mergeCell ref="G20:G21"/>
    <mergeCell ref="O20:O21"/>
    <mergeCell ref="E22:E23"/>
    <mergeCell ref="G22:G23"/>
    <mergeCell ref="H22:H23"/>
    <mergeCell ref="O22:O23"/>
    <mergeCell ref="H12:H14"/>
    <mergeCell ref="O12:O14"/>
    <mergeCell ref="E15:E18"/>
    <mergeCell ref="F15:F16"/>
    <mergeCell ref="G15:G18"/>
    <mergeCell ref="H15:H18"/>
    <mergeCell ref="O15:O18"/>
    <mergeCell ref="AH9:AI9"/>
    <mergeCell ref="AJ9:AK9"/>
    <mergeCell ref="AL9:AM9"/>
    <mergeCell ref="AN9:AO9"/>
    <mergeCell ref="A11:A25"/>
    <mergeCell ref="B11:B25"/>
    <mergeCell ref="C11:C25"/>
    <mergeCell ref="D11:D23"/>
    <mergeCell ref="E12:E14"/>
    <mergeCell ref="G12:G14"/>
    <mergeCell ref="V9:W9"/>
    <mergeCell ref="X9:Y9"/>
    <mergeCell ref="Z9:AA9"/>
    <mergeCell ref="AB9:AC9"/>
    <mergeCell ref="AD9:AE9"/>
    <mergeCell ref="AF9:AG9"/>
    <mergeCell ref="T9:U9"/>
    <mergeCell ref="G9:G10"/>
    <mergeCell ref="H9:H10"/>
    <mergeCell ref="I9:I10"/>
    <mergeCell ref="J9:J10"/>
    <mergeCell ref="K9:K10"/>
    <mergeCell ref="L9:L10"/>
    <mergeCell ref="M9:M10"/>
    <mergeCell ref="N9:N10"/>
    <mergeCell ref="O9:O10"/>
    <mergeCell ref="P9:Q9"/>
    <mergeCell ref="R9:S9"/>
    <mergeCell ref="A3:N7"/>
    <mergeCell ref="P3:AM7"/>
    <mergeCell ref="AN3:AO8"/>
    <mergeCell ref="A8:N8"/>
    <mergeCell ref="O8:AM8"/>
    <mergeCell ref="A9:B9"/>
    <mergeCell ref="C9:C10"/>
    <mergeCell ref="D9:D10"/>
    <mergeCell ref="E9:E10"/>
    <mergeCell ref="F9:F10"/>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41" max="64" man="1"/>
  </rowBreaks>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PLAN DE ACCION INSTITUCIONAL </vt:lpstr>
      <vt:lpstr>MISIONAL</vt:lpstr>
      <vt:lpstr>GGA</vt:lpstr>
      <vt:lpstr>GGF</vt:lpstr>
      <vt:lpstr>GGH</vt:lpstr>
      <vt:lpstr>OAJ</vt:lpstr>
      <vt:lpstr>OCI</vt:lpstr>
      <vt:lpstr>GCyP </vt:lpstr>
      <vt:lpstr>GEeI</vt:lpstr>
      <vt:lpstr>GPyE</vt:lpstr>
      <vt:lpstr>GTICS</vt:lpstr>
      <vt:lpstr>Hoja1</vt:lpstr>
      <vt:lpstr>'GCyP '!Área_de_impresión</vt:lpstr>
      <vt:lpstr>GGA!Área_de_impresión</vt:lpstr>
      <vt:lpstr>GGF!Área_de_impresión</vt:lpstr>
      <vt:lpstr>GPyE!Área_de_impresión</vt:lpstr>
      <vt:lpstr>GTICS!Área_de_impresión</vt:lpstr>
      <vt:lpstr>MISIONAL!Área_de_impresión</vt:lpstr>
      <vt:lpstr>OAJ!Área_de_impresión</vt:lpstr>
      <vt:lpstr>OCI!Área_de_impresión</vt:lpstr>
    </vt:vector>
  </TitlesOfParts>
  <Company>DANSOCIAL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lmedina</dc:creator>
  <cp:lastModifiedBy>Marisol Viveros</cp:lastModifiedBy>
  <cp:lastPrinted>2020-01-23T13:43:20Z</cp:lastPrinted>
  <dcterms:created xsi:type="dcterms:W3CDTF">2011-04-13T13:54:48Z</dcterms:created>
  <dcterms:modified xsi:type="dcterms:W3CDTF">2021-09-08T22:42:23Z</dcterms:modified>
</cp:coreProperties>
</file>