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sol.viveros\Desktop\Planes integrados\"/>
    </mc:Choice>
  </mc:AlternateContent>
  <bookViews>
    <workbookView xWindow="0" yWindow="0" windowWidth="21570" windowHeight="8145"/>
  </bookViews>
  <sheets>
    <sheet name="RIESGOS DE SEGURIDAD DIGITAL" sheetId="7" r:id="rId1"/>
    <sheet name="MAPA DE CALOR " sheetId="9" r:id="rId2"/>
    <sheet name="AMENAZAS" sheetId="3" r:id="rId3"/>
    <sheet name="VULNERABILIDADE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4" i="7" l="1"/>
  <c r="W24" i="7" s="1"/>
  <c r="Z14" i="7" l="1"/>
  <c r="Z11" i="7"/>
  <c r="Z12" i="7"/>
  <c r="Z13" i="7"/>
  <c r="Z45" i="7" l="1"/>
  <c r="Z44" i="7"/>
  <c r="Z43" i="7"/>
  <c r="Z42" i="7"/>
  <c r="Z41" i="7"/>
  <c r="Z40" i="7"/>
  <c r="Z39" i="7"/>
  <c r="Z38" i="7"/>
  <c r="Z37" i="7"/>
  <c r="Z36" i="7"/>
  <c r="Z35" i="7"/>
  <c r="Z34" i="7"/>
  <c r="Z33" i="7"/>
  <c r="Z32" i="7"/>
  <c r="Z31" i="7"/>
  <c r="Z30" i="7"/>
  <c r="Z29" i="7"/>
  <c r="Z28" i="7"/>
  <c r="Z27" i="7"/>
  <c r="Z19" i="7"/>
  <c r="V45" i="7" l="1"/>
  <c r="V44" i="7"/>
  <c r="V43" i="7"/>
  <c r="V42" i="7"/>
  <c r="V41" i="7"/>
  <c r="V40" i="7"/>
  <c r="V39" i="7"/>
  <c r="V38" i="7"/>
  <c r="V37" i="7"/>
  <c r="V36" i="7"/>
  <c r="V35" i="7"/>
  <c r="V34" i="7"/>
  <c r="V33" i="7"/>
  <c r="V32" i="7"/>
  <c r="V31" i="7"/>
  <c r="V30" i="7"/>
  <c r="W30" i="7" s="1"/>
  <c r="V29" i="7"/>
  <c r="V28" i="7"/>
  <c r="V27" i="7"/>
  <c r="V19" i="7"/>
  <c r="AA19" i="7" s="1"/>
  <c r="AA30" i="7" l="1"/>
  <c r="AA38" i="7"/>
  <c r="W38" i="7"/>
  <c r="AA40" i="7"/>
  <c r="W40" i="7"/>
  <c r="AA31" i="7"/>
  <c r="W31" i="7"/>
  <c r="AA41" i="7"/>
  <c r="W41" i="7"/>
  <c r="AA43" i="7"/>
  <c r="W43" i="7"/>
  <c r="AA42" i="7"/>
  <c r="W42" i="7"/>
  <c r="AA35" i="7"/>
  <c r="W35" i="7"/>
  <c r="AA36" i="7"/>
  <c r="W36" i="7"/>
  <c r="AA44" i="7"/>
  <c r="W44" i="7"/>
  <c r="AA39" i="7"/>
  <c r="AB39" i="7" s="1"/>
  <c r="W39" i="7"/>
  <c r="AA32" i="7"/>
  <c r="W32" i="7"/>
  <c r="AA33" i="7"/>
  <c r="W33" i="7"/>
  <c r="AA34" i="7"/>
  <c r="W34" i="7"/>
  <c r="AA27" i="7"/>
  <c r="W27" i="7"/>
  <c r="AA28" i="7"/>
  <c r="W28" i="7"/>
  <c r="AA29" i="7"/>
  <c r="W29" i="7"/>
  <c r="AA37" i="7"/>
  <c r="W37" i="7"/>
  <c r="AA45" i="7"/>
  <c r="AB45" i="7" s="1"/>
  <c r="W45" i="7"/>
  <c r="V14" i="7"/>
  <c r="W14" i="7" s="1"/>
  <c r="AB41" i="7" l="1"/>
  <c r="AB31" i="7"/>
  <c r="AB27" i="7"/>
  <c r="AB34" i="7"/>
  <c r="AB43" i="7"/>
  <c r="V13" i="7"/>
  <c r="W13" i="7" s="1"/>
  <c r="AC34" i="7" l="1"/>
  <c r="AC31" i="7"/>
  <c r="AC27" i="7"/>
  <c r="Z9" i="7"/>
  <c r="Z10" i="7"/>
  <c r="Z15" i="7"/>
  <c r="Z16" i="7"/>
  <c r="Z17" i="7"/>
  <c r="Z18" i="7"/>
  <c r="Z20" i="7"/>
  <c r="Z21" i="7"/>
  <c r="Z22" i="7"/>
  <c r="Z23" i="7"/>
  <c r="Z25" i="7"/>
  <c r="Z26" i="7"/>
  <c r="Z8" i="7"/>
  <c r="V11" i="7"/>
  <c r="V12" i="7"/>
  <c r="V15" i="7"/>
  <c r="W15" i="7" s="1"/>
  <c r="V16" i="7"/>
  <c r="W16" i="7" s="1"/>
  <c r="V17" i="7"/>
  <c r="W17" i="7" s="1"/>
  <c r="V18" i="7"/>
  <c r="W18" i="7" s="1"/>
  <c r="V20" i="7"/>
  <c r="W20" i="7" s="1"/>
  <c r="V21" i="7"/>
  <c r="W21" i="7" s="1"/>
  <c r="V22" i="7"/>
  <c r="W22" i="7" s="1"/>
  <c r="V23" i="7"/>
  <c r="W23" i="7" s="1"/>
  <c r="V25" i="7"/>
  <c r="W25" i="7" s="1"/>
  <c r="V26" i="7"/>
  <c r="W26" i="7" s="1"/>
  <c r="V9" i="7"/>
  <c r="W9" i="7" s="1"/>
  <c r="V10" i="7"/>
  <c r="W10" i="7" s="1"/>
  <c r="V8" i="7"/>
  <c r="W8" i="7" s="1"/>
  <c r="W11" i="7" l="1"/>
  <c r="AA11" i="7"/>
  <c r="AA22" i="7"/>
  <c r="AA18" i="7"/>
  <c r="AA17" i="7"/>
  <c r="AA23" i="7"/>
  <c r="AA26" i="7"/>
  <c r="AA21" i="7"/>
  <c r="W12" i="7"/>
  <c r="AA25" i="7"/>
  <c r="AA20" i="7"/>
  <c r="AA15" i="7"/>
  <c r="AB15" i="7" s="1"/>
  <c r="AC15" i="7" s="1"/>
  <c r="AA10" i="7"/>
  <c r="AA8" i="7"/>
  <c r="AA9" i="7"/>
  <c r="AB17" i="7" l="1"/>
  <c r="AB20" i="7"/>
  <c r="AC20" i="7" s="1"/>
  <c r="AB22" i="7"/>
  <c r="AC22" i="7" s="1"/>
  <c r="AB8" i="7"/>
  <c r="AC8" i="7" s="1"/>
  <c r="AC17" i="7"/>
  <c r="AB25" i="7"/>
  <c r="AC25" i="7" s="1"/>
  <c r="AB11" i="7"/>
  <c r="AC11" i="7" s="1"/>
</calcChain>
</file>

<file path=xl/comments1.xml><?xml version="1.0" encoding="utf-8"?>
<comments xmlns="http://schemas.openxmlformats.org/spreadsheetml/2006/main">
  <authors>
    <author>Invitado</author>
  </authors>
  <commentList>
    <comment ref="N7" authorId="0" shapeId="0">
      <text>
        <r>
          <rPr>
            <b/>
            <sz val="9"/>
            <color rgb="FF000000"/>
            <rFont val="Tahoma"/>
            <family val="2"/>
          </rPr>
          <t xml:space="preserve">Preventivo: </t>
        </r>
        <r>
          <rPr>
            <sz val="9"/>
            <color rgb="FF000000"/>
            <rFont val="Tahoma"/>
            <family val="2"/>
          </rPr>
          <t xml:space="preserve">Disminuyen la probabilidad de ocurrencia o materialización del riesgo.
</t>
        </r>
        <r>
          <rPr>
            <sz val="9"/>
            <color rgb="FF000000"/>
            <rFont val="Tahoma"/>
            <family val="2"/>
          </rPr>
          <t xml:space="preserve">
</t>
        </r>
        <r>
          <rPr>
            <b/>
            <sz val="9"/>
            <color rgb="FF000000"/>
            <rFont val="Tahoma"/>
            <family val="2"/>
          </rPr>
          <t xml:space="preserve">Correctivo: </t>
        </r>
        <r>
          <rPr>
            <sz val="9"/>
            <color rgb="FF000000"/>
            <rFont val="Tahoma"/>
            <family val="2"/>
          </rPr>
          <t>Buscan combatir o eliminar las causas que lo generaron, en caso de materializarse.</t>
        </r>
      </text>
    </comment>
  </commentList>
</comments>
</file>

<file path=xl/sharedStrings.xml><?xml version="1.0" encoding="utf-8"?>
<sst xmlns="http://schemas.openxmlformats.org/spreadsheetml/2006/main" count="561" uniqueCount="326">
  <si>
    <t>PLAN DE TRATAMIENTO DE RIESGOS DE SEGURIDAD DIGITAL UAEOS - 2022</t>
  </si>
  <si>
    <t>IDENTIFICACIÓN DEL RIESGO</t>
  </si>
  <si>
    <t>ANÁLISIS</t>
  </si>
  <si>
    <t>VALORACIÓN</t>
  </si>
  <si>
    <t>MEDIDAS DE RESPUESTA</t>
  </si>
  <si>
    <t>N°</t>
  </si>
  <si>
    <t>PROCESO</t>
  </si>
  <si>
    <t>RIESGO</t>
  </si>
  <si>
    <t>DESCRIPCIÓN DE RIESGO</t>
  </si>
  <si>
    <t>CLASE DE RIESGO</t>
  </si>
  <si>
    <t>ACTIVO</t>
  </si>
  <si>
    <t>AMENAZA</t>
  </si>
  <si>
    <t xml:space="preserve">VULNERABILIDAD (causas) </t>
  </si>
  <si>
    <t>PROBABILIDAD</t>
  </si>
  <si>
    <t>IMPACTO</t>
  </si>
  <si>
    <t xml:space="preserve">EVALUACIÓN </t>
  </si>
  <si>
    <t>¿EXISTE CONTROL?</t>
  </si>
  <si>
    <t>CONTROL EXISTENTE</t>
  </si>
  <si>
    <t>CLASE DE CONTROL EXISTENTE</t>
  </si>
  <si>
    <t>¿Existe un responsable asignado de la ejecución?</t>
  </si>
  <si>
    <t>¿El responsable tiene la autoridad y adecuada segregación de funciones en la ejecución del control?</t>
  </si>
  <si>
    <t>¿La oportunidad en que se ejecuta el control ayuda a prevenir la mitigación del riesgo o a detectar la materialización del riesgo en manera oportuna?</t>
  </si>
  <si>
    <t>¿Las actividades que desarrollan en el control realmente buscan por si sola prevenir o detectar las causas que puedan dar origen al riesgo, ejemplo: Verificar, Validar, Cotejar, Comparar, Revisar?</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</si>
  <si>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</si>
  <si>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</si>
  <si>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cualquier tercero con la evidencia, llegar a la misma conclusión?</t>
  </si>
  <si>
    <t>Total Control</t>
  </si>
  <si>
    <t>RANGO DE CALIFICACIÓN DEL DISEÑO</t>
  </si>
  <si>
    <t xml:space="preserve">RANGO DE CALIFICACIÓN DE LA EJECUCIÓN </t>
  </si>
  <si>
    <t>SOLIDEZ INDIVIDUAL DE CADA CONTROL</t>
  </si>
  <si>
    <t>Total Solidez Individual</t>
  </si>
  <si>
    <t xml:space="preserve">Promedio de los Controles de  Riesgo </t>
  </si>
  <si>
    <t xml:space="preserve">Promedio Total </t>
  </si>
  <si>
    <t xml:space="preserve">CALIFICACIÓN DE LA SOLIDEZ DEL CONJUNTO DE CONTROLES </t>
  </si>
  <si>
    <t>OPCIONES DE MANEJO</t>
  </si>
  <si>
    <t xml:space="preserve">ACCIONES  PREVENTIVAS A DESARROLLAR  </t>
  </si>
  <si>
    <t>RESPONSABLES DE PLAN DE MEJORA</t>
  </si>
  <si>
    <t>PERÍODO DE SEGUIMIENTO</t>
  </si>
  <si>
    <t>FECHA INICIAL</t>
  </si>
  <si>
    <t>FECHA FINAL</t>
  </si>
  <si>
    <t>PLAN DE ACCIÓN RELACIONADO</t>
  </si>
  <si>
    <t>INDICADOR</t>
  </si>
  <si>
    <t>Probabilidad</t>
  </si>
  <si>
    <t>Impacto</t>
  </si>
  <si>
    <t>R1</t>
  </si>
  <si>
    <t>Gestión Informática</t>
  </si>
  <si>
    <t>Acceso ilegal a la plataforma de la entidad.</t>
  </si>
  <si>
    <t>Acceso ilícito a la plataforma tecnológica de la entidad, alterando los sistemas de información, causando daños en los sistemas y pérdida de la información de la entidad</t>
  </si>
  <si>
    <t>Seguridad Digital</t>
  </si>
  <si>
    <t xml:space="preserve">*Firewall
*Red TCP/IP
*Sophos
* servidores de red
*sistemas de información
</t>
  </si>
  <si>
    <t>Daño a la plataforma tecnológica de la entidad causada por el aumento de las diferentes modalidades de ataques cibernéticos tales como MALWARE, RANSOMWARE, PISHING, DENEGACIÓN DE SERVICIOS DISTRIBUIDO (DDoS), ESCANEO DE PUERTOS, ATAQUES DE INGENIERÍA SOCIAL, entre otros. Generando la pérdida de la Integridad, Disponibilidad y Confidencialidad de la información de la Unidad Administrativa Especial de Organizaciones Solidarias.</t>
  </si>
  <si>
    <t>Falta de mantenimiento a la infraestructura tecnológica de la entidad</t>
  </si>
  <si>
    <t>3- Posible</t>
  </si>
  <si>
    <t>4- Mayor</t>
  </si>
  <si>
    <t>Extremo</t>
  </si>
  <si>
    <t>SI</t>
  </si>
  <si>
    <t>El líder del Grupo de Tecnologías de la información junto con el profesional especializado Grado 13, son los responsables de realizar el seguimiento a la ejecución del contrato de mantenimiento, este seguimiento se realiza mensualmente, el profesional especializado verifica que el contratista realice las actividades contempladas en el contrato de acuerdo a los terminos establecidos por los profesionales de la entidad.</t>
  </si>
  <si>
    <t>Preventivo</t>
  </si>
  <si>
    <t>Fuerte</t>
  </si>
  <si>
    <t>1- Rara vez</t>
  </si>
  <si>
    <t>1- Insignificante</t>
  </si>
  <si>
    <t>Sistemas de información obsoletos con bajos niveles de seguridad</t>
  </si>
  <si>
    <t xml:space="preserve">El profesional especializado grado 13, se encarga de revisar las últimas actualizaciones de los parches de seguridad para la protección de los sistemas operativos y las bases de datos, así mismo realiza la actualización de las aplicaciones de acuerdo a los proveedores como Microsoft. Se realiza la revisión e instalación de parches de seguridad en sistemas como Linux, en los que se encuentran instaladas varias de las aplicaciones de la entidad. Esta revisión se realiza mensualmente, así como su instalación. </t>
  </si>
  <si>
    <t>Débil</t>
  </si>
  <si>
    <t>2- Improbable</t>
  </si>
  <si>
    <t>2- Menor</t>
  </si>
  <si>
    <t>Falta de conocimiento por parte de los funcionarios de la entidad en materia de ataques cibernéticos y seguridad en la red</t>
  </si>
  <si>
    <t>Anualmente el Líder de Tecnologías de la información aprueba el Plan de comunicaciones y sensibilización en materia de Seguridad de la información y Política de Gobierno Digital, en el plan se evidencian las actividades de formación para los funcionarios de la entidad a realizarse durante la vigencia actual. Mensualmente se publican tips y recomendaciones en la intranet institucional y semestralmente se dictan capacitaciones sobre las políticas de seguridad y privacidad de la información. Las capacitaciones y tips son realizados por el contratista de política de gobierno digital.</t>
  </si>
  <si>
    <t>3- Moderado</t>
  </si>
  <si>
    <t>R2</t>
  </si>
  <si>
    <t>Pérdida del Datacenter de la entidad ya sea por ataque de virus o daño físico.</t>
  </si>
  <si>
    <t>Daños en el datacenter de la entidad que comprometa la integridad y disponibilidad y confidencialidad de la información de la Unidad Administrativa Especial de Organizaciones Solidarias</t>
  </si>
  <si>
    <t>*Servidores Físicos
*Servidores Virtuales
*Software Backup: Cobian
*Discos de Almacenamiento
*Racks
*Dispositivos de hardware de red</t>
  </si>
  <si>
    <t>Debilidades técnicas en el personal para el manejo de la infraestructura tecnológica de la entidad</t>
  </si>
  <si>
    <t>4 - Mayor</t>
  </si>
  <si>
    <t>Alto</t>
  </si>
  <si>
    <t>El profesional especializado Grado 13 realiza la gestión contractual para adquirir con un tercero los servicios de mantenimiento preventivo y correctivo por el tiempo que considere el Líder de tecnologías de la información. En el contrato se especifica que el soporte nivel III debe estar a disposición de la entidad por el tiempo establecido por la entidad, con el fin de solucionar y prever cualquier contingencia. El ingeniero de soporte nivel III verifica y valida el estado de la infraestructura tecnológica diariamente. En el caso de que no se presente el contrato de mantenimiento preventivo y correctivo el profesional especializado Grado 15 realizará las actividades de revisión y verificación del estado de la plataforma, y en caso de una falla o contingencia los profesionales del Grupo TIC darán solución al evento. Como evidencia de la ejecución del control se encuentran los informes de reportes de fallas y el informe del soporte nivel III.</t>
  </si>
  <si>
    <t>5- Casi seguro</t>
  </si>
  <si>
    <t>5- Catastrófico</t>
  </si>
  <si>
    <t>Acceso al datacenter por personal no autorizado</t>
  </si>
  <si>
    <t>La política de seguridad y privacidad de la información de la entidad establece que únicamente el Líder del Grupo de Tecnologías de la Información, otorga el permiso para el acceso a personal externo como proveedores, contratistas, ingenieros de soporte y demás al datacenter de la entidad.</t>
  </si>
  <si>
    <t>Incendio en las instalaciones de la entidad</t>
  </si>
  <si>
    <t>Falta de controles o medidas de seguridad contra incendios en el datacenter</t>
  </si>
  <si>
    <t>El datacenter de la entidad cuenta con sistema de protección contra incendios. El profesional especializado Grado 13, realiza diariamente la inspección y verificación de los controles y alarmas del sistema y el estado de los extintores, el contratista de mantenimiento preventivo y correctivo en sus actividades realiza verificación y estado de los controles del sistema contra incendio, en caso que se presente una falla en el control de incendios, se escala inmediatamente con el líder del Grupo de TIC, para su solución. El contratista presenta mensualmente informe de las actividades realizadas y fallas detectadas.</t>
  </si>
  <si>
    <t>Moderado</t>
  </si>
  <si>
    <t>Inundación en las instalaciones de la entidad</t>
  </si>
  <si>
    <t>Falta de controles o medidas de seguridad contra inundaciones en el datacenter</t>
  </si>
  <si>
    <t>NO</t>
  </si>
  <si>
    <t>El datacenter no cuenta con medidas preventivas para mitigar los efectos de una inundación</t>
  </si>
  <si>
    <t>R3</t>
  </si>
  <si>
    <t>Indisponibilidad de los servicios web de la Unidad</t>
  </si>
  <si>
    <t>Indisponiblidad de los servicios web, generando pérdidas de la información y demoras en los procesos internos de la entidad.</t>
  </si>
  <si>
    <t>* Servicios web de la entidad (Página web institucional, intranet, Internet, Isolución, SGDEA- Sistema de gestión documental, Mesa de Ayuda GLPI, Correo Institucional, SIIA- Sistema de Información de Acreditación</t>
  </si>
  <si>
    <t>Daños en los equipos tecnológicos, infraestructura del edificio, aire acondicionado, equipos de almacenamiento en donde se alojan las aplicaciones, debido a la falla de los sistemas de climatización del datacenter, sobrevoltajes, agotamiento de las baterias de las UPS que comprometan los equipos en donde se almacenan las aplicaciones generando indisponibilidad en aplicativos y servicios o pérdida de información</t>
  </si>
  <si>
    <t>El líder del Grupo de Tecnologías de la información junto con el profesional especializado Grado 13, son los responsables de realizar el seguimiento a la ejecución del contrato de mantenimiento, este seguimiento se realiza mensualmente, el profesional especializado verifica que el contratista realice las actividades contempladas en el contrato de acuerdo a los terminos establecidos por los profesionales de la entidad.
En caso de no haber contrato de mantenimiento es el Profesional especializado Grado 13 el responsable de realizar consantemente revisión del estado de la infraestructura del datacenter.</t>
  </si>
  <si>
    <t>Ausencia de procedimientos que permitan el siguimiento y monitoreo a la infraestructura tecnológica con el fin de identificar posibles fallas o débilidades de la misma.</t>
  </si>
  <si>
    <t>Durante la ejecución de los contratos de mantenimiento en cada una de las vigencias, el contratista realiza seguimiento y revisión del estado de la infraestructura diariamente y lo reporta en el informe de supervisión del contrato, mas sin embargo no hay procedimientos documentados que permitan realizar la validación del estado de la infraestructura en el datacenter de la Unidad.
Si no hay un contrato de mantenimiento en vigencia, el Profesional especializado Grado 15 es el responsable de revisar y validar diariamente el estado de la infraestructura tecnológica.</t>
  </si>
  <si>
    <t>R4</t>
  </si>
  <si>
    <t>Daño en los equipos que mantienen los servicios</t>
  </si>
  <si>
    <t>Indisponibilidad de los servicios de la entidad, generados por fallas en los equipos o mal uso de los mismos.</t>
  </si>
  <si>
    <t>* Componentes de red (Switch, Firewalls, Racks, y demás)</t>
  </si>
  <si>
    <t>Daños en los componentes de hardware de red,  debido a la falla de los sistemas de climatización del datacenter, sobrevoltajes, agotamiento de las baterias de las UPS generando de esta manera la pérdida de información  y comprometiendo la continuidad del negocio.</t>
  </si>
  <si>
    <t>Personal con falta de conocimientos técnicos sobre el manejo de la infraestructura tecnológica</t>
  </si>
  <si>
    <t>El profesional especializado Grado 13 es el responsable de mantener en funcionamiento y en disponibilidad los servicios y la plataforma tecnológica de la entidad, para esto el profesional revisa y valida el estado del los equipos y componentes de la infraestructura diariamente, con el fin de detectar posibles fallas que afecten el servicio, en caso de presentarse una falla de cualquier tipo el Profesional especializado Grado 15 junto con los demás funcionarios del Grupo TIC serán los encargados de dar una solución y restablecer nuevamente el servicio. En caso de que el Grupo TIC no pueda dar solución a la falla, dependiendo de ésta, se escalará con el proveedor encargado.</t>
  </si>
  <si>
    <t>Ausencia de mantenimiento preventivo al hardware</t>
  </si>
  <si>
    <t xml:space="preserve">El líder del Grupo de Tecnologías de la Información junto con el profesional Grado 7 y el Profesional Grado 15, proyectan el Plan de mantenimiento preventivo y correctivo de los servicios tecnológicos para la vigencia inmediatamente siguiente. En este plan se programan dos mantenimientos preventivos durante el año, este mantenimiento es realizado ya sea por el contratista de mantenimiento o por los funcionarios del Grupo TIC, en caso de que no se realice el contrato de mantenimiento. El mantenimiento se programa para Hardware y Software que mantienen los servicios de la entidad. </t>
  </si>
  <si>
    <t>R5</t>
  </si>
  <si>
    <t>Ausencia de un Plan de Continuidad del Negocio y procedimientos de seguridad y privacidad de la información</t>
  </si>
  <si>
    <t>Pérdida de la continuidad de los servicios de la entidad debido a la ausencia de un Plan de Continuidad del Negocio</t>
  </si>
  <si>
    <t>*Infraestructura tecnológica (Hardware, Software)
*Información Institucional
*Servicios web</t>
  </si>
  <si>
    <t>Actualización del Plan de Continuidad del Negocio de la Entidad</t>
  </si>
  <si>
    <t>El líder del Grupo de Tecnologías de la Información junto con el contratista encargado de la implementación de la política de gobierno digital, tienen la responsabilidad de actualizar el Plan de continuidad del negocio, para esto se ha realizado una revisión de los riesgos que posee el proceso de gestión informática, y se han identificado los riesgos de seguridad digital. Para la actualización del plan de continuidad del negocio se elaboró protocolo para ataque contra ransomware. La revisión del plan se realiza semestralmente.</t>
  </si>
  <si>
    <t>Falta de simulacros ante los diferentes escenarios de desastre que contempla el Plan de Continuidad del Negocio.</t>
  </si>
  <si>
    <t xml:space="preserve">El líder de Tecnologías de la Información junto con el Profesional especializado grado 15 y el profesional universitario grado 7, son los responsables de programar la ejecución de simulacros o eventos de prueba en diferentes escenarios, tal y como se establece en el plan de seguridad y privacidad de la información. Las pruebas se realizan para validar y verificar las acciones a tomar en caso de presentarse contingencias y de esta manera corregir las debilidades presentadas. Estas pruebas se realizan semestralmente.  </t>
  </si>
  <si>
    <t>R6</t>
  </si>
  <si>
    <t>Gestión Documental</t>
  </si>
  <si>
    <t>Pérdida de la  integridad, confidencialidad y disponibilidad del sistema de información de gestión documental</t>
  </si>
  <si>
    <t>Acceso ilegal al sistema de gestión documental electrónico de documentos.</t>
  </si>
  <si>
    <t>*Sistema de gestión documetal SGDEA
*Información Institucional</t>
  </si>
  <si>
    <t>Acceso ilegal al sistema de gestión documetal SGDEA por personal ajeno al proceso, que debido a contraseñas débiles, sesiones abiertas, puedan ocasionar la descarga ilegal de información confidencial y modificaciones al sistema que atenten contra la Disponibilidad, Integridad y Confidencial de la información de la Entidad.</t>
  </si>
  <si>
    <t>Contraseñas de ingreso a los sistemas de información débiles</t>
  </si>
  <si>
    <t xml:space="preserve">El Coordinador del Grupo de Gestión Administrativa y el líder del Grupo de Tecnologías de la información, son los responsables de establecer las políticas de seguridad de los diferentes sistemas de información. La política de seguridad y privacidad de la información establece que las contraseñas deben cambiarse periódicamente. </t>
  </si>
  <si>
    <t>Sesiones abiertas en los sistemas de información sin la precaución de bloquear los equipos en los momentos de ausencia de los funcionarios responsables.</t>
  </si>
  <si>
    <t>La política de seguridad y privacidad de la información establece en sus numerales, el cierre de las sesiones abiertas por parte de los funcionarios de la entidad. Adicional los sistemas de información cuentan con la función del cierre automático de la sesión después de un tiempo de inactividad, garantizando de esta forma la seguridad de la información. </t>
  </si>
  <si>
    <t>Pérdida de la operación del sistema de gestión documental</t>
  </si>
  <si>
    <t>Fallas del sistema de gestión documental que impida la operación del sistema</t>
  </si>
  <si>
    <t>*Sistema de Gestión Documental SGDEA
*Hardware</t>
  </si>
  <si>
    <t>Pérdida del sistema de gestión dcoumental ya sea por fallas técnicas del sistema de información, fallas eléctricas o fallas en el hardware que impidan la operación del sistema y la no radicación de los documentos</t>
  </si>
  <si>
    <t>Fallas en la aplicación por falta de revisión y mantenimiento que genere errores de código que impidan la operación del mismo</t>
  </si>
  <si>
    <t>El Grupo de Gestión Administrativa en caso de que el sistema de gestión documental falle cuenta con un formato de registro en donde se anota la información básica de radicación y se aplica el procedimeinto del proceso de gestión documental</t>
  </si>
  <si>
    <t>Correctivo</t>
  </si>
  <si>
    <t>R7</t>
  </si>
  <si>
    <t>Pérdida de la información física de la entidad</t>
  </si>
  <si>
    <t>Pérdida de información institucional del Archivo de Gestión de la Entidad</t>
  </si>
  <si>
    <t xml:space="preserve">*Información Institucional (Expedientes)
</t>
  </si>
  <si>
    <t>Pérdida y daño de la información institucional de los expedientes que supervisa el proceso de gestión documental por parte de personal no autorizado, debido a la falta de control de acceso a la información,  atentando contra la disponibilidad, integridad y confidencialidad de la información de la UAEOS</t>
  </si>
  <si>
    <t>Falta de controles de acceso a la información más fuertes para el proceso de Gestión Documental</t>
  </si>
  <si>
    <t>Las diferentes áreas físicas de la entidad cuentan con controles de acceso biométrico.  El acceso de funcionarios y personal externo a la entidad a las dependencias es otorgado por los líderes de proceso. El acceso al archivo de gestión de la entidad es otrogado por el coordonador del grupo de gestión administrativa.</t>
  </si>
  <si>
    <t>Falta de expedientes electrónicos, expedientes no digitalizados y no disponibles en el sistema de gestión documental de la entidad</t>
  </si>
  <si>
    <t>El sistema de gestión documental SGDEA contiene un módulo para la creación y manejo de expediente electrónico, de esta forma se garanticza el uso y creación de expediente electrónico.
El módulo existe pero no se encuentra en funcionamiento.</t>
  </si>
  <si>
    <t>R8</t>
  </si>
  <si>
    <t>Gestión Financiera</t>
  </si>
  <si>
    <t xml:space="preserve">Pérdida de la integridad, confidencialidad y disponibilidad de la información financiera almacenada digitalmente. </t>
  </si>
  <si>
    <t xml:space="preserve">Acceso ilegal a la carpeta compartida del Grupo de Gestión Financiera por personal no autorizado </t>
  </si>
  <si>
    <t>*CDP, *RP, *Plan anual de caja, *comprobantes, *contabilidad,  *estados financieros, *informes de gestión, *información exógena, *órdenes de pago</t>
  </si>
  <si>
    <t>Alteración o daño de la información que se almacena en la carpeta compartida de gestión financiera por personal no autorizado debido a la falta de controles para el acceso a la información que resguarda Financiera.</t>
  </si>
  <si>
    <t>Equipos con contraseñas débiles o contraseñas que maneja la entidad.</t>
  </si>
  <si>
    <t>Bajo</t>
  </si>
  <si>
    <t>Equipos con pantallas sin bloquear, disponibles para manejo de personal no autorizado.</t>
  </si>
  <si>
    <t xml:space="preserve">Falla del File server de la entidad en donde se alamacena la ifromación del Grupo Financiera </t>
  </si>
  <si>
    <t xml:space="preserve">El Profesional universitario Grado 7 se encarga de programar la ejecución de las copias de seguridad a los sistemas de información y file server, de acuerdo al periodo establecido en los procedimientos de gestión informática. La copia de seguridad del file server se realiza diariamente, y se revisa que efectivamente la copia se realice bien. </t>
  </si>
  <si>
    <t>Ausencia de lineamientos de seguridad exclusivos para el Grupo de Financiera</t>
  </si>
  <si>
    <t xml:space="preserve">El Grupo de tecnologías de la información a través de la politica de seguridad y privacidad de la información, establece los parámetros mínimos de seguridad de la información que cada uno de los Grupos de gestión debe aplicar, para asegurar la información, actualmente el Grupo de gestión finnciera sigue estos lineaminetos. </t>
  </si>
  <si>
    <t>R9</t>
  </si>
  <si>
    <t>Gestión Adminsitrativa</t>
  </si>
  <si>
    <t>Pérdida de la integridad, disponibilidad y confidencialidad del sistema de inventarios de bienes de la entidad.</t>
  </si>
  <si>
    <t>Acceso ilegal al sistema de inventarios de la Entidad</t>
  </si>
  <si>
    <t>*Sistema de Información de Inventarios</t>
  </si>
  <si>
    <t>Acceso ilegal al sistema de Inventarios por personal ajeno al proceso, que debido a contraseñas débiles, sesiones abiertas, puedan ocasionar la descarga ilegal de información confidencial y modificaciones al sistema que atenten contra la Disponibilidad, Integridad y Confidencial de la información de la Entidad.</t>
  </si>
  <si>
    <t>Contraseñas débiles de los usuarios del sistema y divulgación de las contraseñas a otros funcionarios de la entidad.</t>
  </si>
  <si>
    <t>Sesiones abiertas de los sistemas de información</t>
  </si>
  <si>
    <t>Software nuevo e inmaduro que presente fallas en el ambiente de producción y afecte el procesamiento de la información.</t>
  </si>
  <si>
    <t>Insuficiencia de pruebas del software en el ambiente de pruebas</t>
  </si>
  <si>
    <t>Los desarrolladores de los sistemas de información del Grupo de TI son los responsables de  establecer durante el desarrollo de la aplicación un ambiente de pruebas, con el objetivo de probar y corregir las fallas que presente el sistema durante su etapa de despegue, todos los sistemas de información antes de ser enviados a producción son sometidos a diferentes tipos de pruebas, para asegurar su correcto funcionamiento cuando estos se manden a producción.</t>
  </si>
  <si>
    <t>R10</t>
  </si>
  <si>
    <t>Gestión Jurídica</t>
  </si>
  <si>
    <t>Pérdida de la confidencialidad, diponibilidad e integridad de la información registrada en documento físico o electrónico.</t>
  </si>
  <si>
    <t>Pérdida de la información que maneja la Oficina Asesora Jurídica y/o fuga de información confidencial.</t>
  </si>
  <si>
    <t>Procesos Disciplinarios</t>
  </si>
  <si>
    <t>Acceso al archivo de la oficina asesora jurídica por personal no autorizado, que atente contra la diposnibilidad, confidencialidad e integridad de los expedientes almacenados.</t>
  </si>
  <si>
    <t>Falta de controles de acceso por huella digital a personal autorizado al archivo de la oficina asesora jurídica</t>
  </si>
  <si>
    <t>El acceso al archivo de gestión de la oficina asesora jurídica no posee un control de acceso biométrico, sin embargo el achivo es custodiado por la secretaria de la oficina jurídica, este archivo siempre se mantiene bajo seguridad.</t>
  </si>
  <si>
    <t>Falta de control en el préstamo de expedientes a otros grupos internos de la entidad.</t>
  </si>
  <si>
    <t>La oficina asesora jurídican presta los expedientes que se custodian únicamente a personal autorizado y se lleva una planilla de control de préstamos</t>
  </si>
  <si>
    <t>Daño al fileserver de la entidad por amenaza de virus o ransomwere que borre o dañe la información alojada en el servidor de archivos que pertenecen a la oficina asesora jurídica.</t>
  </si>
  <si>
    <t xml:space="preserve">Antivirus no instalado en el servidor de archivos </t>
  </si>
  <si>
    <t>El profesional especializado grado 15 y el profesional universitario grado 7 son los responsables de verificar y validar que el antivirus se encuentre instalaado y en ejecución en cada uno de los servidores y equipos de la entidad. Esta validación la hacen de forma constante y periódica.</t>
  </si>
  <si>
    <t>Falta de espacio en los discos de almacenamiento de la información institucional.</t>
  </si>
  <si>
    <t>Las copias de seguridad de la información que produce la entidad se alamacenan en discos duros de almacenamiento y en discos de estado solido, el espacio en estos discos es limitado por la gran cantidad de información que produce la entidad. Las copias de segruidad se realizan en la nube cuando el espacio es muy limitado.</t>
  </si>
  <si>
    <t>Copias de seguridad deficientes o mal realizadas.</t>
  </si>
  <si>
    <t>El profesional especializado grado 7 mediante el cobian (software de copias de seguridad) realiza las copias de seguridad de la información, estas copias se realizan de acuerdo a la frecuencia establecida en los procedimientos del proceso de gestión informática.</t>
  </si>
  <si>
    <t>R11</t>
  </si>
  <si>
    <t>Gestión Humana</t>
  </si>
  <si>
    <t>Pérdida de la confidencialidad, integridad y disponibilidad de la información que custodia el proceso de gestión humana.</t>
  </si>
  <si>
    <t>Pérdida de la infromación confidencial que custodia el Grupo de Gestión Humana.</t>
  </si>
  <si>
    <t>Actas Comité de Convivencia y Acoso Laboral, Historias Laborales, Evaluaciones de Desempeño.</t>
  </si>
  <si>
    <t>Acceso de personal no autorizado al Archivo de Gestión Humana que atente (daño, robo, filtración) de la información custodiada por el proceso de gestión humana.</t>
  </si>
  <si>
    <t>Ausencia de controles de acceso por huella digital a personal autorizado al archivo de gestión humana</t>
  </si>
  <si>
    <t xml:space="preserve">El acceso al archivo de gestión humana en donde se alberga la información de las historias laborales de los funcionarios, no cuenta con controles de acceso perimetral, más sin embargo este es custodiado por el corrdinador del grupo de gestión humana y allí unicamente puede ingresar el personal autorizado por el líder del proceso. Este archivo se mantiene bajo llave. </t>
  </si>
  <si>
    <t xml:space="preserve">Expedientes, historias laborales no digitalizadas como soporte a la pérdida de los documentos físicos. </t>
  </si>
  <si>
    <t>Los expedientes o historias laborales de los funcionarios de la entidad no se encuentran digitalizados, actualmente se esta realizando un proceso para su digitalización.</t>
  </si>
  <si>
    <t>R12</t>
  </si>
  <si>
    <t>Pérdida de la integridad, disponibilidad  y confidencialidad de la base de datos de nómina debido a vulnerabilidades no corregidas o falta de protección contra virus, ransomware y demás código malicioso.</t>
  </si>
  <si>
    <t>Pérdida de la infromación o fuga de la bases de datos de nómina.</t>
  </si>
  <si>
    <t>Base de Datos Nómina</t>
  </si>
  <si>
    <t>Pérdida y daño de la base de datos de nómina por virus, código malicioso o daño en el equipo de computo.</t>
  </si>
  <si>
    <t>Inexistencia de copias de seguridad de las bases de datos de nómina.</t>
  </si>
  <si>
    <t>El profesional universitario grado 7, es el responsable de gestionar y mantener la seguridad de la base de datos de al nómina de la entidad, los archivos de la nómina se encuentran alamacenados en el equipo de la entidad, y no se dejan en la carpeta compartida del grupo.</t>
  </si>
  <si>
    <t>Falta de un software de gestión de nómina</t>
  </si>
  <si>
    <t>El profesional universitario grado 7 gestina la base de datos de nómina en una hoja de cálculo de excel. No se cuenta con un software de gestón de nómina.</t>
  </si>
  <si>
    <t>R13</t>
  </si>
  <si>
    <t xml:space="preserve">Gestión del Seguimiento y la medición </t>
  </si>
  <si>
    <t>Pérdida de la integridad, disponibilidad y confidencialidad de las bases de datos suministradas por CONFECÁMARAS  y que la entidad utiliza para elaborar las estadísticas sobre el sector solidario.</t>
  </si>
  <si>
    <t>Pérdidad o fuga de la información suministrada por Confecámaras</t>
  </si>
  <si>
    <t>Base de datos del RUES, SPSS</t>
  </si>
  <si>
    <t xml:space="preserve">Falta de medidas de seguridad de las bases de datos que se almacenan en el Grupo de Planeación y Estadística </t>
  </si>
  <si>
    <t>Contraseñas débiles y acceso de personal no autorizado a los equipos por sesiones abiertas y equipos no bloqueados</t>
  </si>
  <si>
    <t xml:space="preserve">El Coordinador del Grupo de Planeación y Estadística y el líder del Grupo de Tecnologías de la información, son los responsables de establecer las políticas de seguridad de los diferentes sistemas de información. La política de seguridad y privacidad de la información establece que las contraseñas deben cambiarse periódicamente. </t>
  </si>
  <si>
    <t>Personal de la entidad descontentos, deficientes, malintencionados que puedan robar la información para chantajes o ventas.</t>
  </si>
  <si>
    <t>Conocimiento y acceso de personal no autorizado al file server de la entidad que pueda extraer información</t>
  </si>
  <si>
    <t>El Coordinador del Grupo de Planeación y Estadística informa al Grupo de TIC, que personal del grupo de Planeación puede tener el acceso a las bases de datos, estos permisos se conceden a través del File server</t>
  </si>
  <si>
    <t>R14</t>
  </si>
  <si>
    <t>Gestión del Conocimiento</t>
  </si>
  <si>
    <t>Pérdida de la integridad, confidencialidad y disponibilidad de l sistema de información de Acreditación.</t>
  </si>
  <si>
    <t>Pérdidad de la infromación del sistema de infromación de acreditación de la UAEOS</t>
  </si>
  <si>
    <t>Sistema de Información SIIA</t>
  </si>
  <si>
    <t>Falta de copias de respaldo de información del único sistema de información que es de cara a la ciudadanía.
Daño del sistema de información por falta de mantenimiento</t>
  </si>
  <si>
    <t xml:space="preserve">Falta de mantenimiento del sistema de información </t>
  </si>
  <si>
    <t>El trámite de Acreditación a cargo del Grupo de Educación e Investigación se realiza atarves de un software llamado SIIA, este sistema se puede considerar como nuevo y cumple con los requisitos establecidos por Mintic. Diariamente se realiza copia de seguridad de la información almacenada allí, así mismo se mantiene un espejo del sistema en caso de falla del que se encuentra en producción</t>
  </si>
  <si>
    <t>MAPA DE CALOR RIESGO INHERENTE</t>
  </si>
  <si>
    <t>Casi seguro</t>
  </si>
  <si>
    <t>Probable</t>
  </si>
  <si>
    <t>Posible</t>
  </si>
  <si>
    <t>Improbable</t>
  </si>
  <si>
    <t>Rara vez</t>
  </si>
  <si>
    <t>Insignificante</t>
  </si>
  <si>
    <t>Menor</t>
  </si>
  <si>
    <t>Mayor</t>
  </si>
  <si>
    <t>Catastrófico</t>
  </si>
  <si>
    <t>TIPO</t>
  </si>
  <si>
    <t>ORIGEN</t>
  </si>
  <si>
    <t>Daño Físico</t>
  </si>
  <si>
    <t>Fuego</t>
  </si>
  <si>
    <t>F,D,A</t>
  </si>
  <si>
    <t>Agua</t>
  </si>
  <si>
    <t>Eventos Naturales</t>
  </si>
  <si>
    <t>Fenómenos Climáticos</t>
  </si>
  <si>
    <t>E</t>
  </si>
  <si>
    <t>Fenómenos Sísmicos</t>
  </si>
  <si>
    <t>Pérdidas de los servicios esenciales</t>
  </si>
  <si>
    <t>Fallas en el sistema de suministro de agua</t>
  </si>
  <si>
    <t>Fallas en el sistema de suministro de aire acondicionado</t>
  </si>
  <si>
    <t>Perturbación debida a la Radiación</t>
  </si>
  <si>
    <t>Radiación electromagnética</t>
  </si>
  <si>
    <t>Radiación térmica</t>
  </si>
  <si>
    <t>Compromiso de la Información</t>
  </si>
  <si>
    <t>Interceptación de servicios de señales de interferencia comprometida</t>
  </si>
  <si>
    <t>D</t>
  </si>
  <si>
    <t>Espionaje remoto</t>
  </si>
  <si>
    <t>Fallas Técnicas</t>
  </si>
  <si>
    <t>Fallas del equipo</t>
  </si>
  <si>
    <t>D,F</t>
  </si>
  <si>
    <t>Mal funcionamiento del equipo</t>
  </si>
  <si>
    <t>Saturación del sistema de información</t>
  </si>
  <si>
    <t>Mal funcionamiento del software</t>
  </si>
  <si>
    <t>Incumplimiento en el mantenimiento del sistema de información</t>
  </si>
  <si>
    <t>Acciones no autorizadas</t>
  </si>
  <si>
    <t>Uso no autorizado del equipo</t>
  </si>
  <si>
    <t>Copia fraudulenta del software</t>
  </si>
  <si>
    <t>Compromiso de las funciones</t>
  </si>
  <si>
    <t>Error en el uso o abuso de derechos</t>
  </si>
  <si>
    <t>Falsificación de derechos</t>
  </si>
  <si>
    <t>FUENTE DE AMENAZA</t>
  </si>
  <si>
    <t>MOTIVACIÓN</t>
  </si>
  <si>
    <t>ACCIÓN AMENAZANTE</t>
  </si>
  <si>
    <t>Pirata informático, intruso ilegal</t>
  </si>
  <si>
    <t>Reto</t>
  </si>
  <si>
    <t>Piratería, Ingenieria Social</t>
  </si>
  <si>
    <t>Ego</t>
  </si>
  <si>
    <t>Criminal de la computación</t>
  </si>
  <si>
    <t>Destrucción de la información</t>
  </si>
  <si>
    <t>Crimen por computador, Acto Fraudulento</t>
  </si>
  <si>
    <t>Divulgación ilegal de la información</t>
  </si>
  <si>
    <t>Terrorismo</t>
  </si>
  <si>
    <t>Chantaje</t>
  </si>
  <si>
    <t>Ataques contra el sistema Ddos, Penetración en el sistema</t>
  </si>
  <si>
    <t>Espionaje industrial (inteligencia, empresas, gobiernos extranjeros, otros intereses)</t>
  </si>
  <si>
    <t>Ventaja competitiva</t>
  </si>
  <si>
    <t>Vetaja de Defensa, Hurto de información</t>
  </si>
  <si>
    <t>Espionaje Económico</t>
  </si>
  <si>
    <t>Intrusos (empleados con entrenamiento deficiente, descontentos, malintencionados, negligentes, deshonestos o despedidos)</t>
  </si>
  <si>
    <t>Ganancia monetaria</t>
  </si>
  <si>
    <t>VULNERABILIDADES</t>
  </si>
  <si>
    <t>HARDWARE</t>
  </si>
  <si>
    <t>Mantenimiento insuficiente</t>
  </si>
  <si>
    <t>Ausencia de esquemas de reemplazo periódico</t>
  </si>
  <si>
    <t>Sensibilidad a la radiación electromagnética</t>
  </si>
  <si>
    <t>Susceptibilidad a las variaciones de temperatura (o al polvo y suciedad)</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</si>
  <si>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</si>
  <si>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</si>
  <si>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</si>
  <si>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</si>
  <si>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</si>
  <si>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</si>
  <si>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</si>
  <si>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Asignación errada de los derechos de acceso</t>
  </si>
  <si>
    <t>Interfaz de usuario compleja</t>
  </si>
  <si>
    <t>Ausencia de documentación</t>
  </si>
  <si>
    <t>Fechas incorrectas</t>
  </si>
  <si>
    <t>Ausencia de mecanismos de identificación y autenticación de usuarios</t>
  </si>
  <si>
    <t>Contraseñas sin protección</t>
  </si>
  <si>
    <t>Software nuevo o inmaduro</t>
  </si>
  <si>
    <t>RED</t>
  </si>
  <si>
    <t>Ausencia de pruebas de envío o recepción de mensajes</t>
  </si>
  <si>
    <t>Líneas de comunicación sin protección</t>
  </si>
  <si>
    <t>Conexión deficiente de cableado</t>
  </si>
  <si>
    <t>Tráfico sensible sin protección</t>
  </si>
  <si>
    <t>Punto único de falla</t>
  </si>
  <si>
    <t>PERSONAL</t>
  </si>
  <si>
    <t xml:space="preserve">Ausencia del personal </t>
  </si>
  <si>
    <t>Entrenamiento insuficiente</t>
  </si>
  <si>
    <t>Falta de conciencia en seguridad</t>
  </si>
  <si>
    <t>Ausencia de políticas de uso aceptable</t>
  </si>
  <si>
    <t>Trabajo no supervisado de personal externo de limpieza</t>
  </si>
  <si>
    <t>LUGAR</t>
  </si>
  <si>
    <t>Uso inadecuado de los controles de acceso al edificio</t>
  </si>
  <si>
    <t>Áreas susceptibles a innundación</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</si>
  <si>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</si>
  <si>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</si>
  <si>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</si>
  <si>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</si>
  <si>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</si>
  <si>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</si>
  <si>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</si>
  <si>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</si>
  <si>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r>
      <t>Ausencia de procedimientos y/o políticas en general* 
*</t>
    </r>
    <r>
      <rPr>
        <sz val="8"/>
        <color theme="1"/>
        <rFont val="Calibri"/>
        <family val="2"/>
        <scheme val="minor"/>
      </rPr>
      <t>Aplica para muchas actividades que la entidad no tenga documentadas y formalizadas como uso aceptable de activos, control de cambios, valoración de riesgos, escritorio y pantalla limpia entre otros.</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</si>
</sst>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0"/>
      <color theme="1"/>
      <name val="Calibri"/>
      <family val="2"/>
      <scheme val="minor"/>
    </font>
    <font>
      <b/>
      <sz val="11"/>
      <color theme="1"/>
      <name val="Calibri"/>
      <family val="2"/>
      <scheme val="minor"/>
    </font>
    <font>
      <b/>
      <sz val="9"/>
      <color theme="1"/>
      <name val="Calibri"/>
      <family val="2"/>
      <scheme val="minor"/>
    </font>
    <font>
      <sz val="8"/>
      <color theme="1"/>
      <name val="Calibri"/>
      <family val="2"/>
      <scheme val="minor"/>
    </font>
    <font>
      <sz val="11"/>
      <color theme="1"/>
      <name val="Calibri"/>
      <family val="2"/>
      <scheme val="minor"/>
    </font>
    <font>
      <b/>
      <sz val="9"/>
      <name val="Calibri"/>
      <family val="2"/>
      <scheme val="minor"/>
    </font>
    <font>
      <b/>
      <sz val="9"/>
      <color rgb="FF000000"/>
      <name val="Tahoma"/>
      <family val="2"/>
    </font>
    <font>
      <sz val="9"/>
      <color rgb="FF000000"/>
      <name val="Tahoma"/>
      <family val="2"/>
    </font>
    <font>
      <b/>
      <sz val="12"/>
      <name val="Calibri"/>
      <family val="2"/>
      <scheme val="minor"/>
    </font>
    <font>
      <b/>
      <sz val="16"/>
      <color theme="1"/>
      <name val="Calibri"/>
      <family val="2"/>
      <scheme val="minor"/>
    </font>
    <font>
      <b/>
      <sz val="18"/>
      <color theme="1"/>
      <name val="Calibri"/>
      <family val="2"/>
      <scheme val="minor"/>
    </font>
    <font>
      <b/>
      <sz val="11"/>
      <color theme="1"/>
      <name val="Arial Narrow"/>
      <family val="2"/>
    </font>
    <font>
      <sz val="11"/>
      <color rgb="FF000000"/>
      <name val="Calibri"/>
      <family val="2"/>
      <scheme val="minor"/>
    </font>
    <font>
      <b/>
      <sz val="10"/>
      <color theme="1"/>
      <name val="Calibri"/>
      <family val="2"/>
      <scheme val="minor"/>
    </font>
    <font>
      <b/>
      <sz val="14"/>
      <color theme="1"/>
      <name val="Calibri"/>
      <family val="2"/>
      <scheme val="minor"/>
    </font>
  </fonts>
  <fills count="32">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CC99FF"/>
        <bgColor indexed="64"/>
      </patternFill>
    </fill>
    <fill>
      <patternFill patternType="solid">
        <fgColor rgb="FF99CCFF"/>
        <bgColor indexed="64"/>
      </patternFill>
    </fill>
    <fill>
      <patternFill patternType="solid">
        <fgColor rgb="FFFF9999"/>
        <bgColor indexed="64"/>
      </patternFill>
    </fill>
    <fill>
      <patternFill patternType="solid">
        <fgColor rgb="FF33CCCC"/>
        <bgColor indexed="64"/>
      </patternFill>
    </fill>
    <fill>
      <patternFill patternType="solid">
        <fgColor theme="0" tint="-0.14999847407452621"/>
        <bgColor indexed="64"/>
      </patternFill>
    </fill>
    <fill>
      <patternFill patternType="solid">
        <fgColor rgb="FFCCECFF"/>
        <bgColor indexed="64"/>
      </patternFill>
    </fill>
    <fill>
      <patternFill patternType="solid">
        <fgColor rgb="FFCCFFCC"/>
        <bgColor indexed="64"/>
      </patternFill>
    </fill>
    <fill>
      <patternFill patternType="solid">
        <fgColor rgb="FF00B0F0"/>
        <bgColor indexed="64"/>
      </patternFill>
    </fill>
    <fill>
      <patternFill patternType="solid">
        <fgColor rgb="FFFFCCCC"/>
        <bgColor indexed="64"/>
      </patternFill>
    </fill>
    <fill>
      <patternFill patternType="solid">
        <fgColor rgb="FFFFFFCC"/>
        <bgColor indexed="64"/>
      </patternFill>
    </fill>
    <fill>
      <patternFill patternType="solid">
        <fgColor rgb="FFCCCCFF"/>
        <bgColor indexed="64"/>
      </patternFill>
    </fill>
    <fill>
      <patternFill patternType="solid">
        <fgColor rgb="FF0099CC"/>
        <bgColor indexed="64"/>
      </patternFill>
    </fill>
    <fill>
      <patternFill patternType="solid">
        <fgColor rgb="FFFFC000"/>
        <bgColor indexed="64"/>
      </patternFill>
    </fill>
    <fill>
      <patternFill patternType="solid">
        <fgColor theme="9" tint="0.59999389629810485"/>
        <bgColor indexed="64"/>
      </patternFill>
    </fill>
    <fill>
      <patternFill patternType="solid">
        <fgColor rgb="FFE6EFFD"/>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FFCC"/>
        <bgColor indexed="64"/>
      </patternFill>
    </fill>
    <fill>
      <patternFill patternType="solid">
        <fgColor theme="5"/>
        <bgColor indexed="64"/>
      </patternFill>
    </fill>
    <fill>
      <patternFill patternType="solid">
        <fgColor rgb="FF00B050"/>
        <bgColor indexed="64"/>
      </patternFill>
    </fill>
    <fill>
      <patternFill patternType="solid">
        <fgColor theme="7"/>
        <bgColor indexed="64"/>
      </patternFill>
    </fill>
    <fill>
      <patternFill patternType="solid">
        <fgColor rgb="FFFF0000"/>
        <bgColor indexed="64"/>
      </patternFill>
    </fill>
    <fill>
      <patternFill patternType="solid">
        <fgColor theme="9"/>
        <bgColor indexed="64"/>
      </patternFill>
    </fill>
    <fill>
      <patternFill patternType="solid">
        <fgColor rgb="FF00CC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243">
    <xf numFmtId="0" fontId="0" fillId="0" borderId="0" xfId="0"/>
    <xf numFmtId="0" fontId="0" fillId="0" borderId="1" xfId="0" applyBorder="1"/>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0" fillId="6" borderId="4" xfId="0" applyFill="1" applyBorder="1" applyAlignment="1">
      <alignment horizontal="center"/>
    </xf>
    <xf numFmtId="0" fontId="0" fillId="6" borderId="5"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0" fillId="7" borderId="7" xfId="0" applyFill="1" applyBorder="1" applyAlignment="1">
      <alignment horizontal="center"/>
    </xf>
    <xf numFmtId="0" fontId="0" fillId="7" borderId="8"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0" fillId="8" borderId="1" xfId="0" applyFill="1" applyBorder="1" applyAlignment="1">
      <alignment horizontal="center"/>
    </xf>
    <xf numFmtId="0" fontId="0" fillId="8" borderId="10" xfId="0" applyFill="1" applyBorder="1" applyAlignment="1">
      <alignment horizontal="center"/>
    </xf>
    <xf numFmtId="0" fontId="0" fillId="8" borderId="7" xfId="0" applyFill="1" applyBorder="1" applyAlignment="1">
      <alignment horizontal="center"/>
    </xf>
    <xf numFmtId="0" fontId="0" fillId="8" borderId="8" xfId="0" applyFill="1" applyBorder="1" applyAlignment="1">
      <alignment horizontal="center"/>
    </xf>
    <xf numFmtId="0" fontId="0" fillId="9" borderId="4" xfId="0" applyFill="1" applyBorder="1" applyAlignment="1">
      <alignment horizontal="center"/>
    </xf>
    <xf numFmtId="0" fontId="0" fillId="9" borderId="5" xfId="0" applyFill="1" applyBorder="1" applyAlignment="1">
      <alignment horizontal="center"/>
    </xf>
    <xf numFmtId="0" fontId="0" fillId="9" borderId="7" xfId="0" applyFill="1" applyBorder="1" applyAlignment="1">
      <alignment horizontal="center"/>
    </xf>
    <xf numFmtId="0" fontId="0" fillId="9" borderId="8" xfId="0" applyFill="1" applyBorder="1" applyAlignment="1">
      <alignment horizontal="center"/>
    </xf>
    <xf numFmtId="0" fontId="0" fillId="10" borderId="4" xfId="0" applyFill="1" applyBorder="1" applyAlignment="1">
      <alignment horizontal="center"/>
    </xf>
    <xf numFmtId="0" fontId="0" fillId="10" borderId="5" xfId="0" applyFill="1" applyBorder="1" applyAlignment="1">
      <alignment horizontal="center"/>
    </xf>
    <xf numFmtId="0" fontId="0" fillId="10" borderId="7" xfId="0" applyFill="1" applyBorder="1" applyAlignment="1">
      <alignment horizontal="center"/>
    </xf>
    <xf numFmtId="0" fontId="0" fillId="10" borderId="8" xfId="0" applyFill="1" applyBorder="1" applyAlignment="1">
      <alignment horizontal="center"/>
    </xf>
    <xf numFmtId="0" fontId="0" fillId="3" borderId="2" xfId="0" applyFill="1" applyBorder="1" applyAlignment="1">
      <alignment horizontal="center" vertical="center"/>
    </xf>
    <xf numFmtId="0" fontId="0" fillId="3" borderId="12" xfId="0" applyFill="1" applyBorder="1" applyAlignment="1">
      <alignment horizontal="center" vertical="center"/>
    </xf>
    <xf numFmtId="0" fontId="2" fillId="11" borderId="13" xfId="0" applyFont="1" applyFill="1" applyBorder="1" applyAlignment="1">
      <alignment horizontal="center" vertical="center"/>
    </xf>
    <xf numFmtId="0" fontId="2" fillId="11" borderId="14" xfId="0" applyFont="1" applyFill="1" applyBorder="1" applyAlignment="1">
      <alignment horizontal="center" vertical="center"/>
    </xf>
    <xf numFmtId="0" fontId="2" fillId="11" borderId="15" xfId="0" applyFont="1" applyFill="1" applyBorder="1" applyAlignment="1">
      <alignment horizontal="center" vertical="center"/>
    </xf>
    <xf numFmtId="0" fontId="0" fillId="12" borderId="4" xfId="0" applyFill="1" applyBorder="1" applyAlignment="1">
      <alignment horizontal="center"/>
    </xf>
    <xf numFmtId="0" fontId="0" fillId="12" borderId="7" xfId="0" applyFill="1" applyBorder="1" applyAlignment="1">
      <alignment horizontal="center"/>
    </xf>
    <xf numFmtId="0" fontId="0" fillId="13" borderId="4" xfId="0" applyFill="1" applyBorder="1" applyAlignment="1">
      <alignment horizontal="center"/>
    </xf>
    <xf numFmtId="0" fontId="0" fillId="13" borderId="7" xfId="0" applyFill="1" applyBorder="1" applyAlignment="1">
      <alignment horizontal="center"/>
    </xf>
    <xf numFmtId="0" fontId="0" fillId="15" borderId="4" xfId="0" applyFill="1" applyBorder="1" applyAlignment="1">
      <alignment horizontal="center"/>
    </xf>
    <xf numFmtId="0" fontId="0" fillId="15" borderId="7" xfId="0" applyFill="1" applyBorder="1" applyAlignment="1">
      <alignment horizontal="center"/>
    </xf>
    <xf numFmtId="0" fontId="0" fillId="16" borderId="4" xfId="0" applyFill="1" applyBorder="1" applyAlignment="1">
      <alignment horizontal="center"/>
    </xf>
    <xf numFmtId="0" fontId="0" fillId="16" borderId="7" xfId="0" applyFill="1" applyBorder="1" applyAlignment="1">
      <alignment horizontal="center"/>
    </xf>
    <xf numFmtId="0" fontId="1" fillId="17" borderId="13" xfId="0" applyFont="1" applyFill="1" applyBorder="1" applyAlignment="1">
      <alignment horizontal="center" wrapText="1"/>
    </xf>
    <xf numFmtId="0" fontId="0" fillId="17" borderId="14" xfId="0" applyFill="1" applyBorder="1" applyAlignment="1">
      <alignment horizontal="center" vertical="center"/>
    </xf>
    <xf numFmtId="0" fontId="0" fillId="17" borderId="15" xfId="0" applyFill="1" applyBorder="1" applyAlignment="1">
      <alignment horizontal="center" vertical="center"/>
    </xf>
    <xf numFmtId="0" fontId="0" fillId="0" borderId="16" xfId="0" applyBorder="1"/>
    <xf numFmtId="0" fontId="2" fillId="0" borderId="16" xfId="0" applyFont="1" applyBorder="1" applyAlignment="1">
      <alignment horizontal="center" vertical="center"/>
    </xf>
    <xf numFmtId="0" fontId="2" fillId="0" borderId="16" xfId="0" applyFont="1" applyBorder="1"/>
    <xf numFmtId="0" fontId="2" fillId="0" borderId="0" xfId="0" applyFont="1"/>
    <xf numFmtId="0" fontId="3" fillId="0" borderId="0" xfId="0" applyFont="1"/>
    <xf numFmtId="0" fontId="0" fillId="17" borderId="5" xfId="0" applyFill="1" applyBorder="1"/>
    <xf numFmtId="0" fontId="0" fillId="17" borderId="10" xfId="0" applyFill="1" applyBorder="1"/>
    <xf numFmtId="0" fontId="0" fillId="17" borderId="8" xfId="0" applyFill="1" applyBorder="1"/>
    <xf numFmtId="0" fontId="0" fillId="18" borderId="5" xfId="0" applyFill="1" applyBorder="1"/>
    <xf numFmtId="0" fontId="0" fillId="18" borderId="10" xfId="0" applyFill="1" applyBorder="1"/>
    <xf numFmtId="0" fontId="0" fillId="15" borderId="5" xfId="0" applyFill="1" applyBorder="1"/>
    <xf numFmtId="0" fontId="0" fillId="15" borderId="10" xfId="0" applyFill="1" applyBorder="1"/>
    <xf numFmtId="0" fontId="0" fillId="15" borderId="8" xfId="0" applyFill="1" applyBorder="1"/>
    <xf numFmtId="0" fontId="0" fillId="14" borderId="5" xfId="0" applyFill="1" applyBorder="1"/>
    <xf numFmtId="0" fontId="0" fillId="14" borderId="10" xfId="0" applyFill="1" applyBorder="1"/>
    <xf numFmtId="0" fontId="0" fillId="14" borderId="8" xfId="0" applyFill="1" applyBorder="1"/>
    <xf numFmtId="0" fontId="0" fillId="19" borderId="5" xfId="0" applyFill="1" applyBorder="1"/>
    <xf numFmtId="0" fontId="0" fillId="19" borderId="10" xfId="0" applyFill="1" applyBorder="1"/>
    <xf numFmtId="0" fontId="0" fillId="19" borderId="8" xfId="0" applyFill="1" applyBorder="1"/>
    <xf numFmtId="0" fontId="0" fillId="18" borderId="8" xfId="0" applyFill="1" applyBorder="1" applyAlignment="1">
      <alignment wrapText="1"/>
    </xf>
    <xf numFmtId="0" fontId="0" fillId="20" borderId="5" xfId="0" applyFill="1" applyBorder="1"/>
    <xf numFmtId="0" fontId="0" fillId="20" borderId="10" xfId="0" applyFill="1" applyBorder="1"/>
    <xf numFmtId="0" fontId="0" fillId="20" borderId="8" xfId="0" applyFill="1" applyBorder="1"/>
    <xf numFmtId="0" fontId="2" fillId="20" borderId="4" xfId="0" applyFont="1" applyFill="1" applyBorder="1" applyAlignment="1">
      <alignment horizontal="center"/>
    </xf>
    <xf numFmtId="0" fontId="2" fillId="20" borderId="1" xfId="0" applyFont="1" applyFill="1" applyBorder="1" applyAlignment="1">
      <alignment horizontal="center"/>
    </xf>
    <xf numFmtId="0" fontId="2" fillId="20" borderId="7" xfId="0" applyFont="1" applyFill="1" applyBorder="1" applyAlignment="1">
      <alignment horizontal="center"/>
    </xf>
    <xf numFmtId="0" fontId="2" fillId="17" borderId="4" xfId="0" applyFont="1" applyFill="1" applyBorder="1" applyAlignment="1">
      <alignment horizontal="center"/>
    </xf>
    <xf numFmtId="0" fontId="2" fillId="17" borderId="1" xfId="0" applyFont="1" applyFill="1" applyBorder="1" applyAlignment="1">
      <alignment horizontal="center"/>
    </xf>
    <xf numFmtId="0" fontId="2" fillId="17" borderId="7" xfId="0" applyFont="1" applyFill="1" applyBorder="1" applyAlignment="1">
      <alignment horizontal="center"/>
    </xf>
    <xf numFmtId="0" fontId="2" fillId="0" borderId="16" xfId="0" applyFont="1" applyBorder="1" applyAlignment="1">
      <alignment horizontal="center"/>
    </xf>
    <xf numFmtId="0" fontId="2" fillId="15" borderId="4" xfId="0" applyFont="1" applyFill="1" applyBorder="1" applyAlignment="1">
      <alignment horizontal="center"/>
    </xf>
    <xf numFmtId="0" fontId="2" fillId="15" borderId="1" xfId="0" applyFont="1" applyFill="1" applyBorder="1" applyAlignment="1">
      <alignment horizontal="center"/>
    </xf>
    <xf numFmtId="0" fontId="2" fillId="15" borderId="7" xfId="0" applyFont="1" applyFill="1" applyBorder="1" applyAlignment="1">
      <alignment horizontal="center"/>
    </xf>
    <xf numFmtId="0" fontId="2" fillId="14" borderId="4" xfId="0" applyFont="1" applyFill="1" applyBorder="1" applyAlignment="1">
      <alignment horizontal="center"/>
    </xf>
    <xf numFmtId="0" fontId="2" fillId="14" borderId="1" xfId="0" applyFont="1" applyFill="1" applyBorder="1" applyAlignment="1">
      <alignment horizontal="center"/>
    </xf>
    <xf numFmtId="0" fontId="2" fillId="14" borderId="7" xfId="0" applyFont="1" applyFill="1" applyBorder="1" applyAlignment="1">
      <alignment horizontal="center"/>
    </xf>
    <xf numFmtId="0" fontId="2" fillId="19" borderId="4" xfId="0" applyFont="1" applyFill="1" applyBorder="1" applyAlignment="1">
      <alignment horizontal="center"/>
    </xf>
    <xf numFmtId="0" fontId="2" fillId="19" borderId="1" xfId="0" applyFont="1" applyFill="1" applyBorder="1" applyAlignment="1">
      <alignment horizontal="center"/>
    </xf>
    <xf numFmtId="0" fontId="2" fillId="19" borderId="7" xfId="0" applyFont="1" applyFill="1" applyBorder="1" applyAlignment="1">
      <alignment horizontal="center"/>
    </xf>
    <xf numFmtId="0" fontId="2" fillId="18" borderId="4" xfId="0" applyFont="1" applyFill="1" applyBorder="1" applyAlignment="1">
      <alignment horizontal="center"/>
    </xf>
    <xf numFmtId="0" fontId="2" fillId="18" borderId="1" xfId="0" applyFont="1" applyFill="1" applyBorder="1" applyAlignment="1">
      <alignment horizontal="center"/>
    </xf>
    <xf numFmtId="0" fontId="2" fillId="18" borderId="7"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6" fillId="21" borderId="1" xfId="0" applyFont="1" applyFill="1" applyBorder="1" applyAlignment="1">
      <alignment horizontal="center" vertical="center" wrapText="1"/>
    </xf>
    <xf numFmtId="0" fontId="6" fillId="21" borderId="1" xfId="0" applyFont="1" applyFill="1" applyBorder="1" applyAlignment="1">
      <alignment horizontal="center" vertical="center" textRotation="90" wrapText="1"/>
    </xf>
    <xf numFmtId="0" fontId="0" fillId="0" borderId="1" xfId="0" applyBorder="1" applyAlignment="1">
      <alignment horizontal="center" vertical="center" wrapText="1"/>
    </xf>
    <xf numFmtId="0" fontId="2" fillId="11" borderId="1" xfId="0" applyFont="1" applyFill="1" applyBorder="1" applyAlignment="1">
      <alignment horizontal="center" vertical="center"/>
    </xf>
    <xf numFmtId="0" fontId="2" fillId="23" borderId="1" xfId="0" applyFont="1" applyFill="1" applyBorder="1" applyAlignment="1">
      <alignment horizontal="center" vertical="center"/>
    </xf>
    <xf numFmtId="0" fontId="10" fillId="0" borderId="0" xfId="0" applyFont="1"/>
    <xf numFmtId="0" fontId="11" fillId="0" borderId="0" xfId="0" applyFont="1"/>
    <xf numFmtId="0" fontId="0" fillId="0" borderId="0" xfId="0" applyAlignment="1">
      <alignment horizontal="center" vertical="center"/>
    </xf>
    <xf numFmtId="0" fontId="6" fillId="10"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1" fontId="0" fillId="0" borderId="1" xfId="1" applyNumberFormat="1" applyFont="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xf>
    <xf numFmtId="1" fontId="0" fillId="0" borderId="1" xfId="1" applyNumberFormat="1" applyFont="1" applyFill="1" applyBorder="1" applyAlignment="1">
      <alignment horizontal="center" vertical="center"/>
    </xf>
    <xf numFmtId="0" fontId="0" fillId="0" borderId="16" xfId="0" applyBorder="1" applyAlignment="1">
      <alignment horizontal="center" vertical="center" wrapText="1"/>
    </xf>
    <xf numFmtId="0" fontId="2" fillId="0" borderId="1" xfId="0" applyFont="1" applyBorder="1" applyAlignment="1">
      <alignment horizontal="center" vertical="center"/>
    </xf>
    <xf numFmtId="0" fontId="0" fillId="25" borderId="1" xfId="0" applyFill="1" applyBorder="1" applyAlignment="1">
      <alignment horizontal="center" vertical="center"/>
    </xf>
    <xf numFmtId="1" fontId="0" fillId="25" borderId="1" xfId="1" applyNumberFormat="1" applyFont="1" applyFill="1" applyBorder="1" applyAlignment="1">
      <alignment horizontal="center" vertical="center"/>
    </xf>
    <xf numFmtId="0" fontId="2" fillId="25" borderId="1" xfId="0" applyFont="1" applyFill="1" applyBorder="1" applyAlignment="1">
      <alignment horizontal="center" vertical="center"/>
    </xf>
    <xf numFmtId="1" fontId="0" fillId="0" borderId="1" xfId="0" applyNumberFormat="1" applyBorder="1" applyAlignment="1">
      <alignment horizontal="center" vertical="center"/>
    </xf>
    <xf numFmtId="1" fontId="2" fillId="0" borderId="1" xfId="0" applyNumberFormat="1" applyFont="1" applyBorder="1" applyAlignment="1">
      <alignment horizontal="center" vertical="center"/>
    </xf>
    <xf numFmtId="0" fontId="0" fillId="26" borderId="1" xfId="0" applyFill="1" applyBorder="1" applyAlignment="1">
      <alignment horizontal="center" vertical="center"/>
    </xf>
    <xf numFmtId="0" fontId="13" fillId="0" borderId="1" xfId="0" applyFont="1" applyBorder="1" applyAlignment="1">
      <alignment horizontal="center" vertical="center" wrapText="1"/>
    </xf>
    <xf numFmtId="0" fontId="0" fillId="0" borderId="0" xfId="0" applyAlignment="1">
      <alignment horizontal="center"/>
    </xf>
    <xf numFmtId="0" fontId="2" fillId="13" borderId="1" xfId="0" applyFont="1" applyFill="1" applyBorder="1" applyAlignment="1">
      <alignment vertical="center"/>
    </xf>
    <xf numFmtId="0" fontId="2" fillId="4" borderId="1" xfId="0" applyFont="1" applyFill="1" applyBorder="1" applyAlignment="1">
      <alignment horizontal="center" vertical="center"/>
    </xf>
    <xf numFmtId="0" fontId="0" fillId="11" borderId="1" xfId="0" applyFill="1" applyBorder="1" applyAlignment="1">
      <alignment horizontal="center" vertical="center"/>
    </xf>
    <xf numFmtId="0" fontId="14" fillId="0" borderId="0" xfId="0" applyFont="1" applyAlignment="1">
      <alignment horizontal="center" vertical="center"/>
    </xf>
    <xf numFmtId="0" fontId="0" fillId="30" borderId="9" xfId="0" applyFill="1" applyBorder="1"/>
    <xf numFmtId="0" fontId="0" fillId="30" borderId="6" xfId="0" applyFill="1" applyBorder="1"/>
    <xf numFmtId="0" fontId="0" fillId="30" borderId="1" xfId="0" applyFill="1" applyBorder="1"/>
    <xf numFmtId="0" fontId="0" fillId="30" borderId="7" xfId="0" applyFill="1" applyBorder="1"/>
    <xf numFmtId="0" fontId="0" fillId="24" borderId="1" xfId="0" applyFill="1" applyBorder="1"/>
    <xf numFmtId="0" fontId="0" fillId="24" borderId="7" xfId="0" applyFill="1" applyBorder="1"/>
    <xf numFmtId="0" fontId="0" fillId="24" borderId="9" xfId="0" applyFill="1" applyBorder="1"/>
    <xf numFmtId="0" fontId="0" fillId="26" borderId="3" xfId="0" applyFill="1" applyBorder="1"/>
    <xf numFmtId="0" fontId="0" fillId="26" borderId="4" xfId="0" applyFill="1" applyBorder="1"/>
    <xf numFmtId="0" fontId="0" fillId="26" borderId="1" xfId="0" applyFill="1" applyBorder="1"/>
    <xf numFmtId="0" fontId="0" fillId="26" borderId="7" xfId="0" applyFill="1" applyBorder="1"/>
    <xf numFmtId="0" fontId="0" fillId="29" borderId="4" xfId="0" applyFill="1" applyBorder="1"/>
    <xf numFmtId="0" fontId="0" fillId="29" borderId="5" xfId="0" applyFill="1" applyBorder="1"/>
    <xf numFmtId="0" fontId="0" fillId="29" borderId="1" xfId="0" applyFill="1" applyBorder="1"/>
    <xf numFmtId="0" fontId="0" fillId="29" borderId="10" xfId="0" applyFill="1" applyBorder="1"/>
    <xf numFmtId="0" fontId="0" fillId="29" borderId="8" xfId="0" applyFill="1" applyBorder="1"/>
    <xf numFmtId="0" fontId="14" fillId="0" borderId="0" xfId="0" applyFont="1" applyAlignment="1">
      <alignment horizontal="left" vertical="center"/>
    </xf>
    <xf numFmtId="0" fontId="2" fillId="13" borderId="17" xfId="0" applyFont="1" applyFill="1" applyBorder="1" applyAlignment="1">
      <alignment horizontal="center" vertical="center"/>
    </xf>
    <xf numFmtId="0" fontId="2" fillId="11" borderId="16" xfId="0" applyFont="1" applyFill="1" applyBorder="1" applyAlignment="1">
      <alignment horizontal="center" vertical="center"/>
    </xf>
    <xf numFmtId="0" fontId="0" fillId="0" borderId="17" xfId="0" applyBorder="1" applyAlignment="1">
      <alignment horizontal="center" vertical="center" wrapText="1"/>
    </xf>
    <xf numFmtId="0" fontId="0" fillId="0" borderId="17" xfId="0" applyBorder="1" applyAlignment="1">
      <alignment horizontal="center" vertical="center"/>
    </xf>
    <xf numFmtId="0" fontId="2" fillId="10" borderId="17" xfId="0" applyFont="1" applyFill="1" applyBorder="1" applyAlignment="1">
      <alignment horizontal="center" vertical="center" wrapText="1"/>
    </xf>
    <xf numFmtId="0" fontId="0" fillId="0" borderId="17" xfId="0" applyBorder="1" applyAlignment="1">
      <alignment horizontal="center" vertical="center"/>
    </xf>
    <xf numFmtId="0" fontId="0" fillId="0" borderId="16" xfId="0" applyBorder="1" applyAlignment="1">
      <alignment horizontal="center" vertical="center"/>
    </xf>
    <xf numFmtId="0" fontId="2" fillId="13" borderId="1" xfId="0" applyFont="1" applyFill="1" applyBorder="1" applyAlignment="1">
      <alignment horizontal="center" vertical="center"/>
    </xf>
    <xf numFmtId="0" fontId="0" fillId="0" borderId="17" xfId="0" applyBorder="1" applyAlignment="1">
      <alignment horizontal="center"/>
    </xf>
    <xf numFmtId="0" fontId="0" fillId="0" borderId="2" xfId="0" applyBorder="1" applyAlignment="1">
      <alignment horizontal="center"/>
    </xf>
    <xf numFmtId="0" fontId="0" fillId="0" borderId="16" xfId="0" applyBorder="1" applyAlignment="1">
      <alignment horizontal="center"/>
    </xf>
    <xf numFmtId="0" fontId="0" fillId="0" borderId="1" xfId="0" applyBorder="1" applyAlignment="1">
      <alignment horizontal="center" vertical="center"/>
    </xf>
    <xf numFmtId="0" fontId="2" fillId="13" borderId="17" xfId="0" applyFont="1" applyFill="1" applyBorder="1" applyAlignment="1">
      <alignment horizontal="center" vertical="center"/>
    </xf>
    <xf numFmtId="0" fontId="2" fillId="13" borderId="16" xfId="0" applyFont="1" applyFill="1" applyBorder="1" applyAlignment="1">
      <alignment horizontal="center" vertical="center"/>
    </xf>
    <xf numFmtId="0" fontId="2" fillId="13" borderId="2" xfId="0" applyFont="1" applyFill="1" applyBorder="1" applyAlignment="1">
      <alignment horizontal="center" vertical="center"/>
    </xf>
    <xf numFmtId="0" fontId="2" fillId="11" borderId="17" xfId="0" applyFont="1" applyFill="1" applyBorder="1" applyAlignment="1">
      <alignment horizontal="center" vertical="center"/>
    </xf>
    <xf numFmtId="0" fontId="2" fillId="11" borderId="16" xfId="0" applyFont="1" applyFill="1" applyBorder="1" applyAlignment="1">
      <alignment horizontal="center" vertical="center"/>
    </xf>
    <xf numFmtId="0" fontId="0" fillId="0" borderId="2" xfId="0" applyBorder="1" applyAlignment="1">
      <alignment horizontal="center" vertical="center"/>
    </xf>
    <xf numFmtId="0" fontId="2" fillId="11" borderId="2" xfId="0" applyFont="1" applyFill="1" applyBorder="1" applyAlignment="1">
      <alignment horizontal="center" vertical="center"/>
    </xf>
    <xf numFmtId="0" fontId="2" fillId="10" borderId="17"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2" xfId="0" applyBorder="1" applyAlignment="1">
      <alignment horizontal="center" vertical="center" wrapText="1"/>
    </xf>
    <xf numFmtId="0" fontId="2" fillId="23" borderId="17" xfId="0" applyFont="1" applyFill="1" applyBorder="1" applyAlignment="1">
      <alignment horizontal="center" vertical="center"/>
    </xf>
    <xf numFmtId="0" fontId="2" fillId="23" borderId="16" xfId="0" applyFont="1" applyFill="1" applyBorder="1" applyAlignment="1">
      <alignment horizontal="center" vertical="center"/>
    </xf>
    <xf numFmtId="0" fontId="2" fillId="23" borderId="2" xfId="0" applyFont="1" applyFill="1" applyBorder="1" applyAlignment="1">
      <alignment horizontal="center" vertical="center"/>
    </xf>
    <xf numFmtId="0" fontId="0" fillId="0" borderId="1" xfId="0" applyBorder="1" applyAlignment="1">
      <alignment horizontal="center" vertical="center" wrapText="1"/>
    </xf>
    <xf numFmtId="0" fontId="2" fillId="10" borderId="1" xfId="0" applyFont="1" applyFill="1" applyBorder="1" applyAlignment="1">
      <alignment horizontal="center" vertical="center" wrapText="1"/>
    </xf>
    <xf numFmtId="0" fontId="9" fillId="28" borderId="1" xfId="0" applyFont="1" applyFill="1" applyBorder="1" applyAlignment="1">
      <alignment horizontal="center" vertical="center"/>
    </xf>
    <xf numFmtId="0" fontId="0" fillId="24" borderId="17" xfId="0" applyFill="1" applyBorder="1" applyAlignment="1">
      <alignment horizontal="center" vertical="center"/>
    </xf>
    <xf numFmtId="0" fontId="0" fillId="24" borderId="16" xfId="0" applyFill="1" applyBorder="1" applyAlignment="1">
      <alignment horizontal="center" vertical="center"/>
    </xf>
    <xf numFmtId="0" fontId="0" fillId="24" borderId="2" xfId="0" applyFill="1" applyBorder="1" applyAlignment="1">
      <alignment horizontal="center" vertical="center"/>
    </xf>
    <xf numFmtId="0" fontId="9" fillId="22" borderId="1" xfId="0" applyFont="1" applyFill="1" applyBorder="1" applyAlignment="1">
      <alignment horizontal="center" vertical="center" wrapText="1"/>
    </xf>
    <xf numFmtId="0" fontId="9" fillId="18" borderId="1" xfId="0" applyFont="1" applyFill="1" applyBorder="1" applyAlignment="1">
      <alignment horizontal="center" vertical="center"/>
    </xf>
    <xf numFmtId="0" fontId="9" fillId="31" borderId="1" xfId="0" applyFont="1" applyFill="1" applyBorder="1" applyAlignment="1">
      <alignment horizontal="center" vertical="center" wrapText="1"/>
    </xf>
    <xf numFmtId="0" fontId="12" fillId="10" borderId="17" xfId="0" applyFont="1" applyFill="1" applyBorder="1" applyAlignment="1">
      <alignment horizontal="center" vertical="center" wrapText="1"/>
    </xf>
    <xf numFmtId="0" fontId="12" fillId="10" borderId="16"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0" fillId="28" borderId="17" xfId="0" applyFill="1" applyBorder="1" applyAlignment="1">
      <alignment horizontal="center" vertical="center"/>
    </xf>
    <xf numFmtId="0" fontId="0" fillId="28" borderId="2" xfId="0" applyFill="1" applyBorder="1" applyAlignment="1">
      <alignment horizontal="center" vertical="center"/>
    </xf>
    <xf numFmtId="0" fontId="0" fillId="26" borderId="17" xfId="0" applyFill="1" applyBorder="1" applyAlignment="1">
      <alignment horizontal="center" vertical="center"/>
    </xf>
    <xf numFmtId="0" fontId="0" fillId="26" borderId="2" xfId="0" applyFill="1" applyBorder="1" applyAlignment="1">
      <alignment horizontal="center" vertical="center"/>
    </xf>
    <xf numFmtId="0" fontId="0" fillId="27" borderId="17" xfId="0" applyFill="1" applyBorder="1" applyAlignment="1">
      <alignment horizontal="center" vertical="center"/>
    </xf>
    <xf numFmtId="0" fontId="0" fillId="27" borderId="16" xfId="0" applyFill="1" applyBorder="1" applyAlignment="1">
      <alignment horizontal="center" vertical="center"/>
    </xf>
    <xf numFmtId="0" fontId="0" fillId="27" borderId="2" xfId="0" applyFill="1" applyBorder="1" applyAlignment="1">
      <alignment horizontal="center" vertical="center"/>
    </xf>
    <xf numFmtId="0" fontId="0" fillId="26" borderId="16" xfId="0" applyFill="1" applyBorder="1" applyAlignment="1">
      <alignment horizontal="center" vertical="center"/>
    </xf>
    <xf numFmtId="0" fontId="0" fillId="11" borderId="17" xfId="0" applyFill="1" applyBorder="1" applyAlignment="1">
      <alignment horizontal="center" vertical="center"/>
    </xf>
    <xf numFmtId="0" fontId="0" fillId="11" borderId="2" xfId="0" applyFill="1" applyBorder="1" applyAlignment="1">
      <alignment horizontal="center" vertical="center"/>
    </xf>
    <xf numFmtId="0" fontId="0" fillId="11" borderId="16" xfId="0" applyFill="1" applyBorder="1" applyAlignment="1">
      <alignment horizontal="center" vertical="center"/>
    </xf>
    <xf numFmtId="0" fontId="15" fillId="0" borderId="0" xfId="0" applyFont="1" applyAlignment="1">
      <alignment horizontal="center"/>
    </xf>
    <xf numFmtId="0" fontId="2" fillId="8" borderId="3" xfId="0" applyFont="1" applyFill="1" applyBorder="1" applyAlignment="1">
      <alignment horizontal="center" vertical="center"/>
    </xf>
    <xf numFmtId="0" fontId="2" fillId="8" borderId="9" xfId="0" applyFont="1" applyFill="1" applyBorder="1" applyAlignment="1">
      <alignment horizontal="center" vertical="center"/>
    </xf>
    <xf numFmtId="0" fontId="2" fillId="8" borderId="6"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6"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0" fillId="12" borderId="5" xfId="0" applyFill="1" applyBorder="1" applyAlignment="1">
      <alignment horizontal="center" wrapText="1"/>
    </xf>
    <xf numFmtId="0" fontId="0" fillId="12" borderId="8" xfId="0" applyFill="1" applyBorder="1" applyAlignment="1">
      <alignment horizontal="center" wrapText="1"/>
    </xf>
    <xf numFmtId="0" fontId="0" fillId="13" borderId="5" xfId="0" applyFill="1" applyBorder="1" applyAlignment="1">
      <alignment horizontal="center" wrapText="1"/>
    </xf>
    <xf numFmtId="0" fontId="0" fillId="13" borderId="8" xfId="0" applyFill="1" applyBorder="1" applyAlignment="1">
      <alignment horizontal="center" wrapText="1"/>
    </xf>
    <xf numFmtId="0" fontId="0" fillId="15" borderId="5" xfId="0" applyFill="1" applyBorder="1" applyAlignment="1">
      <alignment horizontal="center" wrapText="1"/>
    </xf>
    <xf numFmtId="0" fontId="0" fillId="15" borderId="8" xfId="0" applyFill="1" applyBorder="1" applyAlignment="1">
      <alignment horizontal="center" wrapText="1"/>
    </xf>
    <xf numFmtId="0" fontId="0" fillId="16" borderId="5" xfId="0" applyFill="1" applyBorder="1" applyAlignment="1">
      <alignment horizontal="center" wrapText="1"/>
    </xf>
    <xf numFmtId="0" fontId="0" fillId="16" borderId="8" xfId="0" applyFill="1" applyBorder="1" applyAlignment="1">
      <alignment horizontal="center" wrapText="1"/>
    </xf>
    <xf numFmtId="0" fontId="2" fillId="9" borderId="3" xfId="0" applyFont="1" applyFill="1" applyBorder="1" applyAlignment="1">
      <alignment horizontal="center" vertical="center"/>
    </xf>
    <xf numFmtId="0" fontId="2" fillId="9" borderId="6" xfId="0" applyFont="1" applyFill="1" applyBorder="1" applyAlignment="1">
      <alignment horizontal="center" vertical="center"/>
    </xf>
    <xf numFmtId="0" fontId="2" fillId="10" borderId="3"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0" fillId="12" borderId="3" xfId="0" applyFill="1" applyBorder="1" applyAlignment="1">
      <alignment horizontal="center" vertical="center" wrapText="1"/>
    </xf>
    <xf numFmtId="0" fontId="0" fillId="12" borderId="6" xfId="0" applyFill="1" applyBorder="1" applyAlignment="1">
      <alignment horizontal="center" vertical="center" wrapText="1"/>
    </xf>
    <xf numFmtId="0" fontId="0" fillId="13" borderId="3" xfId="0" applyFill="1" applyBorder="1" applyAlignment="1">
      <alignment horizontal="center" vertical="center" wrapText="1"/>
    </xf>
    <xf numFmtId="0" fontId="0" fillId="13" borderId="6" xfId="0" applyFill="1" applyBorder="1" applyAlignment="1">
      <alignment horizontal="center" vertical="center" wrapText="1"/>
    </xf>
    <xf numFmtId="0" fontId="0" fillId="15" borderId="3" xfId="0" applyFill="1" applyBorder="1" applyAlignment="1">
      <alignment horizontal="center" vertical="center" wrapText="1"/>
    </xf>
    <xf numFmtId="0" fontId="0" fillId="15" borderId="6" xfId="0" applyFill="1" applyBorder="1" applyAlignment="1">
      <alignment horizontal="center" vertical="center" wrapText="1"/>
    </xf>
    <xf numFmtId="0" fontId="0" fillId="16" borderId="3" xfId="0" applyFill="1" applyBorder="1" applyAlignment="1">
      <alignment horizontal="center" vertical="center" wrapText="1"/>
    </xf>
    <xf numFmtId="0" fontId="0" fillId="16" borderId="6" xfId="0" applyFill="1" applyBorder="1" applyAlignment="1">
      <alignment horizontal="center" vertical="center" wrapText="1"/>
    </xf>
    <xf numFmtId="0" fontId="2" fillId="18" borderId="3" xfId="0" applyFont="1" applyFill="1" applyBorder="1" applyAlignment="1">
      <alignment horizontal="center" vertical="center"/>
    </xf>
    <xf numFmtId="0" fontId="2" fillId="18" borderId="9" xfId="0" applyFont="1" applyFill="1" applyBorder="1" applyAlignment="1">
      <alignment horizontal="center" vertical="center"/>
    </xf>
    <xf numFmtId="0" fontId="2" fillId="18" borderId="6" xfId="0" applyFont="1" applyFill="1" applyBorder="1" applyAlignment="1">
      <alignment horizontal="center" vertical="center"/>
    </xf>
    <xf numFmtId="0" fontId="2" fillId="20" borderId="3" xfId="0" applyFont="1" applyFill="1" applyBorder="1" applyAlignment="1">
      <alignment horizontal="center" vertical="center"/>
    </xf>
    <xf numFmtId="0" fontId="2" fillId="20" borderId="9" xfId="0" applyFont="1" applyFill="1" applyBorder="1" applyAlignment="1">
      <alignment horizontal="center" vertical="center"/>
    </xf>
    <xf numFmtId="0" fontId="2" fillId="20" borderId="6" xfId="0" applyFont="1" applyFill="1" applyBorder="1" applyAlignment="1">
      <alignment horizontal="center" vertical="center"/>
    </xf>
    <xf numFmtId="0" fontId="2" fillId="17" borderId="3" xfId="0" applyFont="1" applyFill="1" applyBorder="1" applyAlignment="1">
      <alignment horizontal="center" vertical="center"/>
    </xf>
    <xf numFmtId="0" fontId="2" fillId="17" borderId="9" xfId="0" applyFont="1" applyFill="1" applyBorder="1" applyAlignment="1">
      <alignment horizontal="center" vertical="center"/>
    </xf>
    <xf numFmtId="0" fontId="2" fillId="17" borderId="6" xfId="0" applyFont="1" applyFill="1" applyBorder="1" applyAlignment="1">
      <alignment horizontal="center" vertical="center"/>
    </xf>
    <xf numFmtId="0" fontId="2" fillId="15" borderId="3" xfId="0" applyFont="1" applyFill="1" applyBorder="1" applyAlignment="1">
      <alignment horizontal="center" vertical="center"/>
    </xf>
    <xf numFmtId="0" fontId="2" fillId="15" borderId="9" xfId="0" applyFont="1" applyFill="1" applyBorder="1" applyAlignment="1">
      <alignment horizontal="center" vertical="center"/>
    </xf>
    <xf numFmtId="0" fontId="2" fillId="15" borderId="6"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9" xfId="0" applyFont="1" applyFill="1" applyBorder="1" applyAlignment="1">
      <alignment horizontal="center" vertical="center"/>
    </xf>
    <xf numFmtId="0" fontId="2" fillId="14" borderId="6" xfId="0" applyFont="1" applyFill="1" applyBorder="1" applyAlignment="1">
      <alignment horizontal="center" vertical="center"/>
    </xf>
    <xf numFmtId="0" fontId="2" fillId="19" borderId="3" xfId="0" applyFont="1" applyFill="1" applyBorder="1" applyAlignment="1">
      <alignment horizontal="center" vertical="center"/>
    </xf>
    <xf numFmtId="0" fontId="2" fillId="19" borderId="9" xfId="0" applyFont="1" applyFill="1" applyBorder="1" applyAlignment="1">
      <alignment horizontal="center" vertical="center"/>
    </xf>
    <xf numFmtId="0" fontId="2" fillId="19" borderId="6" xfId="0" applyFont="1" applyFill="1" applyBorder="1" applyAlignment="1">
      <alignment horizontal="center" vertical="center"/>
    </xf>
  </cellXfs>
  <cellStyles count="2">
    <cellStyle name="Normal" xfId="0" builtinId="0"/>
    <cellStyle name="Porcentaje" xfId="1" builtinId="5"/>
  </cellStyles>
  <dxfs count="4">
    <dxf>
      <fill>
        <patternFill>
          <bgColor rgb="FFFF0000"/>
        </patternFill>
      </fill>
    </dxf>
    <dxf>
      <fill>
        <patternFill>
          <bgColor theme="5"/>
        </patternFill>
      </fill>
    </dxf>
    <dxf>
      <fill>
        <patternFill>
          <bgColor theme="7" tint="0.39994506668294322"/>
        </patternFill>
      </fill>
    </dxf>
    <dxf>
      <fill>
        <patternFill>
          <bgColor rgb="FF00B050"/>
        </patternFill>
      </fill>
    </dxf>
  </dxfs>
  <tableStyles count="0" defaultTableStyle="TableStyleMedium2" defaultPivotStyle="PivotStyleLight16"/>
  <colors>
    <mruColors>
      <color rgb="FF00CC99"/>
      <color rgb="FF0099CC"/>
      <color rgb="FFCCFFCC"/>
      <color rgb="FF00FFCC"/>
      <color rgb="FF33CCCC"/>
      <color rgb="FFFF6600"/>
      <color rgb="FFFFCCCC"/>
      <color rgb="FFCCCCFF"/>
      <color rgb="FF99CC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1059</xdr:colOff>
      <xdr:row>0</xdr:row>
      <xdr:rowOff>1</xdr:rowOff>
    </xdr:from>
    <xdr:to>
      <xdr:col>2</xdr:col>
      <xdr:colOff>2577043</xdr:colOff>
      <xdr:row>4</xdr:row>
      <xdr:rowOff>123191</xdr:rowOff>
    </xdr:to>
    <xdr:pic>
      <xdr:nvPicPr>
        <xdr:cNvPr id="4" name="Imagen 3">
          <a:extLst>
            <a:ext uri="{FF2B5EF4-FFF2-40B4-BE49-F238E27FC236}">
              <a16:creationId xmlns="" xmlns:a16="http://schemas.microsoft.com/office/drawing/2014/main" id="{A5ACCE47-288C-0744-8899-C443D7CDF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9" y="1"/>
          <a:ext cx="4471459" cy="1047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476249</xdr:colOff>
      <xdr:row>7</xdr:row>
      <xdr:rowOff>76200</xdr:rowOff>
    </xdr:from>
    <xdr:to>
      <xdr:col>8</xdr:col>
      <xdr:colOff>847724</xdr:colOff>
      <xdr:row>7</xdr:row>
      <xdr:rowOff>361950</xdr:rowOff>
    </xdr:to>
    <xdr:sp macro="" textlink="">
      <xdr:nvSpPr>
        <xdr:cNvPr id="2" name="Rectángulo: esquinas redondeadas 1">
          <a:extLst>
            <a:ext uri="{FF2B5EF4-FFF2-40B4-BE49-F238E27FC236}">
              <a16:creationId xmlns="" xmlns:a16="http://schemas.microsoft.com/office/drawing/2014/main" id="{D2F88600-07EE-4B31-8435-4F71E28D7B59}"/>
            </a:ext>
          </a:extLst>
        </xdr:cNvPr>
        <xdr:cNvSpPr/>
      </xdr:nvSpPr>
      <xdr:spPr>
        <a:xfrm>
          <a:off x="8429624" y="329565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R1</a:t>
          </a:r>
        </a:p>
      </xdr:txBody>
    </xdr:sp>
    <xdr:clientData/>
  </xdr:twoCellAnchor>
  <xdr:twoCellAnchor>
    <xdr:from>
      <xdr:col>8</xdr:col>
      <xdr:colOff>476249</xdr:colOff>
      <xdr:row>8</xdr:row>
      <xdr:rowOff>295275</xdr:rowOff>
    </xdr:from>
    <xdr:to>
      <xdr:col>8</xdr:col>
      <xdr:colOff>847724</xdr:colOff>
      <xdr:row>8</xdr:row>
      <xdr:rowOff>581025</xdr:rowOff>
    </xdr:to>
    <xdr:sp macro="" textlink="">
      <xdr:nvSpPr>
        <xdr:cNvPr id="3" name="Rectángulo: esquinas redondeadas 2">
          <a:extLst>
            <a:ext uri="{FF2B5EF4-FFF2-40B4-BE49-F238E27FC236}">
              <a16:creationId xmlns="" xmlns:a16="http://schemas.microsoft.com/office/drawing/2014/main" id="{5BA3FE02-8C47-4555-BECC-CAEC83861C89}"/>
            </a:ext>
          </a:extLst>
        </xdr:cNvPr>
        <xdr:cNvSpPr/>
      </xdr:nvSpPr>
      <xdr:spPr>
        <a:xfrm>
          <a:off x="8429624" y="4772025"/>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R2</a:t>
          </a:r>
        </a:p>
      </xdr:txBody>
    </xdr:sp>
    <xdr:clientData/>
  </xdr:twoCellAnchor>
  <xdr:twoCellAnchor>
    <xdr:from>
      <xdr:col>7</xdr:col>
      <xdr:colOff>352424</xdr:colOff>
      <xdr:row>7</xdr:row>
      <xdr:rowOff>266700</xdr:rowOff>
    </xdr:from>
    <xdr:to>
      <xdr:col>7</xdr:col>
      <xdr:colOff>723899</xdr:colOff>
      <xdr:row>7</xdr:row>
      <xdr:rowOff>552450</xdr:rowOff>
    </xdr:to>
    <xdr:sp macro="" textlink="">
      <xdr:nvSpPr>
        <xdr:cNvPr id="4" name="Rectángulo: esquinas redondeadas 3">
          <a:extLst>
            <a:ext uri="{FF2B5EF4-FFF2-40B4-BE49-F238E27FC236}">
              <a16:creationId xmlns="" xmlns:a16="http://schemas.microsoft.com/office/drawing/2014/main" id="{93538BA9-33CE-4B46-8A36-AEAC7EDF43E4}"/>
            </a:ext>
          </a:extLst>
        </xdr:cNvPr>
        <xdr:cNvSpPr/>
      </xdr:nvSpPr>
      <xdr:spPr>
        <a:xfrm>
          <a:off x="6924674" y="348615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R3</a:t>
          </a:r>
        </a:p>
      </xdr:txBody>
    </xdr:sp>
    <xdr:clientData/>
  </xdr:twoCellAnchor>
  <xdr:twoCellAnchor>
    <xdr:from>
      <xdr:col>7</xdr:col>
      <xdr:colOff>361949</xdr:colOff>
      <xdr:row>7</xdr:row>
      <xdr:rowOff>619125</xdr:rowOff>
    </xdr:from>
    <xdr:to>
      <xdr:col>7</xdr:col>
      <xdr:colOff>733424</xdr:colOff>
      <xdr:row>7</xdr:row>
      <xdr:rowOff>904875</xdr:rowOff>
    </xdr:to>
    <xdr:sp macro="" textlink="">
      <xdr:nvSpPr>
        <xdr:cNvPr id="5" name="Rectángulo: esquinas redondeadas 4">
          <a:extLst>
            <a:ext uri="{FF2B5EF4-FFF2-40B4-BE49-F238E27FC236}">
              <a16:creationId xmlns="" xmlns:a16="http://schemas.microsoft.com/office/drawing/2014/main" id="{BA639D83-6D76-4996-9774-D879B20C7A48}"/>
            </a:ext>
          </a:extLst>
        </xdr:cNvPr>
        <xdr:cNvSpPr/>
      </xdr:nvSpPr>
      <xdr:spPr>
        <a:xfrm>
          <a:off x="6934199" y="3838575"/>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R4</a:t>
          </a:r>
        </a:p>
      </xdr:txBody>
    </xdr:sp>
    <xdr:clientData/>
  </xdr:twoCellAnchor>
  <xdr:twoCellAnchor>
    <xdr:from>
      <xdr:col>8</xdr:col>
      <xdr:colOff>247649</xdr:colOff>
      <xdr:row>9</xdr:row>
      <xdr:rowOff>95250</xdr:rowOff>
    </xdr:from>
    <xdr:to>
      <xdr:col>8</xdr:col>
      <xdr:colOff>619124</xdr:colOff>
      <xdr:row>9</xdr:row>
      <xdr:rowOff>381000</xdr:rowOff>
    </xdr:to>
    <xdr:sp macro="" textlink="">
      <xdr:nvSpPr>
        <xdr:cNvPr id="6" name="Rectángulo: esquinas redondeadas 5">
          <a:extLst>
            <a:ext uri="{FF2B5EF4-FFF2-40B4-BE49-F238E27FC236}">
              <a16:creationId xmlns="" xmlns:a16="http://schemas.microsoft.com/office/drawing/2014/main" id="{7571E0FE-D0B5-4AA3-B62C-75B114279A1D}"/>
            </a:ext>
          </a:extLst>
        </xdr:cNvPr>
        <xdr:cNvSpPr/>
      </xdr:nvSpPr>
      <xdr:spPr>
        <a:xfrm>
          <a:off x="8201024" y="582930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R5</a:t>
          </a:r>
        </a:p>
      </xdr:txBody>
    </xdr:sp>
    <xdr:clientData/>
  </xdr:twoCellAnchor>
  <xdr:twoCellAnchor>
    <xdr:from>
      <xdr:col>7</xdr:col>
      <xdr:colOff>761999</xdr:colOff>
      <xdr:row>7</xdr:row>
      <xdr:rowOff>457200</xdr:rowOff>
    </xdr:from>
    <xdr:to>
      <xdr:col>7</xdr:col>
      <xdr:colOff>1133474</xdr:colOff>
      <xdr:row>7</xdr:row>
      <xdr:rowOff>742950</xdr:rowOff>
    </xdr:to>
    <xdr:sp macro="" textlink="">
      <xdr:nvSpPr>
        <xdr:cNvPr id="7" name="Rectángulo: esquinas redondeadas 6">
          <a:extLst>
            <a:ext uri="{FF2B5EF4-FFF2-40B4-BE49-F238E27FC236}">
              <a16:creationId xmlns="" xmlns:a16="http://schemas.microsoft.com/office/drawing/2014/main" id="{FC882376-CA86-4D69-B3B6-0B6F8F97DDD9}"/>
            </a:ext>
          </a:extLst>
        </xdr:cNvPr>
        <xdr:cNvSpPr/>
      </xdr:nvSpPr>
      <xdr:spPr>
        <a:xfrm>
          <a:off x="7334249" y="367665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R6</a:t>
          </a:r>
        </a:p>
      </xdr:txBody>
    </xdr:sp>
    <xdr:clientData/>
  </xdr:twoCellAnchor>
  <xdr:twoCellAnchor>
    <xdr:from>
      <xdr:col>8</xdr:col>
      <xdr:colOff>485774</xdr:colOff>
      <xdr:row>7</xdr:row>
      <xdr:rowOff>466725</xdr:rowOff>
    </xdr:from>
    <xdr:to>
      <xdr:col>8</xdr:col>
      <xdr:colOff>857249</xdr:colOff>
      <xdr:row>7</xdr:row>
      <xdr:rowOff>752475</xdr:rowOff>
    </xdr:to>
    <xdr:sp macro="" textlink="">
      <xdr:nvSpPr>
        <xdr:cNvPr id="8" name="Rectángulo: esquinas redondeadas 7">
          <a:extLst>
            <a:ext uri="{FF2B5EF4-FFF2-40B4-BE49-F238E27FC236}">
              <a16:creationId xmlns="" xmlns:a16="http://schemas.microsoft.com/office/drawing/2014/main" id="{17593086-5CFF-4316-A627-560EC4AFA352}"/>
            </a:ext>
          </a:extLst>
        </xdr:cNvPr>
        <xdr:cNvSpPr/>
      </xdr:nvSpPr>
      <xdr:spPr>
        <a:xfrm>
          <a:off x="8439149" y="3686175"/>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R7</a:t>
          </a:r>
        </a:p>
      </xdr:txBody>
    </xdr:sp>
    <xdr:clientData/>
  </xdr:twoCellAnchor>
  <xdr:twoCellAnchor>
    <xdr:from>
      <xdr:col>6</xdr:col>
      <xdr:colOff>438149</xdr:colOff>
      <xdr:row>8</xdr:row>
      <xdr:rowOff>371475</xdr:rowOff>
    </xdr:from>
    <xdr:to>
      <xdr:col>6</xdr:col>
      <xdr:colOff>809624</xdr:colOff>
      <xdr:row>8</xdr:row>
      <xdr:rowOff>657225</xdr:rowOff>
    </xdr:to>
    <xdr:sp macro="" textlink="">
      <xdr:nvSpPr>
        <xdr:cNvPr id="9" name="Rectángulo: esquinas redondeadas 8">
          <a:extLst>
            <a:ext uri="{FF2B5EF4-FFF2-40B4-BE49-F238E27FC236}">
              <a16:creationId xmlns="" xmlns:a16="http://schemas.microsoft.com/office/drawing/2014/main" id="{80823DCC-8B40-4C37-BDA6-1B905E9139EA}"/>
            </a:ext>
          </a:extLst>
        </xdr:cNvPr>
        <xdr:cNvSpPr/>
      </xdr:nvSpPr>
      <xdr:spPr>
        <a:xfrm>
          <a:off x="5629274" y="4848225"/>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R8</a:t>
          </a:r>
        </a:p>
      </xdr:txBody>
    </xdr:sp>
    <xdr:clientData/>
  </xdr:twoCellAnchor>
  <xdr:twoCellAnchor>
    <xdr:from>
      <xdr:col>6</xdr:col>
      <xdr:colOff>428624</xdr:colOff>
      <xdr:row>9</xdr:row>
      <xdr:rowOff>285750</xdr:rowOff>
    </xdr:from>
    <xdr:to>
      <xdr:col>6</xdr:col>
      <xdr:colOff>800099</xdr:colOff>
      <xdr:row>9</xdr:row>
      <xdr:rowOff>571500</xdr:rowOff>
    </xdr:to>
    <xdr:sp macro="" textlink="">
      <xdr:nvSpPr>
        <xdr:cNvPr id="10" name="Rectángulo: esquinas redondeadas 9">
          <a:extLst>
            <a:ext uri="{FF2B5EF4-FFF2-40B4-BE49-F238E27FC236}">
              <a16:creationId xmlns="" xmlns:a16="http://schemas.microsoft.com/office/drawing/2014/main" id="{381B05EC-2D47-4461-AA8F-CC75A631457A}"/>
            </a:ext>
          </a:extLst>
        </xdr:cNvPr>
        <xdr:cNvSpPr/>
      </xdr:nvSpPr>
      <xdr:spPr>
        <a:xfrm>
          <a:off x="5619749" y="601980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R9</a:t>
          </a:r>
        </a:p>
      </xdr:txBody>
    </xdr:sp>
    <xdr:clientData/>
  </xdr:twoCellAnchor>
  <xdr:twoCellAnchor>
    <xdr:from>
      <xdr:col>8</xdr:col>
      <xdr:colOff>247650</xdr:colOff>
      <xdr:row>9</xdr:row>
      <xdr:rowOff>476249</xdr:rowOff>
    </xdr:from>
    <xdr:to>
      <xdr:col>8</xdr:col>
      <xdr:colOff>657226</xdr:colOff>
      <xdr:row>9</xdr:row>
      <xdr:rowOff>762000</xdr:rowOff>
    </xdr:to>
    <xdr:sp macro="" textlink="">
      <xdr:nvSpPr>
        <xdr:cNvPr id="11" name="Rectángulo: esquinas redondeadas 10">
          <a:extLst>
            <a:ext uri="{FF2B5EF4-FFF2-40B4-BE49-F238E27FC236}">
              <a16:creationId xmlns="" xmlns:a16="http://schemas.microsoft.com/office/drawing/2014/main" id="{B9A343D4-A708-4E6E-84D8-891CBF8BBCA9}"/>
            </a:ext>
          </a:extLst>
        </xdr:cNvPr>
        <xdr:cNvSpPr/>
      </xdr:nvSpPr>
      <xdr:spPr>
        <a:xfrm>
          <a:off x="8201025" y="6210299"/>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R10</a:t>
          </a:r>
        </a:p>
      </xdr:txBody>
    </xdr:sp>
    <xdr:clientData/>
  </xdr:twoCellAnchor>
  <xdr:twoCellAnchor>
    <xdr:from>
      <xdr:col>8</xdr:col>
      <xdr:colOff>714375</xdr:colOff>
      <xdr:row>9</xdr:row>
      <xdr:rowOff>76199</xdr:rowOff>
    </xdr:from>
    <xdr:to>
      <xdr:col>8</xdr:col>
      <xdr:colOff>1123951</xdr:colOff>
      <xdr:row>9</xdr:row>
      <xdr:rowOff>361950</xdr:rowOff>
    </xdr:to>
    <xdr:sp macro="" textlink="">
      <xdr:nvSpPr>
        <xdr:cNvPr id="12" name="Rectángulo: esquinas redondeadas 11">
          <a:extLst>
            <a:ext uri="{FF2B5EF4-FFF2-40B4-BE49-F238E27FC236}">
              <a16:creationId xmlns="" xmlns:a16="http://schemas.microsoft.com/office/drawing/2014/main" id="{3B6BD6E3-DFF8-4457-8BFF-C00C8167E7FB}"/>
            </a:ext>
          </a:extLst>
        </xdr:cNvPr>
        <xdr:cNvSpPr/>
      </xdr:nvSpPr>
      <xdr:spPr>
        <a:xfrm>
          <a:off x="8667750" y="5810249"/>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R11</a:t>
          </a:r>
        </a:p>
      </xdr:txBody>
    </xdr:sp>
    <xdr:clientData/>
  </xdr:twoCellAnchor>
  <xdr:twoCellAnchor>
    <xdr:from>
      <xdr:col>8</xdr:col>
      <xdr:colOff>733425</xdr:colOff>
      <xdr:row>9</xdr:row>
      <xdr:rowOff>466724</xdr:rowOff>
    </xdr:from>
    <xdr:to>
      <xdr:col>8</xdr:col>
      <xdr:colOff>1143001</xdr:colOff>
      <xdr:row>9</xdr:row>
      <xdr:rowOff>752475</xdr:rowOff>
    </xdr:to>
    <xdr:sp macro="" textlink="">
      <xdr:nvSpPr>
        <xdr:cNvPr id="13" name="Rectángulo: esquinas redondeadas 12">
          <a:extLst>
            <a:ext uri="{FF2B5EF4-FFF2-40B4-BE49-F238E27FC236}">
              <a16:creationId xmlns="" xmlns:a16="http://schemas.microsoft.com/office/drawing/2014/main" id="{49F1CB0D-84E3-4C97-B3A2-0DF04F2F1549}"/>
            </a:ext>
          </a:extLst>
        </xdr:cNvPr>
        <xdr:cNvSpPr/>
      </xdr:nvSpPr>
      <xdr:spPr>
        <a:xfrm>
          <a:off x="8686800" y="6200774"/>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R12</a:t>
          </a:r>
        </a:p>
      </xdr:txBody>
    </xdr:sp>
    <xdr:clientData/>
  </xdr:twoCellAnchor>
  <xdr:twoCellAnchor>
    <xdr:from>
      <xdr:col>7</xdr:col>
      <xdr:colOff>342900</xdr:colOff>
      <xdr:row>9</xdr:row>
      <xdr:rowOff>209549</xdr:rowOff>
    </xdr:from>
    <xdr:to>
      <xdr:col>7</xdr:col>
      <xdr:colOff>752476</xdr:colOff>
      <xdr:row>9</xdr:row>
      <xdr:rowOff>495300</xdr:rowOff>
    </xdr:to>
    <xdr:sp macro="" textlink="">
      <xdr:nvSpPr>
        <xdr:cNvPr id="14" name="Rectángulo: esquinas redondeadas 13">
          <a:extLst>
            <a:ext uri="{FF2B5EF4-FFF2-40B4-BE49-F238E27FC236}">
              <a16:creationId xmlns="" xmlns:a16="http://schemas.microsoft.com/office/drawing/2014/main" id="{6FC10AB7-EE17-4186-A189-01C1B8E5E391}"/>
            </a:ext>
          </a:extLst>
        </xdr:cNvPr>
        <xdr:cNvSpPr/>
      </xdr:nvSpPr>
      <xdr:spPr>
        <a:xfrm>
          <a:off x="6305550" y="4800599"/>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R13</a:t>
          </a:r>
        </a:p>
      </xdr:txBody>
    </xdr:sp>
    <xdr:clientData/>
  </xdr:twoCellAnchor>
  <xdr:twoCellAnchor>
    <xdr:from>
      <xdr:col>8</xdr:col>
      <xdr:colOff>495300</xdr:colOff>
      <xdr:row>9</xdr:row>
      <xdr:rowOff>828674</xdr:rowOff>
    </xdr:from>
    <xdr:to>
      <xdr:col>8</xdr:col>
      <xdr:colOff>904876</xdr:colOff>
      <xdr:row>9</xdr:row>
      <xdr:rowOff>1114425</xdr:rowOff>
    </xdr:to>
    <xdr:sp macro="" textlink="">
      <xdr:nvSpPr>
        <xdr:cNvPr id="15" name="Rectángulo: esquinas redondeadas 14">
          <a:extLst>
            <a:ext uri="{FF2B5EF4-FFF2-40B4-BE49-F238E27FC236}">
              <a16:creationId xmlns="" xmlns:a16="http://schemas.microsoft.com/office/drawing/2014/main" id="{83968CDC-B8E0-4C58-8067-A0482F8C9708}"/>
            </a:ext>
          </a:extLst>
        </xdr:cNvPr>
        <xdr:cNvSpPr/>
      </xdr:nvSpPr>
      <xdr:spPr>
        <a:xfrm>
          <a:off x="8448675" y="6562724"/>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R14</a:t>
          </a:r>
        </a:p>
      </xdr:txBody>
    </xdr:sp>
    <xdr:clientData/>
  </xdr:twoCellAnchor>
  <xdr:twoCellAnchor>
    <xdr:from>
      <xdr:col>5</xdr:col>
      <xdr:colOff>28575</xdr:colOff>
      <xdr:row>10</xdr:row>
      <xdr:rowOff>333375</xdr:rowOff>
    </xdr:from>
    <xdr:to>
      <xdr:col>9</xdr:col>
      <xdr:colOff>1352550</xdr:colOff>
      <xdr:row>11</xdr:row>
      <xdr:rowOff>219075</xdr:rowOff>
    </xdr:to>
    <xdr:sp macro="" textlink="">
      <xdr:nvSpPr>
        <xdr:cNvPr id="16" name="Flecha: a la derecha 15">
          <a:extLst>
            <a:ext uri="{FF2B5EF4-FFF2-40B4-BE49-F238E27FC236}">
              <a16:creationId xmlns="" xmlns:a16="http://schemas.microsoft.com/office/drawing/2014/main" id="{8DF5FCD6-84DA-4FA2-9D66-6EF87E1CDBBA}"/>
            </a:ext>
          </a:extLst>
        </xdr:cNvPr>
        <xdr:cNvSpPr/>
      </xdr:nvSpPr>
      <xdr:spPr>
        <a:xfrm>
          <a:off x="3838575" y="7324725"/>
          <a:ext cx="6848475" cy="400050"/>
        </a:xfrm>
        <a:prstGeom prst="rightArrow">
          <a:avLst/>
        </a:prstGeom>
        <a:solidFill>
          <a:schemeClr val="bg2">
            <a:lumMod val="50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t>IMPACTO</a:t>
          </a:r>
        </a:p>
      </xdr:txBody>
    </xdr:sp>
    <xdr:clientData/>
  </xdr:twoCellAnchor>
  <xdr:twoCellAnchor>
    <xdr:from>
      <xdr:col>3</xdr:col>
      <xdr:colOff>452440</xdr:colOff>
      <xdr:row>5</xdr:row>
      <xdr:rowOff>0</xdr:rowOff>
    </xdr:from>
    <xdr:to>
      <xdr:col>4</xdr:col>
      <xdr:colOff>76200</xdr:colOff>
      <xdr:row>10</xdr:row>
      <xdr:rowOff>38103</xdr:rowOff>
    </xdr:to>
    <xdr:sp macro="" textlink="">
      <xdr:nvSpPr>
        <xdr:cNvPr id="18" name="Flecha: a la derecha 17">
          <a:extLst>
            <a:ext uri="{FF2B5EF4-FFF2-40B4-BE49-F238E27FC236}">
              <a16:creationId xmlns="" xmlns:a16="http://schemas.microsoft.com/office/drawing/2014/main" id="{C684782B-872A-41F2-B270-B56F907B3D0E}"/>
            </a:ext>
          </a:extLst>
        </xdr:cNvPr>
        <xdr:cNvSpPr/>
      </xdr:nvSpPr>
      <xdr:spPr>
        <a:xfrm rot="16200000">
          <a:off x="-290512" y="3614741"/>
          <a:ext cx="6443664" cy="385760"/>
        </a:xfrm>
        <a:prstGeom prst="rightArrow">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t>PROBABILIDAD</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K45"/>
  <sheetViews>
    <sheetView showGridLines="0" tabSelected="1" zoomScale="80" zoomScaleNormal="80" workbookViewId="0">
      <selection activeCell="H9" sqref="H9"/>
    </sheetView>
  </sheetViews>
  <sheetFormatPr baseColWidth="10" defaultColWidth="11.42578125" defaultRowHeight="15" x14ac:dyDescent="0.25"/>
  <cols>
    <col min="1" max="1" width="6.5703125" customWidth="1"/>
    <col min="2" max="2" width="21.85546875" customWidth="1"/>
    <col min="3" max="3" width="43" customWidth="1"/>
    <col min="4" max="4" width="33.5703125" customWidth="1"/>
    <col min="5" max="5" width="22.42578125" customWidth="1"/>
    <col min="6" max="6" width="32.42578125" customWidth="1"/>
    <col min="7" max="7" width="51.140625" customWidth="1"/>
    <col min="8" max="8" width="24.5703125" customWidth="1"/>
    <col min="9" max="9" width="13.85546875" customWidth="1"/>
    <col min="10" max="10" width="13" customWidth="1"/>
    <col min="12" max="12" width="11.42578125" style="118"/>
    <col min="13" max="13" width="75" customWidth="1"/>
    <col min="14" max="14" width="13.140625" style="102" customWidth="1"/>
    <col min="15" max="15" width="14.5703125" customWidth="1"/>
    <col min="16" max="16" width="15.42578125" customWidth="1"/>
    <col min="17" max="17" width="20.42578125" customWidth="1"/>
    <col min="18" max="18" width="23.42578125" customWidth="1"/>
    <col min="19" max="19" width="16.85546875" customWidth="1"/>
    <col min="20" max="20" width="21.85546875" customWidth="1"/>
    <col min="21" max="21" width="21.42578125" customWidth="1"/>
    <col min="23" max="23" width="14.5703125" customWidth="1"/>
    <col min="24" max="24" width="15.140625" customWidth="1"/>
    <col min="25" max="25" width="14.85546875" customWidth="1"/>
    <col min="28" max="28" width="15.140625" bestFit="1" customWidth="1"/>
    <col min="29" max="29" width="12.5703125" hidden="1" customWidth="1"/>
    <col min="30" max="30" width="21.5703125" hidden="1" customWidth="1"/>
    <col min="31" max="31" width="17.42578125" hidden="1" customWidth="1"/>
    <col min="32" max="32" width="16.85546875" hidden="1" customWidth="1"/>
    <col min="33" max="33" width="13.42578125" hidden="1" customWidth="1"/>
    <col min="34" max="34" width="34" hidden="1" customWidth="1"/>
    <col min="35" max="35" width="14.140625" hidden="1" customWidth="1"/>
    <col min="36" max="36" width="15.5703125" hidden="1" customWidth="1"/>
    <col min="37" max="39" width="11.42578125" hidden="1" customWidth="1"/>
    <col min="40" max="40" width="13.42578125" hidden="1" customWidth="1"/>
    <col min="41" max="41" width="0" hidden="1" customWidth="1"/>
    <col min="61" max="67" width="0" hidden="1" customWidth="1"/>
  </cols>
  <sheetData>
    <row r="2" spans="1:63" ht="21" x14ac:dyDescent="0.35">
      <c r="F2" s="100"/>
    </row>
    <row r="3" spans="1:63" ht="23.25" x14ac:dyDescent="0.35">
      <c r="E3" s="101" t="s">
        <v>0</v>
      </c>
    </row>
    <row r="6" spans="1:63" ht="20.100000000000001" customHeight="1" x14ac:dyDescent="0.25">
      <c r="A6" s="175" t="s">
        <v>1</v>
      </c>
      <c r="B6" s="175"/>
      <c r="C6" s="175"/>
      <c r="D6" s="175"/>
      <c r="E6" s="175"/>
      <c r="F6" s="175"/>
      <c r="G6" s="175"/>
      <c r="H6" s="175"/>
      <c r="I6" s="176" t="s">
        <v>2</v>
      </c>
      <c r="J6" s="176"/>
      <c r="K6" s="176"/>
      <c r="L6" s="170" t="s">
        <v>3</v>
      </c>
      <c r="M6" s="170"/>
      <c r="N6" s="170"/>
      <c r="O6" s="170"/>
      <c r="P6" s="170"/>
      <c r="Q6" s="170"/>
      <c r="R6" s="170"/>
      <c r="S6" s="170"/>
      <c r="T6" s="170"/>
      <c r="U6" s="170"/>
      <c r="V6" s="170"/>
      <c r="W6" s="170"/>
      <c r="X6" s="170"/>
      <c r="Y6" s="170"/>
      <c r="Z6" s="170"/>
      <c r="AA6" s="170"/>
      <c r="AB6" s="170"/>
      <c r="AC6" s="170"/>
      <c r="AD6" s="170"/>
      <c r="AE6" s="170"/>
      <c r="AF6" s="170"/>
      <c r="AG6" s="174" t="s">
        <v>4</v>
      </c>
      <c r="AH6" s="174"/>
      <c r="AI6" s="174"/>
      <c r="AJ6" s="174"/>
      <c r="AK6" s="174"/>
      <c r="AL6" s="174"/>
      <c r="AM6" s="174"/>
      <c r="AN6" s="174"/>
    </row>
    <row r="7" spans="1:63" ht="126.75" customHeight="1" x14ac:dyDescent="0.25">
      <c r="A7" s="95" t="s">
        <v>5</v>
      </c>
      <c r="B7" s="95" t="s">
        <v>6</v>
      </c>
      <c r="C7" s="95" t="s">
        <v>7</v>
      </c>
      <c r="D7" s="95" t="s">
        <v>8</v>
      </c>
      <c r="E7" s="95" t="s">
        <v>9</v>
      </c>
      <c r="F7" s="103" t="s">
        <v>10</v>
      </c>
      <c r="G7" s="95" t="s">
        <v>11</v>
      </c>
      <c r="H7" s="95" t="s">
        <v>12</v>
      </c>
      <c r="I7" s="96" t="s">
        <v>13</v>
      </c>
      <c r="J7" s="96" t="s">
        <v>14</v>
      </c>
      <c r="K7" s="96" t="s">
        <v>15</v>
      </c>
      <c r="L7" s="96" t="s">
        <v>16</v>
      </c>
      <c r="M7" s="95" t="s">
        <v>17</v>
      </c>
      <c r="N7" s="95" t="s">
        <v>18</v>
      </c>
      <c r="O7" s="95" t="s">
        <v>19</v>
      </c>
      <c r="P7" s="95" t="s">
        <v>20</v>
      </c>
      <c r="Q7" s="95" t="s">
        <v>21</v>
      </c>
      <c r="R7" s="95" t="s">
        <v>22</v>
      </c>
      <c r="S7" s="95" t="s">
        <v>23</v>
      </c>
      <c r="T7" s="95" t="s">
        <v>24</v>
      </c>
      <c r="U7" s="95" t="s">
        <v>25</v>
      </c>
      <c r="V7" s="95" t="s">
        <v>26</v>
      </c>
      <c r="W7" s="95" t="s">
        <v>27</v>
      </c>
      <c r="X7" s="95" t="s">
        <v>28</v>
      </c>
      <c r="Y7" s="95" t="s">
        <v>29</v>
      </c>
      <c r="Z7" s="95" t="s">
        <v>30</v>
      </c>
      <c r="AA7" s="95" t="s">
        <v>31</v>
      </c>
      <c r="AB7" s="95" t="s">
        <v>32</v>
      </c>
      <c r="AC7" s="95" t="s">
        <v>33</v>
      </c>
      <c r="AD7" s="95" t="s">
        <v>13</v>
      </c>
      <c r="AE7" s="95" t="s">
        <v>14</v>
      </c>
      <c r="AF7" s="95" t="s">
        <v>15</v>
      </c>
      <c r="AG7" s="95" t="s">
        <v>34</v>
      </c>
      <c r="AH7" s="95" t="s">
        <v>35</v>
      </c>
      <c r="AI7" s="95" t="s">
        <v>36</v>
      </c>
      <c r="AJ7" s="95" t="s">
        <v>37</v>
      </c>
      <c r="AK7" s="95" t="s">
        <v>38</v>
      </c>
      <c r="AL7" s="95" t="s">
        <v>39</v>
      </c>
      <c r="AM7" s="95" t="s">
        <v>40</v>
      </c>
      <c r="AN7" s="95" t="s">
        <v>41</v>
      </c>
      <c r="BJ7" t="s">
        <v>42</v>
      </c>
      <c r="BK7" t="s">
        <v>43</v>
      </c>
    </row>
    <row r="8" spans="1:63" ht="132" customHeight="1" x14ac:dyDescent="0.25">
      <c r="A8" s="151" t="s">
        <v>44</v>
      </c>
      <c r="B8" s="151" t="s">
        <v>45</v>
      </c>
      <c r="C8" s="162" t="s">
        <v>46</v>
      </c>
      <c r="D8" s="168" t="s">
        <v>47</v>
      </c>
      <c r="E8" s="151" t="s">
        <v>48</v>
      </c>
      <c r="F8" s="169" t="s">
        <v>49</v>
      </c>
      <c r="G8" s="168" t="s">
        <v>50</v>
      </c>
      <c r="H8" s="97" t="s">
        <v>51</v>
      </c>
      <c r="I8" s="151" t="s">
        <v>52</v>
      </c>
      <c r="J8" s="151" t="s">
        <v>53</v>
      </c>
      <c r="K8" s="151" t="s">
        <v>54</v>
      </c>
      <c r="L8" s="145" t="s">
        <v>55</v>
      </c>
      <c r="M8" s="97" t="s">
        <v>56</v>
      </c>
      <c r="N8" s="106" t="s">
        <v>57</v>
      </c>
      <c r="O8" s="106">
        <v>15</v>
      </c>
      <c r="P8" s="106">
        <v>15</v>
      </c>
      <c r="Q8" s="106">
        <v>15</v>
      </c>
      <c r="R8" s="106">
        <v>15</v>
      </c>
      <c r="S8" s="106">
        <v>15</v>
      </c>
      <c r="T8" s="106">
        <v>15</v>
      </c>
      <c r="U8" s="106">
        <v>10</v>
      </c>
      <c r="V8" s="110">
        <f>SUM(O8:U8)</f>
        <v>100</v>
      </c>
      <c r="W8" s="99" t="str">
        <f>IF(V8&lt;=85,"Débil",IF(V8&lt;=95,"Moderado","Fuerte"))</f>
        <v>Fuerte</v>
      </c>
      <c r="X8" s="98" t="s">
        <v>58</v>
      </c>
      <c r="Y8" s="98" t="s">
        <v>58</v>
      </c>
      <c r="Z8" s="99">
        <f>IF(Y8="Fuerte",100,IF(Y8="Moderado",50,IF(Y8="Débil",0,"")))</f>
        <v>100</v>
      </c>
      <c r="AA8" s="99">
        <f t="shared" ref="AA8:AA45" si="0">AVERAGE(V8,Z8)</f>
        <v>100</v>
      </c>
      <c r="AB8" s="155">
        <f>AVERAGE(AA8:AA10)</f>
        <v>80</v>
      </c>
      <c r="AC8" s="147" t="str">
        <f>IF(AB8&lt;=50,"Débil",IF(AB8&lt;=99,"Moderado","Fuerte"))</f>
        <v>Moderado</v>
      </c>
      <c r="AD8" s="145"/>
      <c r="AE8" s="145"/>
      <c r="AF8" s="148"/>
      <c r="AG8" s="1"/>
      <c r="AH8" s="1"/>
      <c r="AI8" s="1"/>
      <c r="AJ8" s="1"/>
      <c r="AK8" s="1"/>
      <c r="AL8" s="1"/>
      <c r="AM8" s="1"/>
      <c r="AN8" s="1"/>
      <c r="BJ8" t="s">
        <v>59</v>
      </c>
      <c r="BK8" t="s">
        <v>60</v>
      </c>
    </row>
    <row r="9" spans="1:63" ht="147.75" customHeight="1" x14ac:dyDescent="0.25">
      <c r="A9" s="151"/>
      <c r="B9" s="151"/>
      <c r="C9" s="163"/>
      <c r="D9" s="168"/>
      <c r="E9" s="151"/>
      <c r="F9" s="169"/>
      <c r="G9" s="168"/>
      <c r="H9" s="97" t="s">
        <v>61</v>
      </c>
      <c r="I9" s="151"/>
      <c r="J9" s="151"/>
      <c r="K9" s="151"/>
      <c r="L9" s="146"/>
      <c r="M9" s="97" t="s">
        <v>62</v>
      </c>
      <c r="N9" s="106" t="s">
        <v>57</v>
      </c>
      <c r="O9" s="106">
        <v>15</v>
      </c>
      <c r="P9" s="106">
        <v>15</v>
      </c>
      <c r="Q9" s="106">
        <v>15</v>
      </c>
      <c r="R9" s="106">
        <v>15</v>
      </c>
      <c r="S9" s="106">
        <v>15</v>
      </c>
      <c r="T9" s="106">
        <v>0</v>
      </c>
      <c r="U9" s="106">
        <v>5</v>
      </c>
      <c r="V9" s="110">
        <f t="shared" ref="V9:V10" si="1">SUM(O9:U9)</f>
        <v>80</v>
      </c>
      <c r="W9" s="99" t="str">
        <f t="shared" ref="W9:W45" si="2">IF(V9&lt;=85,"Débil",IF(V9&lt;=95,"Moderado","Fuerte"))</f>
        <v>Débil</v>
      </c>
      <c r="X9" s="98" t="s">
        <v>63</v>
      </c>
      <c r="Y9" s="98" t="s">
        <v>63</v>
      </c>
      <c r="Z9" s="99">
        <f t="shared" ref="Z9:Z45" si="3">IF(Y9="Fuerte",100,IF(Y9="Moderado",50,IF(Y9="Débil",0,"")))</f>
        <v>0</v>
      </c>
      <c r="AA9" s="99">
        <f t="shared" si="0"/>
        <v>40</v>
      </c>
      <c r="AB9" s="156"/>
      <c r="AC9" s="147"/>
      <c r="AD9" s="146"/>
      <c r="AE9" s="146"/>
      <c r="AF9" s="150"/>
      <c r="AG9" s="1"/>
      <c r="AH9" s="1"/>
      <c r="AI9" s="1"/>
      <c r="AJ9" s="1"/>
      <c r="AK9" s="1"/>
      <c r="AL9" s="1"/>
      <c r="AM9" s="1"/>
      <c r="AN9" s="1"/>
      <c r="BJ9" t="s">
        <v>64</v>
      </c>
      <c r="BK9" t="s">
        <v>65</v>
      </c>
    </row>
    <row r="10" spans="1:63" ht="173.25" customHeight="1" x14ac:dyDescent="0.25">
      <c r="A10" s="151"/>
      <c r="B10" s="151"/>
      <c r="C10" s="163"/>
      <c r="D10" s="168"/>
      <c r="E10" s="151"/>
      <c r="F10" s="169"/>
      <c r="G10" s="168"/>
      <c r="H10" s="97" t="s">
        <v>66</v>
      </c>
      <c r="I10" s="151"/>
      <c r="J10" s="151"/>
      <c r="K10" s="151"/>
      <c r="L10" s="146"/>
      <c r="M10" s="97" t="s">
        <v>67</v>
      </c>
      <c r="N10" s="106" t="s">
        <v>57</v>
      </c>
      <c r="O10" s="105">
        <v>15</v>
      </c>
      <c r="P10" s="106">
        <v>15</v>
      </c>
      <c r="Q10" s="106">
        <v>15</v>
      </c>
      <c r="R10" s="106">
        <v>15</v>
      </c>
      <c r="S10" s="106">
        <v>15</v>
      </c>
      <c r="T10" s="106">
        <v>15</v>
      </c>
      <c r="U10" s="106">
        <v>10</v>
      </c>
      <c r="V10" s="110">
        <f t="shared" si="1"/>
        <v>100</v>
      </c>
      <c r="W10" s="99" t="str">
        <f t="shared" si="2"/>
        <v>Fuerte</v>
      </c>
      <c r="X10" s="98" t="s">
        <v>58</v>
      </c>
      <c r="Y10" s="98" t="s">
        <v>58</v>
      </c>
      <c r="Z10" s="99">
        <f t="shared" si="3"/>
        <v>100</v>
      </c>
      <c r="AA10" s="99">
        <f t="shared" si="0"/>
        <v>100</v>
      </c>
      <c r="AB10" s="156"/>
      <c r="AC10" s="147"/>
      <c r="AD10" s="146"/>
      <c r="AE10" s="146"/>
      <c r="AF10" s="150"/>
      <c r="AG10" s="1"/>
      <c r="AH10" s="1"/>
      <c r="AI10" s="1"/>
      <c r="AJ10" s="1"/>
      <c r="AK10" s="1"/>
      <c r="AL10" s="1"/>
      <c r="AM10" s="1"/>
      <c r="AN10" s="1"/>
      <c r="BJ10" t="s">
        <v>52</v>
      </c>
      <c r="BK10" t="s">
        <v>68</v>
      </c>
    </row>
    <row r="11" spans="1:63" ht="201" customHeight="1" x14ac:dyDescent="0.25">
      <c r="A11" s="145" t="s">
        <v>69</v>
      </c>
      <c r="B11" s="145" t="s">
        <v>45</v>
      </c>
      <c r="C11" s="162" t="s">
        <v>70</v>
      </c>
      <c r="D11" s="162" t="s">
        <v>71</v>
      </c>
      <c r="E11" s="145" t="s">
        <v>48</v>
      </c>
      <c r="F11" s="159" t="s">
        <v>72</v>
      </c>
      <c r="G11" s="162" t="s">
        <v>50</v>
      </c>
      <c r="H11" s="97" t="s">
        <v>73</v>
      </c>
      <c r="I11" s="145" t="s">
        <v>64</v>
      </c>
      <c r="J11" s="145" t="s">
        <v>74</v>
      </c>
      <c r="K11" s="171" t="s">
        <v>75</v>
      </c>
      <c r="L11" s="145" t="s">
        <v>55</v>
      </c>
      <c r="M11" s="97" t="s">
        <v>76</v>
      </c>
      <c r="N11" s="106" t="s">
        <v>57</v>
      </c>
      <c r="O11" s="108">
        <v>15</v>
      </c>
      <c r="P11" s="106">
        <v>15</v>
      </c>
      <c r="Q11" s="106">
        <v>15</v>
      </c>
      <c r="R11" s="106">
        <v>15</v>
      </c>
      <c r="S11" s="106">
        <v>15</v>
      </c>
      <c r="T11" s="106">
        <v>0</v>
      </c>
      <c r="U11" s="106">
        <v>10</v>
      </c>
      <c r="V11" s="110">
        <f t="shared" ref="V11:V45" si="4">SUM(O11:U11)</f>
        <v>85</v>
      </c>
      <c r="W11" s="110" t="str">
        <f t="shared" si="2"/>
        <v>Débil</v>
      </c>
      <c r="X11" s="120" t="s">
        <v>63</v>
      </c>
      <c r="Y11" s="120" t="s">
        <v>63</v>
      </c>
      <c r="Z11" s="99">
        <f>IF(Y11="Fuerte",100,IF(Y11="Moderado",50,IF(Y11="Débil",0,"")))</f>
        <v>0</v>
      </c>
      <c r="AA11" s="165">
        <f>AVERAGE(V11,V11:V14)</f>
        <v>69</v>
      </c>
      <c r="AB11" s="155">
        <f>AVERAGE(AA11:AA12)</f>
        <v>69</v>
      </c>
      <c r="AC11" s="152" t="str">
        <f>IF(AB11&lt;=50,"Débil",IF(AB11&lt;=99,"Moderado","Fuerte"))</f>
        <v>Moderado</v>
      </c>
      <c r="AD11" s="148"/>
      <c r="AE11" s="148"/>
      <c r="AF11" s="148"/>
      <c r="AG11" s="1"/>
      <c r="AH11" s="1"/>
      <c r="AI11" s="1"/>
      <c r="AJ11" s="1"/>
      <c r="AK11" s="1"/>
      <c r="AL11" s="1"/>
      <c r="AM11" s="1"/>
      <c r="AN11" s="1"/>
      <c r="BJ11" t="s">
        <v>77</v>
      </c>
      <c r="BK11" t="s">
        <v>78</v>
      </c>
    </row>
    <row r="12" spans="1:63" ht="139.5" customHeight="1" x14ac:dyDescent="0.25">
      <c r="A12" s="146"/>
      <c r="B12" s="146"/>
      <c r="C12" s="163"/>
      <c r="D12" s="163"/>
      <c r="E12" s="146"/>
      <c r="F12" s="160"/>
      <c r="G12" s="163"/>
      <c r="H12" s="97" t="s">
        <v>79</v>
      </c>
      <c r="I12" s="146"/>
      <c r="J12" s="146"/>
      <c r="K12" s="172"/>
      <c r="L12" s="146"/>
      <c r="M12" s="97" t="s">
        <v>80</v>
      </c>
      <c r="N12" s="106" t="s">
        <v>57</v>
      </c>
      <c r="O12" s="108">
        <v>15</v>
      </c>
      <c r="P12" s="106">
        <v>15</v>
      </c>
      <c r="Q12" s="106">
        <v>15</v>
      </c>
      <c r="R12" s="106">
        <v>15</v>
      </c>
      <c r="S12" s="106">
        <v>15</v>
      </c>
      <c r="T12" s="106">
        <v>0</v>
      </c>
      <c r="U12" s="106">
        <v>5</v>
      </c>
      <c r="V12" s="110">
        <f t="shared" si="4"/>
        <v>80</v>
      </c>
      <c r="W12" s="110" t="str">
        <f t="shared" si="2"/>
        <v>Débil</v>
      </c>
      <c r="X12" s="120" t="s">
        <v>63</v>
      </c>
      <c r="Y12" s="120" t="s">
        <v>63</v>
      </c>
      <c r="Z12" s="99">
        <f t="shared" si="3"/>
        <v>0</v>
      </c>
      <c r="AA12" s="166"/>
      <c r="AB12" s="156"/>
      <c r="AC12" s="153"/>
      <c r="AD12" s="149"/>
      <c r="AE12" s="149"/>
      <c r="AF12" s="149"/>
      <c r="AG12" s="1"/>
      <c r="AH12" s="1"/>
      <c r="AI12" s="1"/>
      <c r="AJ12" s="1"/>
      <c r="AK12" s="1"/>
      <c r="AL12" s="1"/>
      <c r="AM12" s="1"/>
      <c r="AN12" s="1"/>
    </row>
    <row r="13" spans="1:63" ht="153.75" customHeight="1" x14ac:dyDescent="0.25">
      <c r="A13" s="146"/>
      <c r="B13" s="146"/>
      <c r="C13" s="163"/>
      <c r="D13" s="163"/>
      <c r="E13" s="146"/>
      <c r="F13" s="160"/>
      <c r="G13" s="97" t="s">
        <v>81</v>
      </c>
      <c r="H13" s="97" t="s">
        <v>82</v>
      </c>
      <c r="I13" s="146"/>
      <c r="J13" s="146"/>
      <c r="K13" s="172"/>
      <c r="L13" s="146"/>
      <c r="M13" s="97" t="s">
        <v>83</v>
      </c>
      <c r="N13" s="106" t="s">
        <v>57</v>
      </c>
      <c r="O13" s="108">
        <v>15</v>
      </c>
      <c r="P13" s="106">
        <v>15</v>
      </c>
      <c r="Q13" s="106">
        <v>15</v>
      </c>
      <c r="R13" s="106">
        <v>15</v>
      </c>
      <c r="S13" s="106">
        <v>15</v>
      </c>
      <c r="T13" s="106">
        <v>15</v>
      </c>
      <c r="U13" s="106">
        <v>5</v>
      </c>
      <c r="V13" s="110">
        <f t="shared" si="4"/>
        <v>95</v>
      </c>
      <c r="W13" s="110" t="str">
        <f t="shared" si="2"/>
        <v>Moderado</v>
      </c>
      <c r="X13" s="120" t="s">
        <v>84</v>
      </c>
      <c r="Y13" s="120" t="s">
        <v>84</v>
      </c>
      <c r="Z13" s="99">
        <f t="shared" si="3"/>
        <v>50</v>
      </c>
      <c r="AA13" s="166"/>
      <c r="AB13" s="156"/>
      <c r="AC13" s="153"/>
      <c r="AD13" s="107"/>
      <c r="AE13" s="107"/>
      <c r="AF13" s="107"/>
      <c r="AG13" s="1"/>
      <c r="AH13" s="1"/>
      <c r="AI13" s="1"/>
      <c r="AJ13" s="1"/>
      <c r="AK13" s="1"/>
      <c r="AL13" s="1"/>
      <c r="AM13" s="1"/>
      <c r="AN13" s="1"/>
    </row>
    <row r="14" spans="1:63" ht="105" customHeight="1" x14ac:dyDescent="0.25">
      <c r="A14" s="157"/>
      <c r="B14" s="157"/>
      <c r="C14" s="163"/>
      <c r="D14" s="164"/>
      <c r="E14" s="157"/>
      <c r="F14" s="161"/>
      <c r="G14" s="97" t="s">
        <v>85</v>
      </c>
      <c r="H14" s="97" t="s">
        <v>86</v>
      </c>
      <c r="I14" s="157"/>
      <c r="J14" s="157"/>
      <c r="K14" s="173"/>
      <c r="L14" s="106" t="s">
        <v>87</v>
      </c>
      <c r="M14" s="97" t="s">
        <v>88</v>
      </c>
      <c r="N14" s="111" t="s">
        <v>57</v>
      </c>
      <c r="O14" s="112">
        <v>0</v>
      </c>
      <c r="P14" s="111">
        <v>0</v>
      </c>
      <c r="Q14" s="111">
        <v>0</v>
      </c>
      <c r="R14" s="111">
        <v>0</v>
      </c>
      <c r="S14" s="111">
        <v>0</v>
      </c>
      <c r="T14" s="111">
        <v>0</v>
      </c>
      <c r="U14" s="111">
        <v>0</v>
      </c>
      <c r="V14" s="113">
        <f t="shared" si="4"/>
        <v>0</v>
      </c>
      <c r="W14" s="113" t="str">
        <f t="shared" si="2"/>
        <v>Débil</v>
      </c>
      <c r="X14" s="120" t="s">
        <v>63</v>
      </c>
      <c r="Y14" s="120" t="s">
        <v>63</v>
      </c>
      <c r="Z14" s="99">
        <f t="shared" si="3"/>
        <v>0</v>
      </c>
      <c r="AA14" s="167"/>
      <c r="AB14" s="158"/>
      <c r="AC14" s="154"/>
      <c r="AD14" s="107"/>
      <c r="AE14" s="107"/>
      <c r="AF14" s="107"/>
      <c r="AG14" s="1"/>
      <c r="AH14" s="1"/>
      <c r="AI14" s="1"/>
      <c r="AJ14" s="1"/>
      <c r="AK14" s="1"/>
      <c r="AL14" s="1"/>
      <c r="AM14" s="1"/>
      <c r="AN14" s="1"/>
    </row>
    <row r="15" spans="1:63" ht="150" customHeight="1" x14ac:dyDescent="0.25">
      <c r="A15" s="151" t="s">
        <v>89</v>
      </c>
      <c r="B15" s="151" t="s">
        <v>45</v>
      </c>
      <c r="C15" s="162" t="s">
        <v>90</v>
      </c>
      <c r="D15" s="168" t="s">
        <v>91</v>
      </c>
      <c r="E15" s="151" t="s">
        <v>48</v>
      </c>
      <c r="F15" s="169" t="s">
        <v>92</v>
      </c>
      <c r="G15" s="168" t="s">
        <v>93</v>
      </c>
      <c r="H15" s="97" t="s">
        <v>51</v>
      </c>
      <c r="I15" s="151" t="s">
        <v>52</v>
      </c>
      <c r="J15" s="151" t="s">
        <v>68</v>
      </c>
      <c r="K15" s="151" t="s">
        <v>75</v>
      </c>
      <c r="L15" s="106" t="s">
        <v>55</v>
      </c>
      <c r="M15" s="97" t="s">
        <v>94</v>
      </c>
      <c r="N15" s="106" t="s">
        <v>57</v>
      </c>
      <c r="O15" s="105">
        <v>15</v>
      </c>
      <c r="P15" s="114">
        <v>15</v>
      </c>
      <c r="Q15" s="114">
        <v>15</v>
      </c>
      <c r="R15" s="114">
        <v>15</v>
      </c>
      <c r="S15" s="114">
        <v>15</v>
      </c>
      <c r="T15" s="114">
        <v>15</v>
      </c>
      <c r="U15" s="114">
        <v>5</v>
      </c>
      <c r="V15" s="115">
        <f t="shared" si="4"/>
        <v>95</v>
      </c>
      <c r="W15" s="99" t="str">
        <f t="shared" si="2"/>
        <v>Moderado</v>
      </c>
      <c r="X15" s="98" t="s">
        <v>84</v>
      </c>
      <c r="Y15" s="98" t="s">
        <v>84</v>
      </c>
      <c r="Z15" s="99">
        <f t="shared" si="3"/>
        <v>50</v>
      </c>
      <c r="AA15" s="165">
        <f t="shared" si="0"/>
        <v>72.5</v>
      </c>
      <c r="AB15" s="155">
        <f>AVERAGE(AA15:AA16)</f>
        <v>72.5</v>
      </c>
      <c r="AC15" s="147" t="str">
        <f>IF(AB15&lt;=50,"Débil",IF(AB15&lt;=99,"Moderado","Fuerte"))</f>
        <v>Moderado</v>
      </c>
      <c r="AD15" s="148"/>
      <c r="AE15" s="148"/>
      <c r="AF15" s="148"/>
      <c r="AG15" s="1"/>
      <c r="AH15" s="1"/>
      <c r="AI15" s="1"/>
      <c r="AJ15" s="1"/>
      <c r="AK15" s="1"/>
      <c r="AL15" s="1"/>
      <c r="AM15" s="1"/>
      <c r="AN15" s="1"/>
    </row>
    <row r="16" spans="1:63" ht="135" x14ac:dyDescent="0.25">
      <c r="A16" s="151"/>
      <c r="B16" s="151"/>
      <c r="C16" s="164"/>
      <c r="D16" s="168"/>
      <c r="E16" s="151"/>
      <c r="F16" s="169"/>
      <c r="G16" s="168"/>
      <c r="H16" s="97" t="s">
        <v>95</v>
      </c>
      <c r="I16" s="151"/>
      <c r="J16" s="151"/>
      <c r="K16" s="151"/>
      <c r="L16" s="106" t="s">
        <v>55</v>
      </c>
      <c r="M16" s="97" t="s">
        <v>96</v>
      </c>
      <c r="N16" s="106" t="s">
        <v>57</v>
      </c>
      <c r="O16" s="114">
        <v>15</v>
      </c>
      <c r="P16" s="114">
        <v>15</v>
      </c>
      <c r="Q16" s="114">
        <v>10</v>
      </c>
      <c r="R16" s="114">
        <v>15</v>
      </c>
      <c r="S16" s="114">
        <v>15</v>
      </c>
      <c r="T16" s="114">
        <v>15</v>
      </c>
      <c r="U16" s="114">
        <v>5</v>
      </c>
      <c r="V16" s="115">
        <f t="shared" si="4"/>
        <v>90</v>
      </c>
      <c r="W16" s="99" t="str">
        <f t="shared" si="2"/>
        <v>Moderado</v>
      </c>
      <c r="X16" s="98" t="s">
        <v>84</v>
      </c>
      <c r="Y16" s="98" t="s">
        <v>84</v>
      </c>
      <c r="Z16" s="99">
        <f t="shared" si="3"/>
        <v>50</v>
      </c>
      <c r="AA16" s="167"/>
      <c r="AB16" s="158"/>
      <c r="AC16" s="147"/>
      <c r="AD16" s="149"/>
      <c r="AE16" s="149"/>
      <c r="AF16" s="149"/>
      <c r="AG16" s="1"/>
      <c r="AH16" s="1"/>
      <c r="AI16" s="1"/>
      <c r="AJ16" s="1"/>
      <c r="AK16" s="1"/>
      <c r="AL16" s="1"/>
      <c r="AM16" s="1"/>
      <c r="AN16" s="1"/>
    </row>
    <row r="17" spans="1:40" ht="154.5" customHeight="1" x14ac:dyDescent="0.25">
      <c r="A17" s="145" t="s">
        <v>97</v>
      </c>
      <c r="B17" s="145" t="s">
        <v>45</v>
      </c>
      <c r="C17" s="162" t="s">
        <v>98</v>
      </c>
      <c r="D17" s="162" t="s">
        <v>99</v>
      </c>
      <c r="E17" s="145" t="s">
        <v>48</v>
      </c>
      <c r="F17" s="159" t="s">
        <v>100</v>
      </c>
      <c r="G17" s="162" t="s">
        <v>101</v>
      </c>
      <c r="H17" s="109" t="s">
        <v>102</v>
      </c>
      <c r="I17" s="145" t="s">
        <v>52</v>
      </c>
      <c r="J17" s="145" t="s">
        <v>68</v>
      </c>
      <c r="K17" s="145" t="s">
        <v>75</v>
      </c>
      <c r="L17" s="106" t="s">
        <v>55</v>
      </c>
      <c r="M17" s="97" t="s">
        <v>103</v>
      </c>
      <c r="N17" s="106" t="s">
        <v>57</v>
      </c>
      <c r="O17" s="106">
        <v>15</v>
      </c>
      <c r="P17" s="106">
        <v>15</v>
      </c>
      <c r="Q17" s="106">
        <v>10</v>
      </c>
      <c r="R17" s="106">
        <v>10</v>
      </c>
      <c r="S17" s="106">
        <v>15</v>
      </c>
      <c r="T17" s="106">
        <v>15</v>
      </c>
      <c r="U17" s="106">
        <v>10</v>
      </c>
      <c r="V17" s="110">
        <f t="shared" si="4"/>
        <v>90</v>
      </c>
      <c r="W17" s="99" t="str">
        <f t="shared" si="2"/>
        <v>Moderado</v>
      </c>
      <c r="X17" s="98" t="s">
        <v>84</v>
      </c>
      <c r="Y17" s="98" t="s">
        <v>84</v>
      </c>
      <c r="Z17" s="99">
        <f t="shared" si="3"/>
        <v>50</v>
      </c>
      <c r="AA17" s="99">
        <f t="shared" si="0"/>
        <v>70</v>
      </c>
      <c r="AB17" s="155">
        <f>AVERAGE(AA17:AA19)</f>
        <v>70</v>
      </c>
      <c r="AC17" s="152" t="str">
        <f>IF(AB17&lt;=50,"Débil",IF(AB17&lt;=99,"Moderado","Fuerte"))</f>
        <v>Moderado</v>
      </c>
      <c r="AD17" s="148"/>
      <c r="AE17" s="148"/>
      <c r="AF17" s="148"/>
      <c r="AG17" s="1"/>
      <c r="AH17" s="1"/>
      <c r="AI17" s="1"/>
      <c r="AJ17" s="1"/>
      <c r="AK17" s="1"/>
      <c r="AL17" s="1"/>
      <c r="AM17" s="1"/>
      <c r="AN17" s="1"/>
    </row>
    <row r="18" spans="1:40" ht="147.75" customHeight="1" x14ac:dyDescent="0.25">
      <c r="A18" s="146"/>
      <c r="B18" s="146"/>
      <c r="C18" s="163"/>
      <c r="D18" s="163"/>
      <c r="E18" s="146"/>
      <c r="F18" s="160"/>
      <c r="G18" s="163"/>
      <c r="H18" s="97" t="s">
        <v>95</v>
      </c>
      <c r="I18" s="146"/>
      <c r="J18" s="146"/>
      <c r="K18" s="146"/>
      <c r="L18" s="106" t="s">
        <v>55</v>
      </c>
      <c r="M18" s="97" t="s">
        <v>96</v>
      </c>
      <c r="N18" s="106" t="s">
        <v>57</v>
      </c>
      <c r="O18" s="106">
        <v>15</v>
      </c>
      <c r="P18" s="106">
        <v>15</v>
      </c>
      <c r="Q18" s="106">
        <v>10</v>
      </c>
      <c r="R18" s="106">
        <v>15</v>
      </c>
      <c r="S18" s="106">
        <v>15</v>
      </c>
      <c r="T18" s="106">
        <v>15</v>
      </c>
      <c r="U18" s="106">
        <v>5</v>
      </c>
      <c r="V18" s="110">
        <f t="shared" si="4"/>
        <v>90</v>
      </c>
      <c r="W18" s="99" t="str">
        <f t="shared" si="2"/>
        <v>Moderado</v>
      </c>
      <c r="X18" s="98" t="s">
        <v>84</v>
      </c>
      <c r="Y18" s="98" t="s">
        <v>84</v>
      </c>
      <c r="Z18" s="99">
        <f t="shared" si="3"/>
        <v>50</v>
      </c>
      <c r="AA18" s="99">
        <f>AVERAGE(V18,Z18)</f>
        <v>70</v>
      </c>
      <c r="AB18" s="156"/>
      <c r="AC18" s="153"/>
      <c r="AD18" s="149"/>
      <c r="AE18" s="149"/>
      <c r="AF18" s="149"/>
      <c r="AG18" s="1"/>
      <c r="AH18" s="1"/>
      <c r="AI18" s="1"/>
      <c r="AJ18" s="1"/>
      <c r="AK18" s="1"/>
      <c r="AL18" s="1"/>
      <c r="AM18" s="1"/>
      <c r="AN18" s="1"/>
    </row>
    <row r="19" spans="1:40" ht="159.75" customHeight="1" x14ac:dyDescent="0.25">
      <c r="A19" s="157"/>
      <c r="B19" s="157"/>
      <c r="C19" s="164"/>
      <c r="D19" s="164"/>
      <c r="E19" s="157"/>
      <c r="F19" s="161"/>
      <c r="G19" s="164"/>
      <c r="H19" s="97" t="s">
        <v>104</v>
      </c>
      <c r="I19" s="157"/>
      <c r="J19" s="157"/>
      <c r="K19" s="157"/>
      <c r="L19" s="106" t="s">
        <v>55</v>
      </c>
      <c r="M19" s="97" t="s">
        <v>105</v>
      </c>
      <c r="N19" s="106" t="s">
        <v>57</v>
      </c>
      <c r="O19" s="106">
        <v>15</v>
      </c>
      <c r="P19" s="106">
        <v>15</v>
      </c>
      <c r="Q19" s="106">
        <v>10</v>
      </c>
      <c r="R19" s="106">
        <v>15</v>
      </c>
      <c r="S19" s="106">
        <v>15</v>
      </c>
      <c r="T19" s="106">
        <v>15</v>
      </c>
      <c r="U19" s="106">
        <v>5</v>
      </c>
      <c r="V19" s="110">
        <f t="shared" si="4"/>
        <v>90</v>
      </c>
      <c r="W19" s="99" t="s">
        <v>84</v>
      </c>
      <c r="X19" s="98" t="s">
        <v>84</v>
      </c>
      <c r="Y19" s="98" t="s">
        <v>84</v>
      </c>
      <c r="Z19" s="99">
        <f t="shared" si="3"/>
        <v>50</v>
      </c>
      <c r="AA19" s="99">
        <f>AVERAGE(V19,Z19)</f>
        <v>70</v>
      </c>
      <c r="AB19" s="158"/>
      <c r="AC19" s="154"/>
      <c r="AD19" s="107"/>
      <c r="AE19" s="107"/>
      <c r="AF19" s="107"/>
      <c r="AG19" s="1"/>
      <c r="AH19" s="1"/>
      <c r="AI19" s="1"/>
      <c r="AJ19" s="1"/>
      <c r="AK19" s="1"/>
      <c r="AL19" s="1"/>
      <c r="AM19" s="1"/>
      <c r="AN19" s="1"/>
    </row>
    <row r="20" spans="1:40" ht="128.1" customHeight="1" x14ac:dyDescent="0.25">
      <c r="A20" s="151" t="s">
        <v>106</v>
      </c>
      <c r="B20" s="151" t="s">
        <v>45</v>
      </c>
      <c r="C20" s="162" t="s">
        <v>107</v>
      </c>
      <c r="D20" s="168" t="s">
        <v>108</v>
      </c>
      <c r="E20" s="151" t="s">
        <v>48</v>
      </c>
      <c r="F20" s="169" t="s">
        <v>109</v>
      </c>
      <c r="G20" s="168" t="s">
        <v>50</v>
      </c>
      <c r="H20" s="97" t="s">
        <v>110</v>
      </c>
      <c r="I20" s="145" t="s">
        <v>59</v>
      </c>
      <c r="J20" s="145" t="s">
        <v>53</v>
      </c>
      <c r="K20" s="151" t="s">
        <v>75</v>
      </c>
      <c r="L20" s="106" t="s">
        <v>55</v>
      </c>
      <c r="M20" s="97" t="s">
        <v>111</v>
      </c>
      <c r="N20" s="106" t="s">
        <v>57</v>
      </c>
      <c r="O20" s="106">
        <v>15</v>
      </c>
      <c r="P20" s="106">
        <v>15</v>
      </c>
      <c r="Q20" s="106">
        <v>10</v>
      </c>
      <c r="R20" s="106">
        <v>15</v>
      </c>
      <c r="S20" s="106">
        <v>15</v>
      </c>
      <c r="T20" s="106">
        <v>15</v>
      </c>
      <c r="U20" s="106">
        <v>5</v>
      </c>
      <c r="V20" s="110">
        <f t="shared" si="4"/>
        <v>90</v>
      </c>
      <c r="W20" s="99" t="str">
        <f t="shared" si="2"/>
        <v>Moderado</v>
      </c>
      <c r="X20" s="98" t="s">
        <v>84</v>
      </c>
      <c r="Y20" s="98" t="s">
        <v>84</v>
      </c>
      <c r="Z20" s="99">
        <f t="shared" si="3"/>
        <v>50</v>
      </c>
      <c r="AA20" s="99">
        <f t="shared" si="0"/>
        <v>70</v>
      </c>
      <c r="AB20" s="155">
        <f>AVERAGE(AA20:AA21)</f>
        <v>70</v>
      </c>
      <c r="AC20" s="147" t="str">
        <f>IF(AB20&lt;=50,"Débil",IF(AB20&lt;=99,"Moderado","Fuerte"))</f>
        <v>Moderado</v>
      </c>
      <c r="AD20" s="148"/>
      <c r="AE20" s="148"/>
      <c r="AF20" s="148"/>
      <c r="AG20" s="1"/>
      <c r="AH20" s="1"/>
      <c r="AI20" s="1"/>
      <c r="AJ20" s="1"/>
      <c r="AK20" s="1"/>
      <c r="AL20" s="1"/>
      <c r="AM20" s="1"/>
      <c r="AN20" s="1"/>
    </row>
    <row r="21" spans="1:40" ht="111.75" customHeight="1" x14ac:dyDescent="0.25">
      <c r="A21" s="151"/>
      <c r="B21" s="151"/>
      <c r="C21" s="164"/>
      <c r="D21" s="168"/>
      <c r="E21" s="151"/>
      <c r="F21" s="169"/>
      <c r="G21" s="168"/>
      <c r="H21" s="97" t="s">
        <v>112</v>
      </c>
      <c r="I21" s="157"/>
      <c r="J21" s="157"/>
      <c r="K21" s="151"/>
      <c r="L21" s="106" t="s">
        <v>55</v>
      </c>
      <c r="M21" s="97" t="s">
        <v>113</v>
      </c>
      <c r="N21" s="106" t="s">
        <v>57</v>
      </c>
      <c r="O21" s="106">
        <v>15</v>
      </c>
      <c r="P21" s="106">
        <v>15</v>
      </c>
      <c r="Q21" s="106">
        <v>10</v>
      </c>
      <c r="R21" s="106">
        <v>15</v>
      </c>
      <c r="S21" s="106">
        <v>15</v>
      </c>
      <c r="T21" s="106">
        <v>15</v>
      </c>
      <c r="U21" s="106">
        <v>5</v>
      </c>
      <c r="V21" s="110">
        <f t="shared" si="4"/>
        <v>90</v>
      </c>
      <c r="W21" s="99" t="str">
        <f t="shared" si="2"/>
        <v>Moderado</v>
      </c>
      <c r="X21" s="98" t="s">
        <v>84</v>
      </c>
      <c r="Y21" s="98" t="s">
        <v>84</v>
      </c>
      <c r="Z21" s="99">
        <f t="shared" si="3"/>
        <v>50</v>
      </c>
      <c r="AA21" s="99">
        <f t="shared" si="0"/>
        <v>70</v>
      </c>
      <c r="AB21" s="158"/>
      <c r="AC21" s="147"/>
      <c r="AD21" s="149"/>
      <c r="AE21" s="149"/>
      <c r="AF21" s="149"/>
      <c r="AG21" s="1"/>
      <c r="AH21" s="1"/>
      <c r="AI21" s="1"/>
      <c r="AJ21" s="1"/>
      <c r="AK21" s="1"/>
      <c r="AL21" s="1"/>
      <c r="AM21" s="1"/>
      <c r="AN21" s="1"/>
    </row>
    <row r="22" spans="1:40" ht="96" customHeight="1" x14ac:dyDescent="0.25">
      <c r="A22" s="151" t="s">
        <v>114</v>
      </c>
      <c r="B22" s="151" t="s">
        <v>115</v>
      </c>
      <c r="C22" s="162" t="s">
        <v>116</v>
      </c>
      <c r="D22" s="168" t="s">
        <v>117</v>
      </c>
      <c r="E22" s="151" t="s">
        <v>48</v>
      </c>
      <c r="F22" s="169" t="s">
        <v>118</v>
      </c>
      <c r="G22" s="168" t="s">
        <v>119</v>
      </c>
      <c r="H22" s="97" t="s">
        <v>120</v>
      </c>
      <c r="I22" s="151" t="s">
        <v>52</v>
      </c>
      <c r="J22" s="151" t="s">
        <v>68</v>
      </c>
      <c r="K22" s="151" t="s">
        <v>75</v>
      </c>
      <c r="L22" s="106" t="s">
        <v>55</v>
      </c>
      <c r="M22" s="97" t="s">
        <v>121</v>
      </c>
      <c r="N22" s="106" t="s">
        <v>57</v>
      </c>
      <c r="O22" s="106">
        <v>15</v>
      </c>
      <c r="P22" s="106">
        <v>15</v>
      </c>
      <c r="Q22" s="106">
        <v>10</v>
      </c>
      <c r="R22" s="106">
        <v>15</v>
      </c>
      <c r="S22" s="106">
        <v>15</v>
      </c>
      <c r="T22" s="106">
        <v>15</v>
      </c>
      <c r="U22" s="106">
        <v>5</v>
      </c>
      <c r="V22" s="110">
        <f t="shared" si="4"/>
        <v>90</v>
      </c>
      <c r="W22" s="99" t="str">
        <f t="shared" si="2"/>
        <v>Moderado</v>
      </c>
      <c r="X22" s="98" t="s">
        <v>84</v>
      </c>
      <c r="Y22" s="98" t="s">
        <v>84</v>
      </c>
      <c r="Z22" s="99">
        <f t="shared" si="3"/>
        <v>50</v>
      </c>
      <c r="AA22" s="99">
        <f>AVERAGE(V22,Z22)</f>
        <v>70</v>
      </c>
      <c r="AB22" s="155">
        <f>AVERAGE(AA22:AA23)</f>
        <v>70</v>
      </c>
      <c r="AC22" s="147" t="str">
        <f>IF(AB22&lt;=50,"Débil",IF(AB22&lt;=99,"Moderado","Fuerte"))</f>
        <v>Moderado</v>
      </c>
      <c r="AD22" s="148"/>
      <c r="AE22" s="148"/>
      <c r="AF22" s="148"/>
      <c r="AG22" s="1"/>
      <c r="AH22" s="1"/>
      <c r="AI22" s="1"/>
      <c r="AJ22" s="1"/>
      <c r="AK22" s="1"/>
      <c r="AL22" s="1"/>
      <c r="AM22" s="1"/>
      <c r="AN22" s="1"/>
    </row>
    <row r="23" spans="1:40" ht="157.5" customHeight="1" x14ac:dyDescent="0.25">
      <c r="A23" s="151"/>
      <c r="B23" s="151"/>
      <c r="C23" s="164"/>
      <c r="D23" s="168"/>
      <c r="E23" s="151"/>
      <c r="F23" s="169"/>
      <c r="G23" s="168"/>
      <c r="H23" s="97" t="s">
        <v>122</v>
      </c>
      <c r="I23" s="151"/>
      <c r="J23" s="151"/>
      <c r="K23" s="151"/>
      <c r="L23" s="106" t="s">
        <v>55</v>
      </c>
      <c r="M23" s="97" t="s">
        <v>123</v>
      </c>
      <c r="N23" s="106" t="s">
        <v>57</v>
      </c>
      <c r="O23" s="106">
        <v>15</v>
      </c>
      <c r="P23" s="106">
        <v>15</v>
      </c>
      <c r="Q23" s="106">
        <v>10</v>
      </c>
      <c r="R23" s="106">
        <v>15</v>
      </c>
      <c r="S23" s="106">
        <v>15</v>
      </c>
      <c r="T23" s="106">
        <v>15</v>
      </c>
      <c r="U23" s="106">
        <v>5</v>
      </c>
      <c r="V23" s="110">
        <f t="shared" si="4"/>
        <v>90</v>
      </c>
      <c r="W23" s="99" t="str">
        <f t="shared" si="2"/>
        <v>Moderado</v>
      </c>
      <c r="X23" s="98" t="s">
        <v>84</v>
      </c>
      <c r="Y23" s="98" t="s">
        <v>84</v>
      </c>
      <c r="Z23" s="99">
        <f t="shared" si="3"/>
        <v>50</v>
      </c>
      <c r="AA23" s="99">
        <f t="shared" si="0"/>
        <v>70</v>
      </c>
      <c r="AB23" s="158"/>
      <c r="AC23" s="147"/>
      <c r="AD23" s="149"/>
      <c r="AE23" s="149"/>
      <c r="AF23" s="149"/>
      <c r="AG23" s="1"/>
      <c r="AH23" s="1"/>
      <c r="AI23" s="1"/>
      <c r="AJ23" s="1"/>
      <c r="AK23" s="1"/>
      <c r="AL23" s="1"/>
      <c r="AM23" s="1"/>
      <c r="AN23" s="1"/>
    </row>
    <row r="24" spans="1:40" ht="157.5" customHeight="1" x14ac:dyDescent="0.25">
      <c r="A24" s="143"/>
      <c r="B24" s="143" t="s">
        <v>115</v>
      </c>
      <c r="C24" s="109" t="s">
        <v>124</v>
      </c>
      <c r="D24" s="142" t="s">
        <v>125</v>
      </c>
      <c r="E24" s="143" t="s">
        <v>48</v>
      </c>
      <c r="F24" s="144" t="s">
        <v>126</v>
      </c>
      <c r="G24" s="142" t="s">
        <v>127</v>
      </c>
      <c r="H24" s="97" t="s">
        <v>128</v>
      </c>
      <c r="I24" s="106" t="s">
        <v>52</v>
      </c>
      <c r="J24" s="106" t="s">
        <v>68</v>
      </c>
      <c r="K24" s="116" t="s">
        <v>75</v>
      </c>
      <c r="L24" s="106" t="s">
        <v>55</v>
      </c>
      <c r="M24" s="97" t="s">
        <v>129</v>
      </c>
      <c r="N24" s="106" t="s">
        <v>130</v>
      </c>
      <c r="O24" s="106">
        <v>15</v>
      </c>
      <c r="P24" s="106">
        <v>15</v>
      </c>
      <c r="Q24" s="106">
        <v>10</v>
      </c>
      <c r="R24" s="106">
        <v>10</v>
      </c>
      <c r="S24" s="106">
        <v>15</v>
      </c>
      <c r="T24" s="106">
        <v>10</v>
      </c>
      <c r="U24" s="106">
        <v>5</v>
      </c>
      <c r="V24" s="110">
        <f t="shared" si="4"/>
        <v>80</v>
      </c>
      <c r="W24" s="99" t="str">
        <f t="shared" si="2"/>
        <v>Débil</v>
      </c>
      <c r="X24" s="98" t="s">
        <v>84</v>
      </c>
      <c r="Y24" s="98" t="s">
        <v>84</v>
      </c>
      <c r="Z24" s="99">
        <v>45</v>
      </c>
      <c r="AA24" s="99">
        <v>70</v>
      </c>
      <c r="AB24" s="141">
        <v>65</v>
      </c>
      <c r="AC24" s="140" t="s">
        <v>84</v>
      </c>
      <c r="AD24" s="107"/>
      <c r="AE24" s="107"/>
      <c r="AF24" s="107"/>
      <c r="AG24" s="1"/>
      <c r="AH24" s="1"/>
      <c r="AI24" s="1"/>
      <c r="AJ24" s="1"/>
      <c r="AK24" s="1"/>
      <c r="AL24" s="1"/>
      <c r="AM24" s="1"/>
      <c r="AN24" s="1"/>
    </row>
    <row r="25" spans="1:40" ht="96" customHeight="1" x14ac:dyDescent="0.25">
      <c r="A25" s="145" t="s">
        <v>131</v>
      </c>
      <c r="B25" s="145" t="s">
        <v>115</v>
      </c>
      <c r="C25" s="162" t="s">
        <v>132</v>
      </c>
      <c r="D25" s="162" t="s">
        <v>133</v>
      </c>
      <c r="E25" s="145" t="s">
        <v>48</v>
      </c>
      <c r="F25" s="159" t="s">
        <v>134</v>
      </c>
      <c r="G25" s="162" t="s">
        <v>135</v>
      </c>
      <c r="H25" s="97" t="s">
        <v>136</v>
      </c>
      <c r="I25" s="151" t="s">
        <v>52</v>
      </c>
      <c r="J25" s="151" t="s">
        <v>53</v>
      </c>
      <c r="K25" s="151" t="s">
        <v>54</v>
      </c>
      <c r="L25" s="106" t="s">
        <v>55</v>
      </c>
      <c r="M25" s="97" t="s">
        <v>137</v>
      </c>
      <c r="N25" s="106" t="s">
        <v>57</v>
      </c>
      <c r="O25" s="106">
        <v>15</v>
      </c>
      <c r="P25" s="106">
        <v>15</v>
      </c>
      <c r="Q25" s="106">
        <v>10</v>
      </c>
      <c r="R25" s="106">
        <v>15</v>
      </c>
      <c r="S25" s="106">
        <v>15</v>
      </c>
      <c r="T25" s="106">
        <v>15</v>
      </c>
      <c r="U25" s="106">
        <v>5</v>
      </c>
      <c r="V25" s="110">
        <f t="shared" si="4"/>
        <v>90</v>
      </c>
      <c r="W25" s="99" t="str">
        <f t="shared" si="2"/>
        <v>Moderado</v>
      </c>
      <c r="X25" s="98" t="s">
        <v>84</v>
      </c>
      <c r="Y25" s="98" t="s">
        <v>84</v>
      </c>
      <c r="Z25" s="99">
        <f t="shared" si="3"/>
        <v>50</v>
      </c>
      <c r="AA25" s="99">
        <f t="shared" si="0"/>
        <v>70</v>
      </c>
      <c r="AB25" s="155">
        <f>AVERAGE(AA25:AA26)</f>
        <v>70</v>
      </c>
      <c r="AC25" s="152" t="str">
        <f>IF(AB25&lt;=50,"Débil",IF(AB25&lt;=99,"Moderado","Fuerte"))</f>
        <v>Moderado</v>
      </c>
      <c r="AD25" s="148"/>
      <c r="AE25" s="148"/>
      <c r="AF25" s="148"/>
      <c r="AG25" s="1"/>
      <c r="AH25" s="1"/>
      <c r="AI25" s="1"/>
      <c r="AJ25" s="1"/>
      <c r="AK25" s="1"/>
      <c r="AL25" s="1"/>
      <c r="AM25" s="1"/>
      <c r="AN25" s="1"/>
    </row>
    <row r="26" spans="1:40" ht="117.75" customHeight="1" x14ac:dyDescent="0.25">
      <c r="A26" s="157"/>
      <c r="B26" s="157"/>
      <c r="C26" s="164"/>
      <c r="D26" s="164"/>
      <c r="E26" s="157"/>
      <c r="F26" s="161"/>
      <c r="G26" s="164"/>
      <c r="H26" s="97" t="s">
        <v>138</v>
      </c>
      <c r="I26" s="151"/>
      <c r="J26" s="151"/>
      <c r="K26" s="151"/>
      <c r="L26" s="106" t="s">
        <v>55</v>
      </c>
      <c r="M26" s="97" t="s">
        <v>139</v>
      </c>
      <c r="N26" s="106" t="s">
        <v>57</v>
      </c>
      <c r="O26" s="106">
        <v>15</v>
      </c>
      <c r="P26" s="106">
        <v>15</v>
      </c>
      <c r="Q26" s="106">
        <v>10</v>
      </c>
      <c r="R26" s="106">
        <v>15</v>
      </c>
      <c r="S26" s="106">
        <v>15</v>
      </c>
      <c r="T26" s="106">
        <v>15</v>
      </c>
      <c r="U26" s="106">
        <v>5</v>
      </c>
      <c r="V26" s="110">
        <f t="shared" si="4"/>
        <v>90</v>
      </c>
      <c r="W26" s="99" t="str">
        <f t="shared" si="2"/>
        <v>Moderado</v>
      </c>
      <c r="X26" s="98" t="s">
        <v>84</v>
      </c>
      <c r="Y26" s="98" t="s">
        <v>84</v>
      </c>
      <c r="Z26" s="99">
        <f t="shared" si="3"/>
        <v>50</v>
      </c>
      <c r="AA26" s="99">
        <f t="shared" si="0"/>
        <v>70</v>
      </c>
      <c r="AB26" s="158"/>
      <c r="AC26" s="154"/>
      <c r="AD26" s="149"/>
      <c r="AE26" s="149"/>
      <c r="AF26" s="149"/>
      <c r="AG26" s="1"/>
      <c r="AH26" s="1"/>
      <c r="AI26" s="1"/>
      <c r="AJ26" s="1"/>
      <c r="AK26" s="1"/>
      <c r="AL26" s="1"/>
      <c r="AM26" s="1"/>
      <c r="AN26" s="1"/>
    </row>
    <row r="27" spans="1:40" s="102" customFormat="1" ht="147.75" customHeight="1" x14ac:dyDescent="0.25">
      <c r="A27" s="145" t="s">
        <v>140</v>
      </c>
      <c r="B27" s="145" t="s">
        <v>141</v>
      </c>
      <c r="C27" s="162" t="s">
        <v>142</v>
      </c>
      <c r="D27" s="162" t="s">
        <v>143</v>
      </c>
      <c r="E27" s="145" t="s">
        <v>48</v>
      </c>
      <c r="F27" s="159" t="s">
        <v>144</v>
      </c>
      <c r="G27" s="162" t="s">
        <v>145</v>
      </c>
      <c r="H27" s="97" t="s">
        <v>146</v>
      </c>
      <c r="I27" s="145" t="s">
        <v>64</v>
      </c>
      <c r="J27" s="145" t="s">
        <v>65</v>
      </c>
      <c r="K27" s="184" t="s">
        <v>147</v>
      </c>
      <c r="L27" s="106" t="s">
        <v>55</v>
      </c>
      <c r="M27" s="117" t="s">
        <v>121</v>
      </c>
      <c r="N27" s="106" t="s">
        <v>57</v>
      </c>
      <c r="O27" s="106">
        <v>15</v>
      </c>
      <c r="P27" s="106">
        <v>15</v>
      </c>
      <c r="Q27" s="106">
        <v>10</v>
      </c>
      <c r="R27" s="106">
        <v>15</v>
      </c>
      <c r="S27" s="106">
        <v>15</v>
      </c>
      <c r="T27" s="106">
        <v>15</v>
      </c>
      <c r="U27" s="106">
        <v>5</v>
      </c>
      <c r="V27" s="110">
        <f t="shared" si="4"/>
        <v>90</v>
      </c>
      <c r="W27" s="99" t="str">
        <f t="shared" si="2"/>
        <v>Moderado</v>
      </c>
      <c r="X27" s="98" t="s">
        <v>84</v>
      </c>
      <c r="Y27" s="98" t="s">
        <v>84</v>
      </c>
      <c r="Z27" s="99">
        <f t="shared" si="3"/>
        <v>50</v>
      </c>
      <c r="AA27" s="99">
        <f t="shared" si="0"/>
        <v>70</v>
      </c>
      <c r="AB27" s="155">
        <f t="shared" ref="AB27" si="5">AVERAGE(AA27:AA28)</f>
        <v>70</v>
      </c>
      <c r="AC27" s="152" t="str">
        <f t="shared" ref="AC27" si="6">IF(AB27&lt;=50,"Débil",IF(AB27&lt;=99,"Moderado","Fuerte"))</f>
        <v>Moderado</v>
      </c>
      <c r="AG27" s="106"/>
      <c r="AH27" s="106"/>
      <c r="AI27" s="106"/>
      <c r="AJ27" s="106"/>
      <c r="AK27" s="106"/>
      <c r="AL27" s="106"/>
      <c r="AM27" s="106"/>
      <c r="AN27" s="106"/>
    </row>
    <row r="28" spans="1:40" s="102" customFormat="1" ht="147.75" customHeight="1" x14ac:dyDescent="0.25">
      <c r="A28" s="146"/>
      <c r="B28" s="146"/>
      <c r="C28" s="163"/>
      <c r="D28" s="163"/>
      <c r="E28" s="146"/>
      <c r="F28" s="160"/>
      <c r="G28" s="163"/>
      <c r="H28" s="97" t="s">
        <v>148</v>
      </c>
      <c r="I28" s="146"/>
      <c r="J28" s="146"/>
      <c r="K28" s="185"/>
      <c r="L28" s="106" t="s">
        <v>55</v>
      </c>
      <c r="M28" s="97" t="s">
        <v>123</v>
      </c>
      <c r="N28" s="106" t="s">
        <v>57</v>
      </c>
      <c r="O28" s="106">
        <v>15</v>
      </c>
      <c r="P28" s="106">
        <v>15</v>
      </c>
      <c r="Q28" s="106">
        <v>10</v>
      </c>
      <c r="R28" s="106">
        <v>15</v>
      </c>
      <c r="S28" s="106">
        <v>15</v>
      </c>
      <c r="T28" s="106">
        <v>15</v>
      </c>
      <c r="U28" s="106">
        <v>5</v>
      </c>
      <c r="V28" s="110">
        <f t="shared" si="4"/>
        <v>90</v>
      </c>
      <c r="W28" s="99" t="str">
        <f t="shared" si="2"/>
        <v>Moderado</v>
      </c>
      <c r="X28" s="98" t="s">
        <v>84</v>
      </c>
      <c r="Y28" s="98" t="s">
        <v>84</v>
      </c>
      <c r="Z28" s="99">
        <f t="shared" si="3"/>
        <v>50</v>
      </c>
      <c r="AA28" s="99">
        <f t="shared" si="0"/>
        <v>70</v>
      </c>
      <c r="AB28" s="156"/>
      <c r="AC28" s="153"/>
      <c r="AG28" s="106"/>
      <c r="AH28" s="106"/>
      <c r="AI28" s="106"/>
      <c r="AJ28" s="106"/>
      <c r="AK28" s="106"/>
      <c r="AL28" s="106"/>
      <c r="AM28" s="106"/>
      <c r="AN28" s="106"/>
    </row>
    <row r="29" spans="1:40" s="102" customFormat="1" ht="147.75" customHeight="1" x14ac:dyDescent="0.25">
      <c r="A29" s="146"/>
      <c r="B29" s="146"/>
      <c r="C29" s="163"/>
      <c r="D29" s="163"/>
      <c r="E29" s="146"/>
      <c r="F29" s="160"/>
      <c r="G29" s="163"/>
      <c r="H29" s="97" t="s">
        <v>149</v>
      </c>
      <c r="I29" s="146"/>
      <c r="J29" s="146"/>
      <c r="K29" s="185"/>
      <c r="L29" s="106" t="s">
        <v>55</v>
      </c>
      <c r="M29" s="97" t="s">
        <v>150</v>
      </c>
      <c r="N29" s="106" t="s">
        <v>57</v>
      </c>
      <c r="O29" s="106">
        <v>15</v>
      </c>
      <c r="P29" s="106">
        <v>15</v>
      </c>
      <c r="Q29" s="106">
        <v>10</v>
      </c>
      <c r="R29" s="106">
        <v>15</v>
      </c>
      <c r="S29" s="106">
        <v>15</v>
      </c>
      <c r="T29" s="106">
        <v>15</v>
      </c>
      <c r="U29" s="106">
        <v>5</v>
      </c>
      <c r="V29" s="110">
        <f t="shared" si="4"/>
        <v>90</v>
      </c>
      <c r="W29" s="99" t="str">
        <f t="shared" si="2"/>
        <v>Moderado</v>
      </c>
      <c r="X29" s="98" t="s">
        <v>84</v>
      </c>
      <c r="Y29" s="98" t="s">
        <v>84</v>
      </c>
      <c r="Z29" s="99">
        <f t="shared" si="3"/>
        <v>50</v>
      </c>
      <c r="AA29" s="99">
        <f t="shared" si="0"/>
        <v>70</v>
      </c>
      <c r="AB29" s="156"/>
      <c r="AC29" s="153"/>
      <c r="AG29" s="106"/>
      <c r="AH29" s="106"/>
      <c r="AI29" s="106"/>
      <c r="AJ29" s="106"/>
      <c r="AK29" s="106"/>
      <c r="AL29" s="106"/>
      <c r="AM29" s="106"/>
      <c r="AN29" s="106"/>
    </row>
    <row r="30" spans="1:40" s="102" customFormat="1" ht="147.75" customHeight="1" x14ac:dyDescent="0.25">
      <c r="A30" s="157"/>
      <c r="B30" s="157"/>
      <c r="C30" s="164"/>
      <c r="D30" s="164"/>
      <c r="E30" s="157"/>
      <c r="F30" s="161"/>
      <c r="G30" s="164"/>
      <c r="H30" s="97" t="s">
        <v>151</v>
      </c>
      <c r="I30" s="157"/>
      <c r="J30" s="157"/>
      <c r="K30" s="186"/>
      <c r="L30" s="106" t="s">
        <v>55</v>
      </c>
      <c r="M30" s="97" t="s">
        <v>152</v>
      </c>
      <c r="N30" s="106" t="s">
        <v>57</v>
      </c>
      <c r="O30" s="106">
        <v>15</v>
      </c>
      <c r="P30" s="106">
        <v>15</v>
      </c>
      <c r="Q30" s="106">
        <v>10</v>
      </c>
      <c r="R30" s="106">
        <v>15</v>
      </c>
      <c r="S30" s="106">
        <v>15</v>
      </c>
      <c r="T30" s="106">
        <v>15</v>
      </c>
      <c r="U30" s="106">
        <v>5</v>
      </c>
      <c r="V30" s="110">
        <f t="shared" si="4"/>
        <v>90</v>
      </c>
      <c r="W30" s="99" t="str">
        <f t="shared" si="2"/>
        <v>Moderado</v>
      </c>
      <c r="X30" s="98" t="s">
        <v>84</v>
      </c>
      <c r="Y30" s="98" t="s">
        <v>84</v>
      </c>
      <c r="Z30" s="99">
        <f t="shared" si="3"/>
        <v>50</v>
      </c>
      <c r="AA30" s="99">
        <f t="shared" si="0"/>
        <v>70</v>
      </c>
      <c r="AB30" s="158"/>
      <c r="AC30" s="154"/>
      <c r="AG30" s="106"/>
      <c r="AH30" s="106"/>
      <c r="AI30" s="106"/>
      <c r="AJ30" s="106"/>
      <c r="AK30" s="106"/>
      <c r="AL30" s="106"/>
      <c r="AM30" s="106"/>
      <c r="AN30" s="106"/>
    </row>
    <row r="31" spans="1:40" ht="132.75" customHeight="1" x14ac:dyDescent="0.25">
      <c r="A31" s="145" t="s">
        <v>153</v>
      </c>
      <c r="B31" s="145" t="s">
        <v>154</v>
      </c>
      <c r="C31" s="162" t="s">
        <v>155</v>
      </c>
      <c r="D31" s="162" t="s">
        <v>156</v>
      </c>
      <c r="E31" s="145" t="s">
        <v>48</v>
      </c>
      <c r="F31" s="159" t="s">
        <v>157</v>
      </c>
      <c r="G31" s="162" t="s">
        <v>158</v>
      </c>
      <c r="H31" s="97" t="s">
        <v>159</v>
      </c>
      <c r="I31" s="145" t="s">
        <v>59</v>
      </c>
      <c r="J31" s="145" t="s">
        <v>65</v>
      </c>
      <c r="K31" s="184" t="s">
        <v>147</v>
      </c>
      <c r="L31" s="151" t="s">
        <v>55</v>
      </c>
      <c r="M31" s="97" t="s">
        <v>121</v>
      </c>
      <c r="N31" s="106" t="s">
        <v>57</v>
      </c>
      <c r="O31" s="106">
        <v>15</v>
      </c>
      <c r="P31" s="106">
        <v>15</v>
      </c>
      <c r="Q31" s="106">
        <v>10</v>
      </c>
      <c r="R31" s="106">
        <v>15</v>
      </c>
      <c r="S31" s="106">
        <v>15</v>
      </c>
      <c r="T31" s="106">
        <v>15</v>
      </c>
      <c r="U31" s="106">
        <v>5</v>
      </c>
      <c r="V31" s="110">
        <f t="shared" si="4"/>
        <v>90</v>
      </c>
      <c r="W31" s="99" t="str">
        <f t="shared" si="2"/>
        <v>Moderado</v>
      </c>
      <c r="X31" s="98" t="s">
        <v>84</v>
      </c>
      <c r="Y31" s="98" t="s">
        <v>84</v>
      </c>
      <c r="Z31" s="99">
        <f t="shared" si="3"/>
        <v>50</v>
      </c>
      <c r="AA31" s="99">
        <f t="shared" si="0"/>
        <v>70</v>
      </c>
      <c r="AB31" s="188">
        <f>+AVERAGE(AA31:AA33)</f>
        <v>70</v>
      </c>
      <c r="AC31" s="152" t="str">
        <f>IF(AB27&lt;=50,"Débil",IF(AB27&lt;=99,"Moderado","Fuerte"))</f>
        <v>Moderado</v>
      </c>
      <c r="AG31" s="1"/>
      <c r="AH31" s="1"/>
      <c r="AI31" s="1"/>
      <c r="AJ31" s="1"/>
      <c r="AK31" s="1"/>
      <c r="AL31" s="1"/>
      <c r="AM31" s="1"/>
      <c r="AN31" s="1"/>
    </row>
    <row r="32" spans="1:40" ht="91.5" customHeight="1" x14ac:dyDescent="0.25">
      <c r="A32" s="146"/>
      <c r="B32" s="146"/>
      <c r="C32" s="163"/>
      <c r="D32" s="163"/>
      <c r="E32" s="146"/>
      <c r="F32" s="160"/>
      <c r="G32" s="164"/>
      <c r="H32" s="97" t="s">
        <v>160</v>
      </c>
      <c r="I32" s="146"/>
      <c r="J32" s="146"/>
      <c r="K32" s="185"/>
      <c r="L32" s="151"/>
      <c r="M32" s="97" t="s">
        <v>123</v>
      </c>
      <c r="N32" s="106" t="s">
        <v>57</v>
      </c>
      <c r="O32" s="106">
        <v>15</v>
      </c>
      <c r="P32" s="106">
        <v>15</v>
      </c>
      <c r="Q32" s="106">
        <v>10</v>
      </c>
      <c r="R32" s="106">
        <v>15</v>
      </c>
      <c r="S32" s="106">
        <v>15</v>
      </c>
      <c r="T32" s="106">
        <v>15</v>
      </c>
      <c r="U32" s="106">
        <v>5</v>
      </c>
      <c r="V32" s="110">
        <f t="shared" si="4"/>
        <v>90</v>
      </c>
      <c r="W32" s="99" t="str">
        <f t="shared" si="2"/>
        <v>Moderado</v>
      </c>
      <c r="X32" s="98" t="s">
        <v>84</v>
      </c>
      <c r="Y32" s="98" t="s">
        <v>84</v>
      </c>
      <c r="Z32" s="99">
        <f t="shared" si="3"/>
        <v>50</v>
      </c>
      <c r="AA32" s="99">
        <f t="shared" si="0"/>
        <v>70</v>
      </c>
      <c r="AB32" s="190"/>
      <c r="AC32" s="153"/>
      <c r="AG32" s="1"/>
      <c r="AH32" s="1"/>
      <c r="AI32" s="1"/>
      <c r="AJ32" s="1"/>
      <c r="AK32" s="1"/>
      <c r="AL32" s="1"/>
      <c r="AM32" s="1"/>
      <c r="AN32" s="1"/>
    </row>
    <row r="33" spans="1:40" ht="188.25" customHeight="1" x14ac:dyDescent="0.25">
      <c r="A33" s="157"/>
      <c r="B33" s="157"/>
      <c r="C33" s="164"/>
      <c r="D33" s="164"/>
      <c r="E33" s="157"/>
      <c r="F33" s="161"/>
      <c r="G33" s="97" t="s">
        <v>161</v>
      </c>
      <c r="H33" s="97" t="s">
        <v>162</v>
      </c>
      <c r="I33" s="157"/>
      <c r="J33" s="157"/>
      <c r="K33" s="186"/>
      <c r="L33" s="151"/>
      <c r="M33" s="97" t="s">
        <v>163</v>
      </c>
      <c r="N33" s="106" t="s">
        <v>57</v>
      </c>
      <c r="O33" s="106">
        <v>15</v>
      </c>
      <c r="P33" s="106">
        <v>15</v>
      </c>
      <c r="Q33" s="106">
        <v>10</v>
      </c>
      <c r="R33" s="106">
        <v>15</v>
      </c>
      <c r="S33" s="106">
        <v>15</v>
      </c>
      <c r="T33" s="106">
        <v>15</v>
      </c>
      <c r="U33" s="106">
        <v>5</v>
      </c>
      <c r="V33" s="110">
        <f t="shared" si="4"/>
        <v>90</v>
      </c>
      <c r="W33" s="99" t="str">
        <f t="shared" si="2"/>
        <v>Moderado</v>
      </c>
      <c r="X33" s="98" t="s">
        <v>84</v>
      </c>
      <c r="Y33" s="98" t="s">
        <v>84</v>
      </c>
      <c r="Z33" s="99">
        <f t="shared" si="3"/>
        <v>50</v>
      </c>
      <c r="AA33" s="99">
        <f t="shared" si="0"/>
        <v>70</v>
      </c>
      <c r="AB33" s="189"/>
      <c r="AC33" s="154"/>
      <c r="AG33" s="1"/>
      <c r="AH33" s="1"/>
      <c r="AI33" s="1"/>
      <c r="AJ33" s="1"/>
      <c r="AK33" s="1"/>
      <c r="AL33" s="1"/>
      <c r="AM33" s="1"/>
      <c r="AN33" s="1"/>
    </row>
    <row r="34" spans="1:40" ht="140.25" customHeight="1" x14ac:dyDescent="0.25">
      <c r="A34" s="145" t="s">
        <v>164</v>
      </c>
      <c r="B34" s="145" t="s">
        <v>165</v>
      </c>
      <c r="C34" s="162" t="s">
        <v>166</v>
      </c>
      <c r="D34" s="162" t="s">
        <v>167</v>
      </c>
      <c r="E34" s="145" t="s">
        <v>48</v>
      </c>
      <c r="F34" s="177" t="s">
        <v>168</v>
      </c>
      <c r="G34" s="162" t="s">
        <v>169</v>
      </c>
      <c r="H34" s="97" t="s">
        <v>170</v>
      </c>
      <c r="I34" s="145" t="s">
        <v>59</v>
      </c>
      <c r="J34" s="145" t="s">
        <v>53</v>
      </c>
      <c r="K34" s="182" t="s">
        <v>75</v>
      </c>
      <c r="L34" s="151" t="s">
        <v>55</v>
      </c>
      <c r="M34" s="97" t="s">
        <v>171</v>
      </c>
      <c r="N34" s="106" t="s">
        <v>57</v>
      </c>
      <c r="O34" s="106">
        <v>15</v>
      </c>
      <c r="P34" s="106">
        <v>15</v>
      </c>
      <c r="Q34" s="106">
        <v>10</v>
      </c>
      <c r="R34" s="106">
        <v>15</v>
      </c>
      <c r="S34" s="106">
        <v>15</v>
      </c>
      <c r="T34" s="106">
        <v>15</v>
      </c>
      <c r="U34" s="106">
        <v>5</v>
      </c>
      <c r="V34" s="110">
        <f t="shared" si="4"/>
        <v>90</v>
      </c>
      <c r="W34" s="99" t="str">
        <f t="shared" si="2"/>
        <v>Moderado</v>
      </c>
      <c r="X34" s="98" t="s">
        <v>84</v>
      </c>
      <c r="Y34" s="98" t="s">
        <v>84</v>
      </c>
      <c r="Z34" s="99">
        <f t="shared" si="3"/>
        <v>50</v>
      </c>
      <c r="AA34" s="99">
        <f t="shared" si="0"/>
        <v>70</v>
      </c>
      <c r="AB34" s="188">
        <f>+AVERAGE(AA34:AA38)</f>
        <v>70</v>
      </c>
      <c r="AC34" s="152" t="str">
        <f>IF(AB27&lt;=50,"Débil",IF(AB27&lt;=99,"Moderado","Fuerte"))</f>
        <v>Moderado</v>
      </c>
      <c r="AG34" s="1"/>
      <c r="AH34" s="1"/>
      <c r="AI34" s="1"/>
      <c r="AJ34" s="1"/>
      <c r="AK34" s="1"/>
      <c r="AL34" s="1"/>
      <c r="AM34" s="1"/>
      <c r="AN34" s="1"/>
    </row>
    <row r="35" spans="1:40" ht="144" customHeight="1" x14ac:dyDescent="0.25">
      <c r="A35" s="146"/>
      <c r="B35" s="146"/>
      <c r="C35" s="163"/>
      <c r="D35" s="163"/>
      <c r="E35" s="146"/>
      <c r="F35" s="178"/>
      <c r="G35" s="164"/>
      <c r="H35" s="97" t="s">
        <v>172</v>
      </c>
      <c r="I35" s="146"/>
      <c r="J35" s="146"/>
      <c r="K35" s="187"/>
      <c r="L35" s="151"/>
      <c r="M35" s="97" t="s">
        <v>173</v>
      </c>
      <c r="N35" s="106" t="s">
        <v>57</v>
      </c>
      <c r="O35" s="106">
        <v>15</v>
      </c>
      <c r="P35" s="106">
        <v>15</v>
      </c>
      <c r="Q35" s="106">
        <v>10</v>
      </c>
      <c r="R35" s="106">
        <v>15</v>
      </c>
      <c r="S35" s="106">
        <v>15</v>
      </c>
      <c r="T35" s="106">
        <v>15</v>
      </c>
      <c r="U35" s="106">
        <v>5</v>
      </c>
      <c r="V35" s="110">
        <f t="shared" si="4"/>
        <v>90</v>
      </c>
      <c r="W35" s="99" t="str">
        <f t="shared" si="2"/>
        <v>Moderado</v>
      </c>
      <c r="X35" s="98" t="s">
        <v>84</v>
      </c>
      <c r="Y35" s="98" t="s">
        <v>84</v>
      </c>
      <c r="Z35" s="99">
        <f t="shared" si="3"/>
        <v>50</v>
      </c>
      <c r="AA35" s="99">
        <f t="shared" si="0"/>
        <v>70</v>
      </c>
      <c r="AB35" s="190"/>
      <c r="AC35" s="153"/>
      <c r="AG35" s="1"/>
      <c r="AH35" s="1"/>
      <c r="AI35" s="1"/>
      <c r="AJ35" s="1"/>
      <c r="AK35" s="1"/>
      <c r="AL35" s="1"/>
      <c r="AM35" s="1"/>
      <c r="AN35" s="1"/>
    </row>
    <row r="36" spans="1:40" ht="111.75" customHeight="1" x14ac:dyDescent="0.25">
      <c r="A36" s="146"/>
      <c r="B36" s="146"/>
      <c r="C36" s="163"/>
      <c r="D36" s="163"/>
      <c r="E36" s="146"/>
      <c r="F36" s="178"/>
      <c r="G36" s="162" t="s">
        <v>174</v>
      </c>
      <c r="H36" s="97" t="s">
        <v>175</v>
      </c>
      <c r="I36" s="146"/>
      <c r="J36" s="146"/>
      <c r="K36" s="187"/>
      <c r="L36" s="151"/>
      <c r="M36" s="97" t="s">
        <v>176</v>
      </c>
      <c r="N36" s="106" t="s">
        <v>57</v>
      </c>
      <c r="O36" s="106">
        <v>15</v>
      </c>
      <c r="P36" s="106">
        <v>15</v>
      </c>
      <c r="Q36" s="106">
        <v>10</v>
      </c>
      <c r="R36" s="106">
        <v>15</v>
      </c>
      <c r="S36" s="106">
        <v>15</v>
      </c>
      <c r="T36" s="106">
        <v>15</v>
      </c>
      <c r="U36" s="106">
        <v>5</v>
      </c>
      <c r="V36" s="110">
        <f t="shared" si="4"/>
        <v>90</v>
      </c>
      <c r="W36" s="99" t="str">
        <f t="shared" si="2"/>
        <v>Moderado</v>
      </c>
      <c r="X36" s="98" t="s">
        <v>84</v>
      </c>
      <c r="Y36" s="98" t="s">
        <v>84</v>
      </c>
      <c r="Z36" s="99">
        <f t="shared" si="3"/>
        <v>50</v>
      </c>
      <c r="AA36" s="99">
        <f t="shared" si="0"/>
        <v>70</v>
      </c>
      <c r="AB36" s="190"/>
      <c r="AC36" s="153"/>
      <c r="AG36" s="1"/>
      <c r="AH36" s="1"/>
      <c r="AI36" s="1"/>
      <c r="AJ36" s="1"/>
      <c r="AK36" s="1"/>
      <c r="AL36" s="1"/>
      <c r="AM36" s="1"/>
      <c r="AN36" s="1"/>
    </row>
    <row r="37" spans="1:40" ht="111" customHeight="1" x14ac:dyDescent="0.25">
      <c r="A37" s="146"/>
      <c r="B37" s="146"/>
      <c r="C37" s="163"/>
      <c r="D37" s="163"/>
      <c r="E37" s="146"/>
      <c r="F37" s="178"/>
      <c r="G37" s="163"/>
      <c r="H37" s="97" t="s">
        <v>177</v>
      </c>
      <c r="I37" s="146"/>
      <c r="J37" s="146"/>
      <c r="K37" s="187"/>
      <c r="L37" s="151"/>
      <c r="M37" s="97" t="s">
        <v>178</v>
      </c>
      <c r="N37" s="106" t="s">
        <v>57</v>
      </c>
      <c r="O37" s="106">
        <v>15</v>
      </c>
      <c r="P37" s="106">
        <v>15</v>
      </c>
      <c r="Q37" s="106">
        <v>10</v>
      </c>
      <c r="R37" s="106">
        <v>15</v>
      </c>
      <c r="S37" s="106">
        <v>15</v>
      </c>
      <c r="T37" s="106">
        <v>15</v>
      </c>
      <c r="U37" s="106">
        <v>5</v>
      </c>
      <c r="V37" s="110">
        <f t="shared" si="4"/>
        <v>90</v>
      </c>
      <c r="W37" s="99" t="str">
        <f t="shared" si="2"/>
        <v>Moderado</v>
      </c>
      <c r="X37" s="98" t="s">
        <v>84</v>
      </c>
      <c r="Y37" s="98" t="s">
        <v>84</v>
      </c>
      <c r="Z37" s="99">
        <f t="shared" si="3"/>
        <v>50</v>
      </c>
      <c r="AA37" s="99">
        <f t="shared" si="0"/>
        <v>70</v>
      </c>
      <c r="AB37" s="190"/>
      <c r="AC37" s="153"/>
      <c r="AG37" s="1"/>
      <c r="AH37" s="1"/>
      <c r="AI37" s="1"/>
      <c r="AJ37" s="1"/>
      <c r="AK37" s="1"/>
      <c r="AL37" s="1"/>
      <c r="AM37" s="1"/>
      <c r="AN37" s="1"/>
    </row>
    <row r="38" spans="1:40" ht="111" customHeight="1" x14ac:dyDescent="0.25">
      <c r="A38" s="157"/>
      <c r="B38" s="157"/>
      <c r="C38" s="164"/>
      <c r="D38" s="164"/>
      <c r="E38" s="157"/>
      <c r="F38" s="179"/>
      <c r="G38" s="164"/>
      <c r="H38" s="97" t="s">
        <v>179</v>
      </c>
      <c r="I38" s="157"/>
      <c r="J38" s="157"/>
      <c r="K38" s="183"/>
      <c r="L38" s="151"/>
      <c r="M38" s="97" t="s">
        <v>180</v>
      </c>
      <c r="N38" s="106" t="s">
        <v>57</v>
      </c>
      <c r="O38" s="106">
        <v>15</v>
      </c>
      <c r="P38" s="106">
        <v>15</v>
      </c>
      <c r="Q38" s="106">
        <v>10</v>
      </c>
      <c r="R38" s="106">
        <v>15</v>
      </c>
      <c r="S38" s="106">
        <v>15</v>
      </c>
      <c r="T38" s="106">
        <v>15</v>
      </c>
      <c r="U38" s="106">
        <v>5</v>
      </c>
      <c r="V38" s="110">
        <f t="shared" si="4"/>
        <v>90</v>
      </c>
      <c r="W38" s="99" t="str">
        <f t="shared" si="2"/>
        <v>Moderado</v>
      </c>
      <c r="X38" s="98" t="s">
        <v>84</v>
      </c>
      <c r="Y38" s="98" t="s">
        <v>84</v>
      </c>
      <c r="Z38" s="99">
        <f t="shared" si="3"/>
        <v>50</v>
      </c>
      <c r="AA38" s="99">
        <f t="shared" si="0"/>
        <v>70</v>
      </c>
      <c r="AB38" s="189"/>
      <c r="AC38" s="154"/>
      <c r="AG38" s="1"/>
      <c r="AH38" s="1"/>
      <c r="AI38" s="1"/>
      <c r="AJ38" s="1"/>
      <c r="AK38" s="1"/>
      <c r="AL38" s="1"/>
      <c r="AM38" s="1"/>
      <c r="AN38" s="1"/>
    </row>
    <row r="39" spans="1:40" ht="185.25" customHeight="1" x14ac:dyDescent="0.25">
      <c r="A39" s="145" t="s">
        <v>181</v>
      </c>
      <c r="B39" s="145" t="s">
        <v>182</v>
      </c>
      <c r="C39" s="162" t="s">
        <v>183</v>
      </c>
      <c r="D39" s="162" t="s">
        <v>184</v>
      </c>
      <c r="E39" s="145" t="s">
        <v>48</v>
      </c>
      <c r="F39" s="177" t="s">
        <v>185</v>
      </c>
      <c r="G39" s="162" t="s">
        <v>186</v>
      </c>
      <c r="H39" s="97" t="s">
        <v>187</v>
      </c>
      <c r="I39" s="145" t="s">
        <v>59</v>
      </c>
      <c r="J39" s="145" t="s">
        <v>53</v>
      </c>
      <c r="K39" s="182" t="s">
        <v>75</v>
      </c>
      <c r="L39" s="151" t="s">
        <v>55</v>
      </c>
      <c r="M39" s="97" t="s">
        <v>188</v>
      </c>
      <c r="N39" s="106" t="s">
        <v>57</v>
      </c>
      <c r="O39" s="106">
        <v>15</v>
      </c>
      <c r="P39" s="106">
        <v>15</v>
      </c>
      <c r="Q39" s="106">
        <v>10</v>
      </c>
      <c r="R39" s="106">
        <v>15</v>
      </c>
      <c r="S39" s="106">
        <v>15</v>
      </c>
      <c r="T39" s="106">
        <v>15</v>
      </c>
      <c r="U39" s="106">
        <v>5</v>
      </c>
      <c r="V39" s="110">
        <f t="shared" si="4"/>
        <v>90</v>
      </c>
      <c r="W39" s="99" t="str">
        <f t="shared" si="2"/>
        <v>Moderado</v>
      </c>
      <c r="X39" s="98" t="s">
        <v>84</v>
      </c>
      <c r="Y39" s="98" t="s">
        <v>84</v>
      </c>
      <c r="Z39" s="99">
        <f t="shared" si="3"/>
        <v>50</v>
      </c>
      <c r="AA39" s="99">
        <f t="shared" si="0"/>
        <v>70</v>
      </c>
      <c r="AB39" s="188">
        <f>+AVERAGE(AA39:AA40)</f>
        <v>70</v>
      </c>
      <c r="AC39" s="152" t="s">
        <v>84</v>
      </c>
      <c r="AG39" s="1"/>
      <c r="AH39" s="1"/>
      <c r="AI39" s="1"/>
      <c r="AJ39" s="1"/>
      <c r="AK39" s="1"/>
      <c r="AL39" s="1"/>
      <c r="AM39" s="1"/>
      <c r="AN39" s="1"/>
    </row>
    <row r="40" spans="1:40" ht="185.25" customHeight="1" x14ac:dyDescent="0.25">
      <c r="A40" s="157"/>
      <c r="B40" s="157"/>
      <c r="C40" s="164"/>
      <c r="D40" s="164"/>
      <c r="E40" s="157"/>
      <c r="F40" s="179"/>
      <c r="G40" s="164"/>
      <c r="H40" s="97" t="s">
        <v>189</v>
      </c>
      <c r="I40" s="157"/>
      <c r="J40" s="157"/>
      <c r="K40" s="183"/>
      <c r="L40" s="151"/>
      <c r="M40" s="97" t="s">
        <v>190</v>
      </c>
      <c r="N40" s="106" t="s">
        <v>57</v>
      </c>
      <c r="O40" s="106">
        <v>15</v>
      </c>
      <c r="P40" s="106">
        <v>15</v>
      </c>
      <c r="Q40" s="106">
        <v>10</v>
      </c>
      <c r="R40" s="106">
        <v>15</v>
      </c>
      <c r="S40" s="106">
        <v>15</v>
      </c>
      <c r="T40" s="106">
        <v>15</v>
      </c>
      <c r="U40" s="106">
        <v>5</v>
      </c>
      <c r="V40" s="110">
        <f t="shared" si="4"/>
        <v>90</v>
      </c>
      <c r="W40" s="99" t="str">
        <f t="shared" si="2"/>
        <v>Moderado</v>
      </c>
      <c r="X40" s="98" t="s">
        <v>84</v>
      </c>
      <c r="Y40" s="98" t="s">
        <v>84</v>
      </c>
      <c r="Z40" s="99">
        <f t="shared" si="3"/>
        <v>50</v>
      </c>
      <c r="AA40" s="99">
        <f t="shared" si="0"/>
        <v>70</v>
      </c>
      <c r="AB40" s="189"/>
      <c r="AC40" s="154"/>
      <c r="AG40" s="1"/>
      <c r="AH40" s="1"/>
      <c r="AI40" s="1"/>
      <c r="AJ40" s="1"/>
      <c r="AK40" s="1"/>
      <c r="AL40" s="1"/>
      <c r="AM40" s="1"/>
      <c r="AN40" s="1"/>
    </row>
    <row r="41" spans="1:40" ht="96.75" customHeight="1" x14ac:dyDescent="0.25">
      <c r="A41" s="145" t="s">
        <v>191</v>
      </c>
      <c r="B41" s="145" t="s">
        <v>182</v>
      </c>
      <c r="C41" s="162" t="s">
        <v>192</v>
      </c>
      <c r="D41" s="162" t="s">
        <v>193</v>
      </c>
      <c r="E41" s="145" t="s">
        <v>48</v>
      </c>
      <c r="F41" s="177" t="s">
        <v>194</v>
      </c>
      <c r="G41" s="162" t="s">
        <v>195</v>
      </c>
      <c r="H41" s="97" t="s">
        <v>196</v>
      </c>
      <c r="I41" s="145" t="s">
        <v>59</v>
      </c>
      <c r="J41" s="145" t="s">
        <v>53</v>
      </c>
      <c r="K41" s="182" t="s">
        <v>75</v>
      </c>
      <c r="L41" s="151" t="s">
        <v>55</v>
      </c>
      <c r="M41" s="97" t="s">
        <v>197</v>
      </c>
      <c r="N41" s="106" t="s">
        <v>57</v>
      </c>
      <c r="O41" s="106">
        <v>15</v>
      </c>
      <c r="P41" s="106">
        <v>15</v>
      </c>
      <c r="Q41" s="106">
        <v>10</v>
      </c>
      <c r="R41" s="106">
        <v>15</v>
      </c>
      <c r="S41" s="106">
        <v>15</v>
      </c>
      <c r="T41" s="106">
        <v>15</v>
      </c>
      <c r="U41" s="106">
        <v>5</v>
      </c>
      <c r="V41" s="110">
        <f t="shared" si="4"/>
        <v>90</v>
      </c>
      <c r="W41" s="99" t="str">
        <f t="shared" si="2"/>
        <v>Moderado</v>
      </c>
      <c r="X41" s="98" t="s">
        <v>84</v>
      </c>
      <c r="Y41" s="98" t="s">
        <v>84</v>
      </c>
      <c r="Z41" s="99">
        <f t="shared" si="3"/>
        <v>50</v>
      </c>
      <c r="AA41" s="99">
        <f t="shared" si="0"/>
        <v>70</v>
      </c>
      <c r="AB41" s="188">
        <f>+AVERAGE(AA41:AA430)</f>
        <v>70</v>
      </c>
      <c r="AC41" s="152" t="s">
        <v>84</v>
      </c>
      <c r="AG41" s="1"/>
      <c r="AH41" s="1"/>
      <c r="AI41" s="1"/>
      <c r="AJ41" s="1"/>
      <c r="AK41" s="1"/>
      <c r="AL41" s="1"/>
      <c r="AM41" s="1"/>
      <c r="AN41" s="1"/>
    </row>
    <row r="42" spans="1:40" ht="84" customHeight="1" x14ac:dyDescent="0.25">
      <c r="A42" s="157"/>
      <c r="B42" s="157"/>
      <c r="C42" s="164"/>
      <c r="D42" s="164"/>
      <c r="E42" s="157"/>
      <c r="F42" s="179"/>
      <c r="G42" s="164"/>
      <c r="H42" s="97" t="s">
        <v>198</v>
      </c>
      <c r="I42" s="157"/>
      <c r="J42" s="157"/>
      <c r="K42" s="183"/>
      <c r="L42" s="151"/>
      <c r="M42" s="97" t="s">
        <v>199</v>
      </c>
      <c r="N42" s="106" t="s">
        <v>57</v>
      </c>
      <c r="O42" s="106">
        <v>15</v>
      </c>
      <c r="P42" s="106">
        <v>15</v>
      </c>
      <c r="Q42" s="106">
        <v>10</v>
      </c>
      <c r="R42" s="106">
        <v>15</v>
      </c>
      <c r="S42" s="106">
        <v>15</v>
      </c>
      <c r="T42" s="106">
        <v>15</v>
      </c>
      <c r="U42" s="106">
        <v>5</v>
      </c>
      <c r="V42" s="110">
        <f t="shared" si="4"/>
        <v>90</v>
      </c>
      <c r="W42" s="99" t="str">
        <f t="shared" si="2"/>
        <v>Moderado</v>
      </c>
      <c r="X42" s="98" t="s">
        <v>84</v>
      </c>
      <c r="Y42" s="98" t="s">
        <v>84</v>
      </c>
      <c r="Z42" s="99">
        <f t="shared" si="3"/>
        <v>50</v>
      </c>
      <c r="AA42" s="99">
        <f t="shared" si="0"/>
        <v>70</v>
      </c>
      <c r="AB42" s="189"/>
      <c r="AC42" s="154"/>
      <c r="AG42" s="1"/>
      <c r="AH42" s="1"/>
      <c r="AI42" s="1"/>
      <c r="AJ42" s="1"/>
      <c r="AK42" s="1"/>
      <c r="AL42" s="1"/>
      <c r="AM42" s="1"/>
      <c r="AN42" s="1"/>
    </row>
    <row r="43" spans="1:40" ht="97.5" customHeight="1" x14ac:dyDescent="0.25">
      <c r="A43" s="145" t="s">
        <v>200</v>
      </c>
      <c r="B43" s="162" t="s">
        <v>201</v>
      </c>
      <c r="C43" s="162" t="s">
        <v>202</v>
      </c>
      <c r="D43" s="162" t="s">
        <v>203</v>
      </c>
      <c r="E43" s="145" t="s">
        <v>48</v>
      </c>
      <c r="F43" s="177" t="s">
        <v>204</v>
      </c>
      <c r="G43" s="97" t="s">
        <v>205</v>
      </c>
      <c r="H43" s="97" t="s">
        <v>206</v>
      </c>
      <c r="I43" s="145" t="s">
        <v>59</v>
      </c>
      <c r="J43" s="145" t="s">
        <v>68</v>
      </c>
      <c r="K43" s="180" t="s">
        <v>84</v>
      </c>
      <c r="L43" s="151" t="s">
        <v>55</v>
      </c>
      <c r="M43" s="97" t="s">
        <v>207</v>
      </c>
      <c r="N43" s="106" t="s">
        <v>57</v>
      </c>
      <c r="O43" s="106">
        <v>15</v>
      </c>
      <c r="P43" s="106">
        <v>15</v>
      </c>
      <c r="Q43" s="106">
        <v>10</v>
      </c>
      <c r="R43" s="106">
        <v>15</v>
      </c>
      <c r="S43" s="106">
        <v>15</v>
      </c>
      <c r="T43" s="106">
        <v>15</v>
      </c>
      <c r="U43" s="106">
        <v>5</v>
      </c>
      <c r="V43" s="110">
        <f t="shared" si="4"/>
        <v>90</v>
      </c>
      <c r="W43" s="99" t="str">
        <f t="shared" si="2"/>
        <v>Moderado</v>
      </c>
      <c r="X43" s="98" t="s">
        <v>84</v>
      </c>
      <c r="Y43" s="98" t="s">
        <v>84</v>
      </c>
      <c r="Z43" s="99">
        <f t="shared" si="3"/>
        <v>50</v>
      </c>
      <c r="AA43" s="99">
        <f t="shared" si="0"/>
        <v>70</v>
      </c>
      <c r="AB43" s="188">
        <f>+AVERAGE(AA43:AA44)</f>
        <v>70</v>
      </c>
      <c r="AC43" s="147" t="s">
        <v>84</v>
      </c>
      <c r="AG43" s="1"/>
      <c r="AH43" s="1"/>
      <c r="AI43" s="1"/>
      <c r="AJ43" s="1"/>
      <c r="AK43" s="1"/>
      <c r="AL43" s="1"/>
      <c r="AM43" s="1"/>
      <c r="AN43" s="1"/>
    </row>
    <row r="44" spans="1:40" ht="97.5" customHeight="1" x14ac:dyDescent="0.25">
      <c r="A44" s="157"/>
      <c r="B44" s="164"/>
      <c r="C44" s="164"/>
      <c r="D44" s="164"/>
      <c r="E44" s="157"/>
      <c r="F44" s="179"/>
      <c r="G44" s="97" t="s">
        <v>208</v>
      </c>
      <c r="H44" s="97" t="s">
        <v>209</v>
      </c>
      <c r="I44" s="157"/>
      <c r="J44" s="157"/>
      <c r="K44" s="181"/>
      <c r="L44" s="151"/>
      <c r="M44" s="97" t="s">
        <v>210</v>
      </c>
      <c r="N44" s="106" t="s">
        <v>57</v>
      </c>
      <c r="O44" s="106">
        <v>15</v>
      </c>
      <c r="P44" s="106">
        <v>15</v>
      </c>
      <c r="Q44" s="106">
        <v>10</v>
      </c>
      <c r="R44" s="106">
        <v>15</v>
      </c>
      <c r="S44" s="106">
        <v>15</v>
      </c>
      <c r="T44" s="106">
        <v>15</v>
      </c>
      <c r="U44" s="106">
        <v>5</v>
      </c>
      <c r="V44" s="110">
        <f t="shared" si="4"/>
        <v>90</v>
      </c>
      <c r="W44" s="99" t="str">
        <f t="shared" si="2"/>
        <v>Moderado</v>
      </c>
      <c r="X44" s="98" t="s">
        <v>84</v>
      </c>
      <c r="Y44" s="98" t="s">
        <v>84</v>
      </c>
      <c r="Z44" s="99">
        <f t="shared" si="3"/>
        <v>50</v>
      </c>
      <c r="AA44" s="99">
        <f t="shared" si="0"/>
        <v>70</v>
      </c>
      <c r="AB44" s="189"/>
      <c r="AC44" s="147"/>
      <c r="AG44" s="1"/>
      <c r="AH44" s="1"/>
      <c r="AI44" s="1"/>
      <c r="AJ44" s="1"/>
      <c r="AK44" s="1"/>
      <c r="AL44" s="1"/>
      <c r="AM44" s="1"/>
      <c r="AN44" s="1"/>
    </row>
    <row r="45" spans="1:40" ht="135.75" customHeight="1" x14ac:dyDescent="0.25">
      <c r="A45" s="106" t="s">
        <v>211</v>
      </c>
      <c r="B45" s="97" t="s">
        <v>212</v>
      </c>
      <c r="C45" s="97" t="s">
        <v>213</v>
      </c>
      <c r="D45" s="97" t="s">
        <v>214</v>
      </c>
      <c r="E45" s="106" t="s">
        <v>48</v>
      </c>
      <c r="F45" s="104" t="s">
        <v>215</v>
      </c>
      <c r="G45" s="97" t="s">
        <v>216</v>
      </c>
      <c r="H45" s="97" t="s">
        <v>217</v>
      </c>
      <c r="I45" s="106" t="s">
        <v>59</v>
      </c>
      <c r="J45" s="106" t="s">
        <v>53</v>
      </c>
      <c r="K45" s="116" t="s">
        <v>75</v>
      </c>
      <c r="L45" s="106" t="s">
        <v>55</v>
      </c>
      <c r="M45" s="97" t="s">
        <v>218</v>
      </c>
      <c r="N45" s="106" t="s">
        <v>57</v>
      </c>
      <c r="O45" s="106">
        <v>15</v>
      </c>
      <c r="P45" s="106">
        <v>15</v>
      </c>
      <c r="Q45" s="106">
        <v>10</v>
      </c>
      <c r="R45" s="106">
        <v>15</v>
      </c>
      <c r="S45" s="106">
        <v>15</v>
      </c>
      <c r="T45" s="106">
        <v>15</v>
      </c>
      <c r="U45" s="106">
        <v>5</v>
      </c>
      <c r="V45" s="110">
        <f t="shared" si="4"/>
        <v>90</v>
      </c>
      <c r="W45" s="99" t="str">
        <f t="shared" si="2"/>
        <v>Moderado</v>
      </c>
      <c r="X45" s="98" t="s">
        <v>84</v>
      </c>
      <c r="Y45" s="98" t="s">
        <v>84</v>
      </c>
      <c r="Z45" s="99">
        <f t="shared" si="3"/>
        <v>50</v>
      </c>
      <c r="AA45" s="99">
        <f t="shared" si="0"/>
        <v>70</v>
      </c>
      <c r="AB45" s="121">
        <f>+AA45</f>
        <v>70</v>
      </c>
      <c r="AC45" s="119" t="s">
        <v>84</v>
      </c>
      <c r="AG45" s="1"/>
      <c r="AH45" s="1"/>
      <c r="AI45" s="1"/>
      <c r="AJ45" s="1"/>
      <c r="AK45" s="1"/>
      <c r="AL45" s="1"/>
      <c r="AM45" s="1"/>
      <c r="AN45" s="1"/>
    </row>
  </sheetData>
  <mergeCells count="190">
    <mergeCell ref="K34:K38"/>
    <mergeCell ref="L41:L42"/>
    <mergeCell ref="L43:L44"/>
    <mergeCell ref="AC41:AC42"/>
    <mergeCell ref="AB41:AB42"/>
    <mergeCell ref="AB43:AB44"/>
    <mergeCell ref="AC43:AC44"/>
    <mergeCell ref="AA15:AA16"/>
    <mergeCell ref="AB17:AB19"/>
    <mergeCell ref="AC17:AC19"/>
    <mergeCell ref="AC27:AC30"/>
    <mergeCell ref="AB27:AB30"/>
    <mergeCell ref="L31:L33"/>
    <mergeCell ref="AC31:AC33"/>
    <mergeCell ref="AB31:AB33"/>
    <mergeCell ref="L34:L38"/>
    <mergeCell ref="AC34:AC38"/>
    <mergeCell ref="AB34:AB38"/>
    <mergeCell ref="L39:L40"/>
    <mergeCell ref="AC39:AC40"/>
    <mergeCell ref="AB39:AB40"/>
    <mergeCell ref="K20:K21"/>
    <mergeCell ref="C43:C44"/>
    <mergeCell ref="K43:K44"/>
    <mergeCell ref="K41:K42"/>
    <mergeCell ref="K39:K40"/>
    <mergeCell ref="K27:K30"/>
    <mergeCell ref="C31:C33"/>
    <mergeCell ref="I20:I21"/>
    <mergeCell ref="J20:J21"/>
    <mergeCell ref="F20:F21"/>
    <mergeCell ref="E20:E21"/>
    <mergeCell ref="C20:C21"/>
    <mergeCell ref="G22:G23"/>
    <mergeCell ref="I22:I23"/>
    <mergeCell ref="J22:J23"/>
    <mergeCell ref="K22:K23"/>
    <mergeCell ref="G31:G32"/>
    <mergeCell ref="I31:I33"/>
    <mergeCell ref="J31:J33"/>
    <mergeCell ref="K31:K33"/>
    <mergeCell ref="I34:I38"/>
    <mergeCell ref="J34:J38"/>
    <mergeCell ref="F41:F42"/>
    <mergeCell ref="I27:I30"/>
    <mergeCell ref="J27:J30"/>
    <mergeCell ref="B43:B44"/>
    <mergeCell ref="A43:A44"/>
    <mergeCell ref="A41:A42"/>
    <mergeCell ref="I43:I44"/>
    <mergeCell ref="J43:J44"/>
    <mergeCell ref="G41:G42"/>
    <mergeCell ref="I41:I42"/>
    <mergeCell ref="J41:J42"/>
    <mergeCell ref="G39:G40"/>
    <mergeCell ref="I39:I40"/>
    <mergeCell ref="J39:J40"/>
    <mergeCell ref="A39:A40"/>
    <mergeCell ref="B39:B40"/>
    <mergeCell ref="C39:C40"/>
    <mergeCell ref="D39:D40"/>
    <mergeCell ref="E39:E40"/>
    <mergeCell ref="F39:F40"/>
    <mergeCell ref="F43:F44"/>
    <mergeCell ref="E43:E44"/>
    <mergeCell ref="D43:D44"/>
    <mergeCell ref="B41:B42"/>
    <mergeCell ref="C41:C42"/>
    <mergeCell ref="D41:D42"/>
    <mergeCell ref="E41:E42"/>
    <mergeCell ref="A34:A38"/>
    <mergeCell ref="B34:B38"/>
    <mergeCell ref="C34:C38"/>
    <mergeCell ref="D34:D38"/>
    <mergeCell ref="E34:E38"/>
    <mergeCell ref="F34:F38"/>
    <mergeCell ref="A17:A19"/>
    <mergeCell ref="A27:A30"/>
    <mergeCell ref="G36:G38"/>
    <mergeCell ref="A31:A33"/>
    <mergeCell ref="F31:F33"/>
    <mergeCell ref="E31:E33"/>
    <mergeCell ref="D31:D33"/>
    <mergeCell ref="B31:B33"/>
    <mergeCell ref="G34:G35"/>
    <mergeCell ref="G20:G21"/>
    <mergeCell ref="D20:D21"/>
    <mergeCell ref="G27:G30"/>
    <mergeCell ref="F27:F30"/>
    <mergeCell ref="E27:E30"/>
    <mergeCell ref="D27:D30"/>
    <mergeCell ref="B25:B26"/>
    <mergeCell ref="D25:D26"/>
    <mergeCell ref="E25:E26"/>
    <mergeCell ref="B27:B30"/>
    <mergeCell ref="AG6:AN6"/>
    <mergeCell ref="G8:G10"/>
    <mergeCell ref="F8:F10"/>
    <mergeCell ref="E8:E10"/>
    <mergeCell ref="D8:D10"/>
    <mergeCell ref="B8:B10"/>
    <mergeCell ref="I25:I26"/>
    <mergeCell ref="J25:J26"/>
    <mergeCell ref="K25:K26"/>
    <mergeCell ref="G25:G26"/>
    <mergeCell ref="A6:H6"/>
    <mergeCell ref="I6:K6"/>
    <mergeCell ref="G15:G16"/>
    <mergeCell ref="I15:I16"/>
    <mergeCell ref="J15:J16"/>
    <mergeCell ref="K15:K16"/>
    <mergeCell ref="A15:A16"/>
    <mergeCell ref="B15:B16"/>
    <mergeCell ref="D15:D16"/>
    <mergeCell ref="E15:E16"/>
    <mergeCell ref="F15:F16"/>
    <mergeCell ref="F11:F14"/>
    <mergeCell ref="AE17:AE18"/>
    <mergeCell ref="C27:C30"/>
    <mergeCell ref="L6:AF6"/>
    <mergeCell ref="J11:J14"/>
    <mergeCell ref="K11:K14"/>
    <mergeCell ref="K17:K19"/>
    <mergeCell ref="I11:I14"/>
    <mergeCell ref="L11:L13"/>
    <mergeCell ref="E22:E23"/>
    <mergeCell ref="AB25:AB26"/>
    <mergeCell ref="AC22:AC23"/>
    <mergeCell ref="AC25:AC26"/>
    <mergeCell ref="AB22:AB23"/>
    <mergeCell ref="AF25:AF26"/>
    <mergeCell ref="AF11:AF12"/>
    <mergeCell ref="AF15:AF16"/>
    <mergeCell ref="AF17:AF18"/>
    <mergeCell ref="AF20:AF21"/>
    <mergeCell ref="AF22:AF23"/>
    <mergeCell ref="AE20:AE21"/>
    <mergeCell ref="AD22:AD23"/>
    <mergeCell ref="AE22:AE23"/>
    <mergeCell ref="AD25:AD26"/>
    <mergeCell ref="AE25:AE26"/>
    <mergeCell ref="AD11:AD12"/>
    <mergeCell ref="A25:A26"/>
    <mergeCell ref="C15:C16"/>
    <mergeCell ref="A22:A23"/>
    <mergeCell ref="B22:B23"/>
    <mergeCell ref="D22:D23"/>
    <mergeCell ref="F25:F26"/>
    <mergeCell ref="F22:F23"/>
    <mergeCell ref="C22:C23"/>
    <mergeCell ref="C25:C26"/>
    <mergeCell ref="A8:A10"/>
    <mergeCell ref="L8:L10"/>
    <mergeCell ref="AB8:AB10"/>
    <mergeCell ref="B11:B14"/>
    <mergeCell ref="AB15:AB16"/>
    <mergeCell ref="AB20:AB21"/>
    <mergeCell ref="I17:I19"/>
    <mergeCell ref="J17:J19"/>
    <mergeCell ref="F17:F19"/>
    <mergeCell ref="E17:E19"/>
    <mergeCell ref="G17:G19"/>
    <mergeCell ref="C17:C19"/>
    <mergeCell ref="B17:B19"/>
    <mergeCell ref="D17:D19"/>
    <mergeCell ref="C11:C14"/>
    <mergeCell ref="A11:A14"/>
    <mergeCell ref="D11:D14"/>
    <mergeCell ref="E11:E14"/>
    <mergeCell ref="B20:B21"/>
    <mergeCell ref="C8:C10"/>
    <mergeCell ref="G11:G12"/>
    <mergeCell ref="A20:A21"/>
    <mergeCell ref="AB11:AB14"/>
    <mergeCell ref="AA11:AA14"/>
    <mergeCell ref="AD8:AD10"/>
    <mergeCell ref="AC8:AC10"/>
    <mergeCell ref="AC15:AC16"/>
    <mergeCell ref="AC20:AC21"/>
    <mergeCell ref="AD20:AD21"/>
    <mergeCell ref="AD17:AD18"/>
    <mergeCell ref="AE8:AE10"/>
    <mergeCell ref="AF8:AF10"/>
    <mergeCell ref="I8:I10"/>
    <mergeCell ref="J8:J10"/>
    <mergeCell ref="K8:K10"/>
    <mergeCell ref="AD15:AD16"/>
    <mergeCell ref="AE15:AE16"/>
    <mergeCell ref="AE11:AE12"/>
    <mergeCell ref="AC11:AC14"/>
  </mergeCells>
  <conditionalFormatting sqref="K15 K17 K20 K22 K25 K8:K11">
    <cfRule type="containsText" dxfId="3" priority="1" operator="containsText" text="Bajo">
      <formula>NOT(ISERROR(SEARCH("Bajo",K8)))</formula>
    </cfRule>
    <cfRule type="containsText" dxfId="2" priority="2" operator="containsText" text="Moderado">
      <formula>NOT(ISERROR(SEARCH("Moderado",K8)))</formula>
    </cfRule>
    <cfRule type="containsText" dxfId="1" priority="3" operator="containsText" text="Alto">
      <formula>NOT(ISERROR(SEARCH("Alto",K8)))</formula>
    </cfRule>
    <cfRule type="containsText" dxfId="0" priority="4" operator="containsText" text="Extremo">
      <formula>NOT(ISERROR(SEARCH("Extremo",K8)))</formula>
    </cfRule>
  </conditionalFormatting>
  <dataValidations count="17">
    <dataValidation type="custom" showInputMessage="1" showErrorMessage="1" sqref="G7">
      <formula1>1</formula1>
    </dataValidation>
    <dataValidation allowBlank="1" showInputMessage="1" showErrorMessage="1" prompt="Casi Seguro (5): Se espera que evento ocurra en la mayoría _x000a_Probable (4): Es viable que el evento ocurra en la mayoría _x000a_Posible (3): Puede ocurrir en algún momento. Últimos 2 años ._x000a_Improbable (2): Puede Ocurrir en algún momento. Últimos 5 años_x000a_Rara Vez 1" sqref="I7"/>
    <dataValidation allowBlank="1" showInputMessage="1" showErrorMessage="1" prompt="De acuerdo a la Guía para la administración del riesgo y el diseño de controles en entidades públicas - Riesgos de gestión, corrupción y seguridad digital - Versión 4 - Octubre de 2018. Pág. 42  criterios para calificar el impacto - Seguridad Digital " sqref="J7"/>
    <dataValidation allowBlank="1" showInputMessage="1" showErrorMessage="1" prompt="Fuerte: 100_x000a_Moderado: Entre 50 y 99_x000a_Débil: Menor a 50" sqref="AC7"/>
    <dataValidation allowBlank="1" showInputMessage="1" showErrorMessage="1" prompt="Fuerte: 100_x000a_Moderado: 50_x000a_Débil: 0" sqref="Z7"/>
    <dataValidation allowBlank="1" showInputMessage="1" showErrorMessage="1" prompt="Fuerte+Fuerte=Fuerte_x000a_Fuerte+Moderado=Moderado_x000a_Fuerte+Débil=Débil_x000a_Moderado+Fuerte=Moderado_x000a_Moderado+Moderado=Moderado_x000a_Moderado+Débil=Débil_x000a_Débil+Fuerte=Débil_x000a_Débil+Moderado=Débil_x000a_Débil+Débil=Débil" sqref="Y7"/>
    <dataValidation allowBlank="1" showInputMessage="1" showErrorMessage="1" prompt="Fuerte: Siempre se ejecuta_x000a_Moderado: Algunas veces_x000a_Débil: No se ejecuta " sqref="X7 AB7"/>
    <dataValidation allowBlank="1" showInputMessage="1" showErrorMessage="1" prompt="De acuerdo a la Guía para la administración del riesgo y el diseño de controles en entidades públicas - Riesgos de gestión, corrupción y seguridad digital - Versión 4 - Octubre de 2018. Pág. 66 Resultados de los posibles desplazamientos." sqref="W7"/>
    <dataValidation allowBlank="1" showInputMessage="1" showErrorMessage="1" prompt="- Adecuado (15)_x000a_- Inadecuado (0)_x000a_" sqref="P7"/>
    <dataValidation allowBlank="1" showInputMessage="1" showErrorMessage="1" prompt="- Se investigan y se resuelven Oportunamente (15)_x000a_- No se investigan y resuelven Oportunamente (0)_x000a_" sqref="T7"/>
    <dataValidation allowBlank="1" showInputMessage="1" showErrorMessage="1" prompt="Completa (10)_x000a_Incompleta (5)_x000a_No esxiste (0)" sqref="U7"/>
    <dataValidation allowBlank="1" showInputMessage="1" showErrorMessage="1" prompt="- Asignado (15)_x000a_- No Asignado (0)" sqref="O7"/>
    <dataValidation allowBlank="1" showInputMessage="1" showErrorMessage="1" prompt="- Oportuna (15)_x000a_- Inoportuna (0)_x000a_" sqref="Q7"/>
    <dataValidation allowBlank="1" showInputMessage="1" showErrorMessage="1" prompt="- Prevenir (15)_x000a_- Detectar (10)_x000a_- No es un Control (0)" sqref="R7"/>
    <dataValidation allowBlank="1" showInputMessage="1" showErrorMessage="1" prompt="- Confiable (15)_x000a_- No Confiable (0)_x000a_" sqref="S7"/>
    <dataValidation type="list" allowBlank="1" showInputMessage="1" showErrorMessage="1" sqref="I8:I11 I15:I17 I20:I26">
      <formula1>$BJ$8:$BJ$11</formula1>
    </dataValidation>
    <dataValidation type="list" allowBlank="1" showInputMessage="1" showErrorMessage="1" sqref="J8:J10 J15:J17 J20:J26">
      <formula1>$BK$8:$BK$11</formula1>
    </dataValidation>
  </dataValidations>
  <pageMargins left="0.7" right="0.7" top="0.75" bottom="0.75" header="0.3" footer="0.3"/>
  <pageSetup paperSize="16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N12"/>
  <sheetViews>
    <sheetView showGridLines="0" topLeftCell="B6" workbookViewId="0">
      <selection activeCell="L8" sqref="L8"/>
    </sheetView>
  </sheetViews>
  <sheetFormatPr baseColWidth="10" defaultColWidth="11.42578125" defaultRowHeight="15" x14ac:dyDescent="0.25"/>
  <cols>
    <col min="6" max="10" width="20.5703125" customWidth="1"/>
    <col min="12" max="12" width="17.42578125" customWidth="1"/>
    <col min="13" max="13" width="9.140625" customWidth="1"/>
    <col min="14" max="14" width="19.42578125" customWidth="1"/>
  </cols>
  <sheetData>
    <row r="2" spans="5:14" x14ac:dyDescent="0.25">
      <c r="M2" s="136"/>
      <c r="N2" s="1" t="s">
        <v>54</v>
      </c>
    </row>
    <row r="3" spans="5:14" ht="18.75" x14ac:dyDescent="0.3">
      <c r="F3" s="191" t="s">
        <v>219</v>
      </c>
      <c r="G3" s="191"/>
      <c r="H3" s="191"/>
      <c r="I3" s="191"/>
      <c r="J3" s="191"/>
      <c r="M3" s="132"/>
      <c r="N3" s="1" t="s">
        <v>75</v>
      </c>
    </row>
    <row r="4" spans="5:14" x14ac:dyDescent="0.25">
      <c r="M4" s="127"/>
      <c r="N4" s="1" t="s">
        <v>84</v>
      </c>
    </row>
    <row r="5" spans="5:14" ht="15.75" thickBot="1" x14ac:dyDescent="0.3">
      <c r="M5" s="125"/>
      <c r="N5" s="1" t="s">
        <v>147</v>
      </c>
    </row>
    <row r="6" spans="5:14" ht="99" customHeight="1" x14ac:dyDescent="0.25">
      <c r="E6" s="139" t="s">
        <v>220</v>
      </c>
      <c r="F6" s="130"/>
      <c r="G6" s="131"/>
      <c r="H6" s="134"/>
      <c r="I6" s="134"/>
      <c r="J6" s="135"/>
    </row>
    <row r="7" spans="5:14" ht="99" customHeight="1" x14ac:dyDescent="0.25">
      <c r="E7" s="139" t="s">
        <v>221</v>
      </c>
      <c r="F7" s="129"/>
      <c r="G7" s="132"/>
      <c r="H7" s="132"/>
      <c r="I7" s="136"/>
      <c r="J7" s="137"/>
    </row>
    <row r="8" spans="5:14" ht="99" customHeight="1" x14ac:dyDescent="0.25">
      <c r="E8" s="139" t="s">
        <v>222</v>
      </c>
      <c r="F8" s="123"/>
      <c r="G8" s="127"/>
      <c r="H8" s="132"/>
      <c r="I8" s="136"/>
      <c r="J8" s="137"/>
    </row>
    <row r="9" spans="5:14" ht="99" customHeight="1" x14ac:dyDescent="0.25">
      <c r="E9" s="139" t="s">
        <v>223</v>
      </c>
      <c r="F9" s="123"/>
      <c r="G9" s="125"/>
      <c r="H9" s="127"/>
      <c r="I9" s="132"/>
      <c r="J9" s="137"/>
    </row>
    <row r="10" spans="5:14" ht="99" customHeight="1" thickBot="1" x14ac:dyDescent="0.3">
      <c r="E10" s="139" t="s">
        <v>224</v>
      </c>
      <c r="F10" s="124"/>
      <c r="G10" s="126"/>
      <c r="H10" s="128"/>
      <c r="I10" s="133"/>
      <c r="J10" s="138"/>
    </row>
    <row r="11" spans="5:14" ht="40.5" customHeight="1" x14ac:dyDescent="0.25">
      <c r="F11" s="122" t="s">
        <v>225</v>
      </c>
      <c r="G11" s="122" t="s">
        <v>226</v>
      </c>
      <c r="H11" s="122" t="s">
        <v>84</v>
      </c>
      <c r="I11" s="122" t="s">
        <v>227</v>
      </c>
      <c r="J11" s="122" t="s">
        <v>228</v>
      </c>
    </row>
    <row r="12" spans="5:14" ht="40.5" customHeight="1" x14ac:dyDescent="0.25"/>
  </sheetData>
  <mergeCells count="1">
    <mergeCell ref="F3:J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4"/>
  <sheetViews>
    <sheetView showGridLines="0" workbookViewId="0">
      <selection activeCell="C4" sqref="C4"/>
    </sheetView>
  </sheetViews>
  <sheetFormatPr baseColWidth="10" defaultColWidth="11.42578125" defaultRowHeight="15" x14ac:dyDescent="0.25"/>
  <cols>
    <col min="2" max="2" width="28.140625" customWidth="1"/>
    <col min="3" max="3" width="64.140625" bestFit="1" customWidth="1"/>
    <col min="4" max="4" width="23.42578125" customWidth="1"/>
  </cols>
  <sheetData>
    <row r="1" spans="2:4" ht="15.75" thickBot="1" x14ac:dyDescent="0.3"/>
    <row r="2" spans="2:4" ht="25.5" customHeight="1" thickBot="1" x14ac:dyDescent="0.3">
      <c r="B2" s="36" t="s">
        <v>229</v>
      </c>
      <c r="C2" s="37" t="s">
        <v>11</v>
      </c>
      <c r="D2" s="38" t="s">
        <v>230</v>
      </c>
    </row>
    <row r="3" spans="2:4" x14ac:dyDescent="0.25">
      <c r="B3" s="195" t="s">
        <v>231</v>
      </c>
      <c r="C3" s="34" t="s">
        <v>232</v>
      </c>
      <c r="D3" s="35" t="s">
        <v>233</v>
      </c>
    </row>
    <row r="4" spans="2:4" ht="15.75" thickBot="1" x14ac:dyDescent="0.3">
      <c r="B4" s="196"/>
      <c r="C4" s="2" t="s">
        <v>234</v>
      </c>
      <c r="D4" s="3" t="s">
        <v>233</v>
      </c>
    </row>
    <row r="5" spans="2:4" x14ac:dyDescent="0.25">
      <c r="B5" s="197" t="s">
        <v>235</v>
      </c>
      <c r="C5" s="4" t="s">
        <v>236</v>
      </c>
      <c r="D5" s="5" t="s">
        <v>237</v>
      </c>
    </row>
    <row r="6" spans="2:4" ht="15.75" thickBot="1" x14ac:dyDescent="0.3">
      <c r="B6" s="198"/>
      <c r="C6" s="6" t="s">
        <v>238</v>
      </c>
      <c r="D6" s="7" t="s">
        <v>237</v>
      </c>
    </row>
    <row r="7" spans="2:4" x14ac:dyDescent="0.25">
      <c r="B7" s="199" t="s">
        <v>239</v>
      </c>
      <c r="C7" s="12" t="s">
        <v>240</v>
      </c>
      <c r="D7" s="13" t="s">
        <v>237</v>
      </c>
    </row>
    <row r="8" spans="2:4" ht="15.75" thickBot="1" x14ac:dyDescent="0.3">
      <c r="B8" s="200"/>
      <c r="C8" s="14" t="s">
        <v>241</v>
      </c>
      <c r="D8" s="15" t="s">
        <v>233</v>
      </c>
    </row>
    <row r="9" spans="2:4" x14ac:dyDescent="0.25">
      <c r="B9" s="201" t="s">
        <v>242</v>
      </c>
      <c r="C9" s="8" t="s">
        <v>243</v>
      </c>
      <c r="D9" s="9" t="s">
        <v>233</v>
      </c>
    </row>
    <row r="10" spans="2:4" ht="15.75" thickBot="1" x14ac:dyDescent="0.3">
      <c r="B10" s="202"/>
      <c r="C10" s="10" t="s">
        <v>244</v>
      </c>
      <c r="D10" s="11" t="s">
        <v>233</v>
      </c>
    </row>
    <row r="11" spans="2:4" x14ac:dyDescent="0.25">
      <c r="B11" s="203" t="s">
        <v>245</v>
      </c>
      <c r="C11" s="16" t="s">
        <v>246</v>
      </c>
      <c r="D11" s="17" t="s">
        <v>247</v>
      </c>
    </row>
    <row r="12" spans="2:4" ht="15.75" thickBot="1" x14ac:dyDescent="0.3">
      <c r="B12" s="204"/>
      <c r="C12" s="18" t="s">
        <v>248</v>
      </c>
      <c r="D12" s="19" t="s">
        <v>247</v>
      </c>
    </row>
    <row r="13" spans="2:4" x14ac:dyDescent="0.25">
      <c r="B13" s="192" t="s">
        <v>249</v>
      </c>
      <c r="C13" s="20" t="s">
        <v>250</v>
      </c>
      <c r="D13" s="21" t="s">
        <v>251</v>
      </c>
    </row>
    <row r="14" spans="2:4" x14ac:dyDescent="0.25">
      <c r="B14" s="193"/>
      <c r="C14" s="22" t="s">
        <v>252</v>
      </c>
      <c r="D14" s="23" t="s">
        <v>251</v>
      </c>
    </row>
    <row r="15" spans="2:4" x14ac:dyDescent="0.25">
      <c r="B15" s="193"/>
      <c r="C15" s="22" t="s">
        <v>253</v>
      </c>
      <c r="D15" s="23" t="s">
        <v>251</v>
      </c>
    </row>
    <row r="16" spans="2:4" x14ac:dyDescent="0.25">
      <c r="B16" s="193"/>
      <c r="C16" s="22" t="s">
        <v>254</v>
      </c>
      <c r="D16" s="23" t="s">
        <v>251</v>
      </c>
    </row>
    <row r="17" spans="2:4" ht="15.75" thickBot="1" x14ac:dyDescent="0.3">
      <c r="B17" s="194"/>
      <c r="C17" s="24" t="s">
        <v>255</v>
      </c>
      <c r="D17" s="25" t="s">
        <v>251</v>
      </c>
    </row>
    <row r="18" spans="2:4" x14ac:dyDescent="0.25">
      <c r="B18" s="213" t="s">
        <v>256</v>
      </c>
      <c r="C18" s="26" t="s">
        <v>257</v>
      </c>
      <c r="D18" s="27" t="s">
        <v>251</v>
      </c>
    </row>
    <row r="19" spans="2:4" ht="15.75" thickBot="1" x14ac:dyDescent="0.3">
      <c r="B19" s="214"/>
      <c r="C19" s="28" t="s">
        <v>258</v>
      </c>
      <c r="D19" s="29" t="s">
        <v>251</v>
      </c>
    </row>
    <row r="20" spans="2:4" x14ac:dyDescent="0.25">
      <c r="B20" s="215" t="s">
        <v>259</v>
      </c>
      <c r="C20" s="30" t="s">
        <v>260</v>
      </c>
      <c r="D20" s="31" t="s">
        <v>251</v>
      </c>
    </row>
    <row r="21" spans="2:4" ht="15.75" thickBot="1" x14ac:dyDescent="0.3">
      <c r="B21" s="216"/>
      <c r="C21" s="32" t="s">
        <v>261</v>
      </c>
      <c r="D21" s="33" t="s">
        <v>247</v>
      </c>
    </row>
    <row r="24" spans="2:4" ht="15.75" thickBot="1" x14ac:dyDescent="0.3"/>
    <row r="25" spans="2:4" ht="23.25" customHeight="1" thickBot="1" x14ac:dyDescent="0.3">
      <c r="B25" s="36" t="s">
        <v>262</v>
      </c>
      <c r="C25" s="37" t="s">
        <v>263</v>
      </c>
      <c r="D25" s="38" t="s">
        <v>264</v>
      </c>
    </row>
    <row r="26" spans="2:4" x14ac:dyDescent="0.25">
      <c r="B26" s="217" t="s">
        <v>265</v>
      </c>
      <c r="C26" s="39" t="s">
        <v>266</v>
      </c>
      <c r="D26" s="205" t="s">
        <v>267</v>
      </c>
    </row>
    <row r="27" spans="2:4" ht="15.75" thickBot="1" x14ac:dyDescent="0.3">
      <c r="B27" s="218"/>
      <c r="C27" s="40" t="s">
        <v>268</v>
      </c>
      <c r="D27" s="206"/>
    </row>
    <row r="28" spans="2:4" x14ac:dyDescent="0.25">
      <c r="B28" s="219" t="s">
        <v>269</v>
      </c>
      <c r="C28" s="41" t="s">
        <v>270</v>
      </c>
      <c r="D28" s="207" t="s">
        <v>271</v>
      </c>
    </row>
    <row r="29" spans="2:4" ht="15.75" thickBot="1" x14ac:dyDescent="0.3">
      <c r="B29" s="220"/>
      <c r="C29" s="42" t="s">
        <v>272</v>
      </c>
      <c r="D29" s="208"/>
    </row>
    <row r="30" spans="2:4" x14ac:dyDescent="0.25">
      <c r="B30" s="221" t="s">
        <v>273</v>
      </c>
      <c r="C30" s="43" t="s">
        <v>274</v>
      </c>
      <c r="D30" s="209" t="s">
        <v>275</v>
      </c>
    </row>
    <row r="31" spans="2:4" ht="15.75" thickBot="1" x14ac:dyDescent="0.3">
      <c r="B31" s="222"/>
      <c r="C31" s="44" t="s">
        <v>270</v>
      </c>
      <c r="D31" s="210"/>
    </row>
    <row r="32" spans="2:4" x14ac:dyDescent="0.25">
      <c r="B32" s="223" t="s">
        <v>276</v>
      </c>
      <c r="C32" s="45" t="s">
        <v>277</v>
      </c>
      <c r="D32" s="211" t="s">
        <v>278</v>
      </c>
    </row>
    <row r="33" spans="2:4" ht="15.75" thickBot="1" x14ac:dyDescent="0.3">
      <c r="B33" s="224"/>
      <c r="C33" s="46" t="s">
        <v>279</v>
      </c>
      <c r="D33" s="212"/>
    </row>
    <row r="34" spans="2:4" ht="65.25" thickBot="1" x14ac:dyDescent="0.3">
      <c r="B34" s="47" t="s">
        <v>280</v>
      </c>
      <c r="C34" s="48" t="s">
        <v>281</v>
      </c>
      <c r="D34" s="49" t="s">
        <v>274</v>
      </c>
    </row>
  </sheetData>
  <mergeCells count="16">
    <mergeCell ref="D26:D27"/>
    <mergeCell ref="D28:D29"/>
    <mergeCell ref="D30:D31"/>
    <mergeCell ref="D32:D33"/>
    <mergeCell ref="B18:B19"/>
    <mergeCell ref="B20:B21"/>
    <mergeCell ref="B26:B27"/>
    <mergeCell ref="B28:B29"/>
    <mergeCell ref="B30:B31"/>
    <mergeCell ref="B32:B33"/>
    <mergeCell ref="B13:B17"/>
    <mergeCell ref="B3:B4"/>
    <mergeCell ref="B5:B6"/>
    <mergeCell ref="B7:B8"/>
    <mergeCell ref="B9:B10"/>
    <mergeCell ref="B11:B12"/>
  </mergeCells>
  <pageMargins left="0.7" right="0.7" top="0.75" bottom="0.75" header="0.3" footer="0.3"/>
  <pageSetup paperSize="1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48"/>
  <sheetViews>
    <sheetView showGridLines="0" topLeftCell="A7" workbookViewId="0">
      <selection activeCell="E11" sqref="E11"/>
    </sheetView>
  </sheetViews>
  <sheetFormatPr baseColWidth="10" defaultColWidth="11.42578125" defaultRowHeight="15" x14ac:dyDescent="0.25"/>
  <cols>
    <col min="3" max="3" width="22.5703125" customWidth="1"/>
    <col min="4" max="4" width="3.42578125" customWidth="1"/>
    <col min="5" max="5" width="74" customWidth="1"/>
  </cols>
  <sheetData>
    <row r="2" spans="3:5" ht="15.75" thickBot="1" x14ac:dyDescent="0.3"/>
    <row r="3" spans="3:5" ht="23.25" customHeight="1" thickBot="1" x14ac:dyDescent="0.3">
      <c r="C3" s="92" t="s">
        <v>229</v>
      </c>
      <c r="D3" s="93"/>
      <c r="E3" s="94" t="s">
        <v>282</v>
      </c>
    </row>
    <row r="4" spans="3:5" x14ac:dyDescent="0.25">
      <c r="C4" s="228" t="s">
        <v>283</v>
      </c>
      <c r="D4" s="73">
        <v>1</v>
      </c>
      <c r="E4" s="70" t="s">
        <v>284</v>
      </c>
    </row>
    <row r="5" spans="3:5" x14ac:dyDescent="0.25">
      <c r="C5" s="229"/>
      <c r="D5" s="74">
        <v>2</v>
      </c>
      <c r="E5" s="71" t="s">
        <v>285</v>
      </c>
    </row>
    <row r="6" spans="3:5" x14ac:dyDescent="0.25">
      <c r="C6" s="229"/>
      <c r="D6" s="74">
        <v>3</v>
      </c>
      <c r="E6" s="71" t="s">
        <v>286</v>
      </c>
    </row>
    <row r="7" spans="3:5" x14ac:dyDescent="0.25">
      <c r="C7" s="229"/>
      <c r="D7" s="74">
        <v>4</v>
      </c>
      <c r="E7" s="71" t="s">
        <v>287</v>
      </c>
    </row>
    <row r="8" spans="3:5" x14ac:dyDescent="0.25">
      <c r="C8" s="229"/>
      <c r="D8" s="74">
        <v>5</v>
      </c>
      <c r="E8" s="71" t="s">
        <v>288</v>
      </c>
    </row>
    <row r="9" spans="3:5" x14ac:dyDescent="0.25">
      <c r="C9" s="229"/>
      <c r="D9" s="74">
        <v>6</v>
      </c>
      <c r="E9" s="71" t="s">
        <v>289</v>
      </c>
    </row>
    <row r="10" spans="3:5" ht="15.75" thickBot="1" x14ac:dyDescent="0.3">
      <c r="C10" s="230"/>
      <c r="D10" s="75">
        <v>7</v>
      </c>
      <c r="E10" s="72" t="s">
        <v>290</v>
      </c>
    </row>
    <row r="11" spans="3:5" ht="6" customHeight="1" thickBot="1" x14ac:dyDescent="0.3">
      <c r="C11" s="51"/>
      <c r="D11" s="107"/>
      <c r="E11" s="50"/>
    </row>
    <row r="12" spans="3:5" x14ac:dyDescent="0.25">
      <c r="C12" s="231" t="s">
        <v>291</v>
      </c>
      <c r="D12" s="76">
        <v>1</v>
      </c>
      <c r="E12" s="55" t="s">
        <v>292</v>
      </c>
    </row>
    <row r="13" spans="3:5" x14ac:dyDescent="0.25">
      <c r="C13" s="232"/>
      <c r="D13" s="77">
        <v>2</v>
      </c>
      <c r="E13" s="56" t="s">
        <v>293</v>
      </c>
    </row>
    <row r="14" spans="3:5" x14ac:dyDescent="0.25">
      <c r="C14" s="232"/>
      <c r="D14" s="77">
        <v>3</v>
      </c>
      <c r="E14" s="56" t="s">
        <v>294</v>
      </c>
    </row>
    <row r="15" spans="3:5" x14ac:dyDescent="0.25">
      <c r="C15" s="232"/>
      <c r="D15" s="77">
        <v>4</v>
      </c>
      <c r="E15" s="56" t="s">
        <v>295</v>
      </c>
    </row>
    <row r="16" spans="3:5" x14ac:dyDescent="0.25">
      <c r="C16" s="232"/>
      <c r="D16" s="77">
        <v>5</v>
      </c>
      <c r="E16" s="56" t="s">
        <v>296</v>
      </c>
    </row>
    <row r="17" spans="3:5" x14ac:dyDescent="0.25">
      <c r="C17" s="232"/>
      <c r="D17" s="77">
        <v>6</v>
      </c>
      <c r="E17" s="56" t="s">
        <v>297</v>
      </c>
    </row>
    <row r="18" spans="3:5" x14ac:dyDescent="0.25">
      <c r="C18" s="232"/>
      <c r="D18" s="77">
        <v>7</v>
      </c>
      <c r="E18" s="56" t="s">
        <v>298</v>
      </c>
    </row>
    <row r="19" spans="3:5" x14ac:dyDescent="0.25">
      <c r="C19" s="232"/>
      <c r="D19" s="77">
        <v>8</v>
      </c>
      <c r="E19" s="56" t="s">
        <v>299</v>
      </c>
    </row>
    <row r="20" spans="3:5" x14ac:dyDescent="0.25">
      <c r="C20" s="232"/>
      <c r="D20" s="77">
        <v>9</v>
      </c>
      <c r="E20" s="56" t="s">
        <v>300</v>
      </c>
    </row>
    <row r="21" spans="3:5" ht="15.75" thickBot="1" x14ac:dyDescent="0.3">
      <c r="C21" s="233"/>
      <c r="D21" s="78">
        <v>10</v>
      </c>
      <c r="E21" s="57" t="s">
        <v>301</v>
      </c>
    </row>
    <row r="22" spans="3:5" ht="6" customHeight="1" thickBot="1" x14ac:dyDescent="0.3">
      <c r="C22" s="52"/>
      <c r="D22" s="79"/>
      <c r="E22" s="50"/>
    </row>
    <row r="23" spans="3:5" x14ac:dyDescent="0.25">
      <c r="C23" s="234" t="s">
        <v>302</v>
      </c>
      <c r="D23" s="80">
        <v>1</v>
      </c>
      <c r="E23" s="60" t="s">
        <v>303</v>
      </c>
    </row>
    <row r="24" spans="3:5" x14ac:dyDescent="0.25">
      <c r="C24" s="235"/>
      <c r="D24" s="81">
        <v>2</v>
      </c>
      <c r="E24" s="61" t="s">
        <v>304</v>
      </c>
    </row>
    <row r="25" spans="3:5" x14ac:dyDescent="0.25">
      <c r="C25" s="235"/>
      <c r="D25" s="81">
        <v>3</v>
      </c>
      <c r="E25" s="61" t="s">
        <v>305</v>
      </c>
    </row>
    <row r="26" spans="3:5" x14ac:dyDescent="0.25">
      <c r="C26" s="235"/>
      <c r="D26" s="81">
        <v>4</v>
      </c>
      <c r="E26" s="61" t="s">
        <v>306</v>
      </c>
    </row>
    <row r="27" spans="3:5" ht="15.75" thickBot="1" x14ac:dyDescent="0.3">
      <c r="C27" s="236"/>
      <c r="D27" s="82">
        <v>5</v>
      </c>
      <c r="E27" s="62" t="s">
        <v>307</v>
      </c>
    </row>
    <row r="28" spans="3:5" ht="6" customHeight="1" thickBot="1" x14ac:dyDescent="0.3">
      <c r="C28" s="52"/>
      <c r="D28" s="79"/>
      <c r="E28" s="50"/>
    </row>
    <row r="29" spans="3:5" x14ac:dyDescent="0.25">
      <c r="C29" s="237" t="s">
        <v>308</v>
      </c>
      <c r="D29" s="83">
        <v>1</v>
      </c>
      <c r="E29" s="63" t="s">
        <v>309</v>
      </c>
    </row>
    <row r="30" spans="3:5" x14ac:dyDescent="0.25">
      <c r="C30" s="238"/>
      <c r="D30" s="84">
        <v>2</v>
      </c>
      <c r="E30" s="64" t="s">
        <v>310</v>
      </c>
    </row>
    <row r="31" spans="3:5" x14ac:dyDescent="0.25">
      <c r="C31" s="238"/>
      <c r="D31" s="84">
        <v>3</v>
      </c>
      <c r="E31" s="64" t="s">
        <v>311</v>
      </c>
    </row>
    <row r="32" spans="3:5" x14ac:dyDescent="0.25">
      <c r="C32" s="238"/>
      <c r="D32" s="84">
        <v>4</v>
      </c>
      <c r="E32" s="64" t="s">
        <v>312</v>
      </c>
    </row>
    <row r="33" spans="3:5" ht="15.75" thickBot="1" x14ac:dyDescent="0.3">
      <c r="C33" s="239"/>
      <c r="D33" s="85">
        <v>5</v>
      </c>
      <c r="E33" s="65" t="s">
        <v>313</v>
      </c>
    </row>
    <row r="34" spans="3:5" ht="6" customHeight="1" thickBot="1" x14ac:dyDescent="0.3">
      <c r="C34" s="52"/>
      <c r="D34" s="79"/>
      <c r="E34" s="50"/>
    </row>
    <row r="35" spans="3:5" x14ac:dyDescent="0.25">
      <c r="C35" s="240" t="s">
        <v>314</v>
      </c>
      <c r="D35" s="86">
        <v>1</v>
      </c>
      <c r="E35" s="66" t="s">
        <v>315</v>
      </c>
    </row>
    <row r="36" spans="3:5" x14ac:dyDescent="0.25">
      <c r="C36" s="241"/>
      <c r="D36" s="87">
        <v>2</v>
      </c>
      <c r="E36" s="67" t="s">
        <v>316</v>
      </c>
    </row>
    <row r="37" spans="3:5" x14ac:dyDescent="0.25">
      <c r="C37" s="241"/>
      <c r="D37" s="87">
        <v>3</v>
      </c>
      <c r="E37" s="67" t="s">
        <v>317</v>
      </c>
    </row>
    <row r="38" spans="3:5" ht="15.75" thickBot="1" x14ac:dyDescent="0.3">
      <c r="C38" s="242"/>
      <c r="D38" s="88">
        <v>4</v>
      </c>
      <c r="E38" s="68" t="s">
        <v>318</v>
      </c>
    </row>
    <row r="39" spans="3:5" ht="6" customHeight="1" thickBot="1" x14ac:dyDescent="0.3">
      <c r="C39" s="52"/>
      <c r="D39" s="79"/>
      <c r="E39" s="50"/>
    </row>
    <row r="40" spans="3:5" x14ac:dyDescent="0.25">
      <c r="C40" s="225" t="s">
        <v>319</v>
      </c>
      <c r="D40" s="89">
        <v>1</v>
      </c>
      <c r="E40" s="58" t="s">
        <v>320</v>
      </c>
    </row>
    <row r="41" spans="3:5" x14ac:dyDescent="0.25">
      <c r="C41" s="226"/>
      <c r="D41" s="90">
        <v>2</v>
      </c>
      <c r="E41" s="59" t="s">
        <v>321</v>
      </c>
    </row>
    <row r="42" spans="3:5" x14ac:dyDescent="0.25">
      <c r="C42" s="226"/>
      <c r="D42" s="90">
        <v>3</v>
      </c>
      <c r="E42" s="59" t="s">
        <v>322</v>
      </c>
    </row>
    <row r="43" spans="3:5" x14ac:dyDescent="0.25">
      <c r="C43" s="226"/>
      <c r="D43" s="90">
        <v>4</v>
      </c>
      <c r="E43" s="59" t="s">
        <v>323</v>
      </c>
    </row>
    <row r="44" spans="3:5" x14ac:dyDescent="0.25">
      <c r="C44" s="226"/>
      <c r="D44" s="90">
        <v>5</v>
      </c>
      <c r="E44" s="59" t="s">
        <v>324</v>
      </c>
    </row>
    <row r="45" spans="3:5" ht="42.75" thickBot="1" x14ac:dyDescent="0.3">
      <c r="C45" s="227"/>
      <c r="D45" s="91">
        <v>6</v>
      </c>
      <c r="E45" s="69" t="s">
        <v>325</v>
      </c>
    </row>
    <row r="46" spans="3:5" x14ac:dyDescent="0.25">
      <c r="C46" s="53"/>
    </row>
    <row r="47" spans="3:5" x14ac:dyDescent="0.25">
      <c r="C47" s="53"/>
    </row>
    <row r="48" spans="3:5" x14ac:dyDescent="0.25">
      <c r="C48" s="54"/>
    </row>
  </sheetData>
  <mergeCells count="6">
    <mergeCell ref="C40:C45"/>
    <mergeCell ref="C4:C10"/>
    <mergeCell ref="C12:C21"/>
    <mergeCell ref="C23:C27"/>
    <mergeCell ref="C29:C33"/>
    <mergeCell ref="C35:C38"/>
  </mergeCells>
  <pageMargins left="0.7" right="0.7" top="0.75" bottom="0.75" header="0.3" footer="0.3"/>
  <pageSetup paperSize="1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RIESGOS DE SEGURIDAD DIGITAL</vt:lpstr>
      <vt:lpstr>MAPA DE CALOR </vt:lpstr>
      <vt:lpstr>AMENAZAS</vt:lpstr>
      <vt:lpstr>VULNERABILIDADES</vt:lpstr>
    </vt:vector>
  </TitlesOfParts>
  <Manager/>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Edna Lizeth Villarreal Duarte</dc:creator>
  <cp:keywords/>
  <dc:description/>
  <cp:lastModifiedBy>Marisol Viveros</cp:lastModifiedBy>
  <cp:revision/>
  <dcterms:created xsi:type="dcterms:W3CDTF">2018-10-29T15:08:08Z</dcterms:created>
  <dcterms:modified xsi:type="dcterms:W3CDTF">2021-11-16T19:24:01Z</dcterms:modified>
  <cp:category/>
  <cp:contentStatus/>
</cp:coreProperties>
</file>