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Actualizaciones\abril\"/>
    </mc:Choice>
  </mc:AlternateContent>
  <bookViews>
    <workbookView xWindow="0" yWindow="0" windowWidth="28800" windowHeight="12435" firstSheet="1" activeTab="1"/>
  </bookViews>
  <sheets>
    <sheet name="Gestión Riesgo Corrupción " sheetId="2" state="hidden" r:id="rId1"/>
    <sheet name="1 Gestion de Riesgo Corrupcion " sheetId="9" r:id="rId2"/>
    <sheet name="Estrategias de Racionalizacion" sheetId="10" state="hidden" r:id="rId3"/>
    <sheet name="3 Rendicion de Cuentas" sheetId="11" state="hidden" r:id="rId4"/>
    <sheet name="4 Atencion al Ciudadano " sheetId="12" state="hidden" r:id="rId5"/>
    <sheet name="5 Transparencia y Acc. Info" sheetId="13" state="hidden" r:id="rId6"/>
    <sheet name="TOTAL" sheetId="15" state="hidden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 Transparencia y Acc. Info'!$A$4:$W$16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U19" i="10"/>
  <c r="K19" i="10"/>
  <c r="U17" i="10"/>
  <c r="T17" i="10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4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<sst xmlns="http://schemas.openxmlformats.org/spreadsheetml/2006/main" count="564" uniqueCount="307">
  <si>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</si>
  <si>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</si>
  <si>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</si>
  <si>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</si>
  <si>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</si>
  <si>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</si>
  <si>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</si>
  <si>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</si>
  <si>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</si>
  <si>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</si>
  <si>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</si>
  <si>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</si>
  <si>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</si>
  <si>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</si>
  <si>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</si>
  <si>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</si>
  <si>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</si>
  <si>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</si>
  <si>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</si>
  <si>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</si>
  <si>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</si>
  <si>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</si>
  <si>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</si>
  <si>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</si>
  <si>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</si>
  <si>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</si>
  <si>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</si>
  <si>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</si>
  <si>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</si>
  <si>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</si>
  <si>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</si>
  <si>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</si>
  <si>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</si>
  <si>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</si>
  <si>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</si>
  <si>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</si>
  <si>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</si>
  <si>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</si>
  <si>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</si>
  <si>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</si>
  <si>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</si>
  <si>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</si>
  <si>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</si>
  <si>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</si>
  <si>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</si>
  <si>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</si>
  <si>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</si>
  <si>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</si>
  <si>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</si>
  <si>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</si>
  <si>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</si>
  <si>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</si>
  <si>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</si>
  <si>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</si>
  <si>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</si>
  <si>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</si>
  <si>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</si>
  <si>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</si>
  <si>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</si>
  <si>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</si>
  <si>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</si>
  <si>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</si>
  <si>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</si>
  <si>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</si>
  <si>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</si>
  <si>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</si>
  <si>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</si>
  <si>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</si>
  <si>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</si>
  <si>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</si>
  <si>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</si>
  <si>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</si>
  <si>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</si>
  <si>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</si>
  <si>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</si>
  <si>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</si>
  <si>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</si>
  <si>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</si>
  <si>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</si>
  <si>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</si>
  <si>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</si>
  <si>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</si>
  <si>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</si>
  <si>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</si>
  <si>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</si>
  <si>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</si>
  <si>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</si>
  <si>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</si>
  <si>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</si>
  <si>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</si>
  <si>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</si>
  <si>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</si>
  <si>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</si>
  <si>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</si>
  <si>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</si>
  <si>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</si>
  <si>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</si>
  <si>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</si>
  <si>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</si>
  <si>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</si>
  <si>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</si>
  <si>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</si>
  <si>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</si>
  <si>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</si>
  <si>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</si>
  <si>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</si>
  <si>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</si>
  <si>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</si>
  <si>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</si>
  <si>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</si>
  <si>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</si>
  <si>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</si>
  <si>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</si>
  <si>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</si>
  <si>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</si>
  <si>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</si>
  <si>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</si>
  <si>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</si>
  <si>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</si>
  <si>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</si>
  <si>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</si>
  <si>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</si>
  <si>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</si>
  <si>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</si>
  <si>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</si>
  <si>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</si>
  <si>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</si>
  <si>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</si>
  <si>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</si>
  <si>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</si>
  <si>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</si>
  <si>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</si>
  <si>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</si>
  <si>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</si>
  <si>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</si>
  <si>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</si>
  <si>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</si>
  <si>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</si>
  <si>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</si>
  <si>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</si>
  <si>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</si>
  <si>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</si>
  <si>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</si>
  <si>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</si>
  <si>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</si>
  <si>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</si>
  <si>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</si>
  <si>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</si>
  <si>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</si>
  <si>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</si>
  <si>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</si>
  <si>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</si>
  <si>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</si>
  <si>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</si>
  <si>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</si>
  <si>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</si>
  <si>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</si>
  <si>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</si>
  <si>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</si>
  <si>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</si>
  <si>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</si>
  <si>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</si>
  <si>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</si>
  <si>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</si>
  <si>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</si>
  <si>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</si>
  <si>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</si>
  <si>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</si>
  <si>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</si>
  <si>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</si>
  <si>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</si>
  <si>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</si>
  <si>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</si>
  <si>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</si>
  <si>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</si>
  <si>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</si>
  <si>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</si>
  <si>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</si>
  <si>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</si>
  <si>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</si>
  <si>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</si>
  <si>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</si>
  <si>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</si>
  <si>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</si>
  <si>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</si>
  <si>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</si>
  <si>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</si>
  <si>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</si>
  <si>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</si>
  <si>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</si>
  <si>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</si>
  <si>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</si>
  <si>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</si>
  <si>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</si>
  <si>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</si>
  <si>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</si>
  <si>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</si>
  <si>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</si>
  <si>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</si>
  <si>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</si>
  <si>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</si>
  <si>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</si>
  <si>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</si>
  <si>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</si>
  <si>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</si>
  <si>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</si>
  <si>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</si>
  <si>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</si>
  <si>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</si>
  <si>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</si>
  <si>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</si>
  <si>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</si>
  <si>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</si>
  <si>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</si>
  <si>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</si>
  <si>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</si>
  <si>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</si>
  <si>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</si>
  <si>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</si>
  <si>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</si>
  <si>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</si>
  <si>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</si>
  <si>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</si>
  <si>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</si>
  <si>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</si>
  <si>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</si>
  <si>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</si>
  <si>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</si>
  <si>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</si>
  <si>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</si>
  <si>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</si>
  <si>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</si>
  <si>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</si>
  <si>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</si>
  <si>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</si>
  <si>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</si>
  <si>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</si>
  <si>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</si>
  <si>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</si>
  <si>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</si>
  <si>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</si>
  <si>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</si>
  <si>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</si>
  <si>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</si>
  <si>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</si>
  <si>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</si>
  <si>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</si>
  <si>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</si>
  <si>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</si>
  <si>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</si>
  <si>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</si>
  <si>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</si>
  <si>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</si>
  <si>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</si>
  <si>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</si>
  <si>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</si>
  <si>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</si>
  <si>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</si>
  <si>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</si>
  <si>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</si>
  <si>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</si>
  <si>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</si>
  <si>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</si>
  <si>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</si>
  <si>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</si>
  <si>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</si>
  <si>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</si>
  <si>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</si>
  <si>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</si>
  <si>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Informe remitido a la Dirección Técnica, aprobado por esta y publicado en https://www.orgsolidarias.gov.co/sites/default/files/archivos/Informe%20consolidado%202018%20.pdf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</si>
  <si>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</si>
  <si>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</si>
  <si>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</si>
  <si>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</si>
  <si>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>La actividad está programada para iniciar el segundo semestre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</si>
  <si>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</si>
  <si>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</si>
  <si>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</si>
  <si>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</si>
  <si>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</si>
  <si>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</si>
  <si>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</si>
  <si>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no se recibieron solicitudes de material.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</si>
  <si>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</si>
  <si>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</si>
  <si>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</si>
  <si>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</si>
  <si>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</si>
  <si>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</si>
  <si>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</si>
  <si>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</si>
  <si>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</si>
  <si>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</si>
  <si>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</si>
  <si>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</si>
  <si>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</si>
  <si>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</si>
  <si>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</si>
  <si>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</si>
  <si>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</si>
  <si>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</si>
  <si>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</si>
  <si>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</si>
  <si>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</si>
  <si>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segundo trimestre</t>
  </si>
  <si>
    <t>no se reporta avance para esta actividad, se espera su cumplimiento en el tercer trimestre</t>
  </si>
  <si>
    <t>no se reporta avance para esta actividad, inicia en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</si>
</sst>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44546A"/>
      </left>
      <right style="medium">
        <color indexed="64"/>
      </right>
      <top/>
      <bottom/>
      <diagonal/>
    </border>
    <border>
      <left style="medium">
        <color rgb="FF44546A"/>
      </left>
      <right/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/>
      <bottom style="medium">
        <color indexed="64"/>
      </bottom>
      <diagonal/>
    </border>
    <border>
      <left/>
      <right style="medium">
        <color rgb="FF44546A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394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12" fillId="0" borderId="0" xfId="3"/>
    <xf numFmtId="0" fontId="24" fillId="0" borderId="57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57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57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57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57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0" borderId="64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justify" vertical="center" wrapText="1"/>
    </xf>
    <xf numFmtId="14" fontId="12" fillId="0" borderId="6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69" xfId="3" applyFont="1" applyFill="1" applyBorder="1" applyAlignment="1" applyProtection="1">
      <alignment horizontal="center" vertical="center" wrapText="1"/>
      <protection locked="0"/>
    </xf>
    <xf numFmtId="0" fontId="31" fillId="5" borderId="70" xfId="3" applyFont="1" applyFill="1" applyBorder="1" applyAlignment="1" applyProtection="1">
      <alignment horizontal="left" vertical="top" wrapText="1"/>
      <protection locked="0"/>
    </xf>
    <xf numFmtId="0" fontId="31" fillId="5" borderId="70" xfId="3" applyFont="1" applyFill="1" applyBorder="1" applyAlignment="1" applyProtection="1">
      <alignment horizontal="center" vertical="center" wrapText="1"/>
      <protection locked="0"/>
    </xf>
    <xf numFmtId="0" fontId="31" fillId="5" borderId="71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57" xfId="3" applyFont="1" applyFill="1" applyBorder="1" applyAlignment="1" applyProtection="1">
      <alignment vertical="center" wrapText="1"/>
    </xf>
    <xf numFmtId="0" fontId="30" fillId="5" borderId="58" xfId="3" applyFont="1" applyFill="1" applyBorder="1" applyAlignment="1" applyProtection="1">
      <alignment horizontal="left"/>
    </xf>
    <xf numFmtId="0" fontId="30" fillId="5" borderId="59" xfId="3" applyFont="1" applyFill="1" applyBorder="1" applyAlignment="1" applyProtection="1">
      <alignment horizontal="left"/>
    </xf>
    <xf numFmtId="0" fontId="25" fillId="0" borderId="59" xfId="3" applyFont="1" applyFill="1" applyBorder="1" applyAlignment="1" applyProtection="1">
      <alignment horizontal="left" vertical="top" wrapText="1"/>
    </xf>
    <xf numFmtId="0" fontId="12" fillId="0" borderId="59" xfId="3" applyBorder="1" applyProtection="1"/>
    <xf numFmtId="0" fontId="12" fillId="0" borderId="60" xfId="3" applyBorder="1" applyProtection="1"/>
    <xf numFmtId="0" fontId="30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57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58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0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justify" vertical="center" wrapText="1"/>
    </xf>
    <xf numFmtId="0" fontId="18" fillId="0" borderId="60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14" fontId="18" fillId="0" borderId="60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0" xfId="0" applyFont="1" applyFill="1" applyBorder="1" applyAlignment="1">
      <alignment horizontal="center" vertical="center" wrapText="1"/>
    </xf>
    <xf numFmtId="0" fontId="49" fillId="12" borderId="60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0" xfId="0" applyFont="1" applyBorder="1" applyAlignment="1">
      <alignment horizontal="justify" vertical="center" wrapText="1"/>
    </xf>
    <xf numFmtId="14" fontId="52" fillId="0" borderId="60" xfId="0" applyNumberFormat="1" applyFont="1" applyBorder="1" applyAlignment="1">
      <alignment horizontal="center" vertical="center" wrapText="1"/>
    </xf>
    <xf numFmtId="0" fontId="51" fillId="9" borderId="60" xfId="0" applyFont="1" applyFill="1" applyBorder="1" applyAlignment="1">
      <alignment horizontal="justify" vertical="center" wrapText="1"/>
    </xf>
    <xf numFmtId="0" fontId="51" fillId="9" borderId="60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4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/>
    </xf>
    <xf numFmtId="0" fontId="54" fillId="9" borderId="60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justify" vertical="center" wrapText="1"/>
    </xf>
    <xf numFmtId="0" fontId="56" fillId="0" borderId="60" xfId="0" applyFont="1" applyBorder="1" applyAlignment="1">
      <alignment horizontal="center" vertical="center" wrapText="1"/>
    </xf>
    <xf numFmtId="0" fontId="56" fillId="9" borderId="60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31" fillId="5" borderId="0" xfId="3" applyNumberFormat="1" applyFont="1" applyFill="1" applyBorder="1" applyAlignment="1" applyProtection="1">
      <alignment horizontal="left" vertical="top" wrapText="1"/>
      <protection locked="0"/>
    </xf>
    <xf numFmtId="0" fontId="31" fillId="5" borderId="0" xfId="3" applyFont="1" applyFill="1" applyBorder="1" applyAlignment="1" applyProtection="1">
      <alignment horizontal="left" vertical="top" wrapText="1"/>
      <protection locked="0"/>
    </xf>
    <xf numFmtId="0" fontId="30" fillId="7" borderId="75" xfId="3" applyFont="1" applyFill="1" applyBorder="1" applyAlignment="1" applyProtection="1">
      <alignment horizontal="center" vertical="center" wrapText="1"/>
    </xf>
    <xf numFmtId="14" fontId="12" fillId="0" borderId="76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59" xfId="0" applyFont="1" applyFill="1" applyBorder="1" applyAlignment="1">
      <alignment horizontal="center" vertical="center" wrapText="1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8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9" fontId="58" fillId="2" borderId="11" xfId="1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0" fillId="3" borderId="5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25" fillId="5" borderId="61" xfId="3" applyFont="1" applyFill="1" applyBorder="1" applyAlignment="1" applyProtection="1">
      <alignment horizontal="center" vertical="center" wrapText="1"/>
    </xf>
    <xf numFmtId="0" fontId="25" fillId="5" borderId="62" xfId="3" applyFont="1" applyFill="1" applyBorder="1" applyAlignment="1" applyProtection="1">
      <alignment horizontal="center" vertical="center" wrapText="1"/>
    </xf>
    <xf numFmtId="0" fontId="25" fillId="5" borderId="63" xfId="3" applyFont="1" applyFill="1" applyBorder="1" applyAlignment="1" applyProtection="1">
      <alignment horizontal="center" vertical="center" wrapText="1"/>
    </xf>
    <xf numFmtId="0" fontId="21" fillId="2" borderId="54" xfId="0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6" xfId="0" applyFont="1" applyFill="1" applyBorder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5" fillId="0" borderId="61" xfId="3" applyFont="1" applyBorder="1" applyAlignment="1" applyProtection="1">
      <alignment horizontal="center" vertical="center" wrapText="1"/>
    </xf>
    <xf numFmtId="0" fontId="25" fillId="0" borderId="62" xfId="3" applyFont="1" applyBorder="1" applyAlignment="1" applyProtection="1">
      <alignment horizontal="center" vertical="center" wrapText="1"/>
    </xf>
    <xf numFmtId="0" fontId="25" fillId="0" borderId="63" xfId="3" applyFont="1" applyBorder="1" applyAlignment="1" applyProtection="1">
      <alignment horizontal="center" vertical="center" wrapText="1"/>
    </xf>
    <xf numFmtId="0" fontId="25" fillId="0" borderId="61" xfId="3" applyFont="1" applyFill="1" applyBorder="1" applyAlignment="1" applyProtection="1">
      <alignment horizontal="center" vertical="center" wrapText="1"/>
    </xf>
    <xf numFmtId="0" fontId="25" fillId="0" borderId="62" xfId="3" applyFont="1" applyFill="1" applyBorder="1" applyAlignment="1" applyProtection="1">
      <alignment horizontal="center" vertical="center" wrapText="1"/>
    </xf>
    <xf numFmtId="0" fontId="25" fillId="0" borderId="63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4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65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66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30" fillId="7" borderId="76" xfId="3" applyFont="1" applyFill="1" applyBorder="1" applyAlignment="1" applyProtection="1">
      <alignment horizontal="center" vertical="center" wrapText="1"/>
    </xf>
    <xf numFmtId="0" fontId="33" fillId="5" borderId="61" xfId="3" applyFont="1" applyFill="1" applyBorder="1" applyAlignment="1" applyProtection="1">
      <alignment horizontal="center" vertical="center" wrapText="1"/>
    </xf>
    <xf numFmtId="0" fontId="33" fillId="5" borderId="62" xfId="3" applyFont="1" applyFill="1" applyBorder="1" applyAlignment="1" applyProtection="1">
      <alignment horizontal="center" vertical="center" wrapText="1"/>
    </xf>
    <xf numFmtId="0" fontId="33" fillId="5" borderId="63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2" xfId="3" applyFont="1" applyFill="1" applyBorder="1" applyAlignment="1" applyProtection="1">
      <alignment horizontal="right" vertical="center" wrapText="1"/>
    </xf>
    <xf numFmtId="165" fontId="35" fillId="5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3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1" xfId="4" applyBorder="1" applyAlignment="1">
      <alignment horizontal="center" vertical="center" wrapText="1"/>
    </xf>
    <xf numFmtId="0" fontId="12" fillId="0" borderId="62" xfId="3" applyBorder="1" applyAlignment="1">
      <alignment horizontal="center" vertical="center"/>
    </xf>
    <xf numFmtId="0" fontId="12" fillId="0" borderId="63" xfId="3" applyBorder="1" applyAlignment="1">
      <alignment horizontal="center" vertical="center"/>
    </xf>
    <xf numFmtId="165" fontId="35" fillId="8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3" xfId="3" applyNumberFormat="1" applyFont="1" applyFill="1" applyBorder="1" applyAlignment="1" applyProtection="1">
      <alignment horizontal="center" vertical="center" wrapText="1"/>
      <protection locked="0"/>
    </xf>
    <xf numFmtId="0" fontId="25" fillId="6" borderId="61" xfId="3" applyFont="1" applyFill="1" applyBorder="1" applyAlignment="1" applyProtection="1">
      <alignment horizontal="center" vertical="center" wrapText="1"/>
    </xf>
    <xf numFmtId="0" fontId="25" fillId="6" borderId="62" xfId="3" applyFont="1" applyFill="1" applyBorder="1" applyAlignment="1" applyProtection="1">
      <alignment horizontal="center" vertical="center" wrapText="1"/>
    </xf>
    <xf numFmtId="0" fontId="25" fillId="6" borderId="63" xfId="3" applyFont="1" applyFill="1" applyBorder="1" applyAlignment="1" applyProtection="1">
      <alignment horizontal="center" vertical="center" wrapText="1"/>
    </xf>
    <xf numFmtId="0" fontId="30" fillId="5" borderId="57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5" fillId="6" borderId="58" xfId="3" applyFont="1" applyFill="1" applyBorder="1" applyAlignment="1" applyProtection="1">
      <alignment horizontal="center" vertical="center" wrapText="1"/>
    </xf>
    <xf numFmtId="0" fontId="25" fillId="6" borderId="59" xfId="3" applyFont="1" applyFill="1" applyBorder="1" applyAlignment="1" applyProtection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4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4" xfId="0" applyFont="1" applyFill="1" applyBorder="1" applyAlignment="1">
      <alignment horizontal="center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4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4" xfId="0" applyFont="1" applyFill="1" applyBorder="1" applyAlignment="1">
      <alignment horizontal="justify" vertical="center" wrapText="1"/>
    </xf>
    <xf numFmtId="0" fontId="51" fillId="9" borderId="41" xfId="0" applyFont="1" applyFill="1" applyBorder="1" applyAlignment="1">
      <alignment horizontal="justify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4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1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16" fillId="2" borderId="4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justify" vertical="center" wrapText="1"/>
    </xf>
    <xf numFmtId="0" fontId="17" fillId="2" borderId="77" xfId="0" applyFont="1" applyFill="1" applyBorder="1" applyAlignment="1">
      <alignment horizontal="justify" vertical="center" wrapText="1"/>
    </xf>
    <xf numFmtId="14" fontId="18" fillId="2" borderId="74" xfId="0" applyNumberFormat="1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7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3" borderId="79" xfId="0" applyFont="1" applyFill="1" applyBorder="1" applyAlignment="1">
      <alignment horizontal="center" vertical="center" wrapText="1"/>
    </xf>
    <xf numFmtId="0" fontId="20" fillId="3" borderId="80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6516512"/>
        <c:axId val="526514160"/>
      </c:barChart>
      <c:catAx>
        <c:axId val="52651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6514160"/>
        <c:crosses val="autoZero"/>
        <c:auto val="1"/>
        <c:lblAlgn val="ctr"/>
        <c:lblOffset val="100"/>
        <c:noMultiLvlLbl val="0"/>
      </c:catAx>
      <c:valAx>
        <c:axId val="52651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26516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26518472"/>
        <c:axId val="526518080"/>
      </c:barChart>
      <c:catAx>
        <c:axId val="52651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518080"/>
        <c:crosses val="autoZero"/>
        <c:auto val="1"/>
        <c:lblAlgn val="ctr"/>
        <c:lblOffset val="100"/>
        <c:noMultiLvlLbl val="0"/>
      </c:catAx>
      <c:valAx>
        <c:axId val="5265180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51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26519256"/>
        <c:axId val="526519648"/>
      </c:barChart>
      <c:catAx>
        <c:axId val="52651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519648"/>
        <c:crosses val="autoZero"/>
        <c:auto val="1"/>
        <c:lblAlgn val="ctr"/>
        <c:lblOffset val="100"/>
        <c:noMultiLvlLbl val="0"/>
      </c:catAx>
      <c:valAx>
        <c:axId val="5265196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519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6072768"/>
        <c:axId val="156073160"/>
      </c:barChart>
      <c:catAx>
        <c:axId val="1560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073160"/>
        <c:crosses val="autoZero"/>
        <c:auto val="1"/>
        <c:lblAlgn val="ctr"/>
        <c:lblOffset val="100"/>
        <c:noMultiLvlLbl val="0"/>
      </c:catAx>
      <c:valAx>
        <c:axId val="1560731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07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070808"/>
        <c:axId val="156071592"/>
        <c:axId val="0"/>
      </c:bar3DChart>
      <c:catAx>
        <c:axId val="1560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56071592"/>
        <c:crosses val="autoZero"/>
        <c:auto val="1"/>
        <c:lblAlgn val="ctr"/>
        <c:lblOffset val="100"/>
        <c:noMultiLvlLbl val="0"/>
      </c:catAx>
      <c:valAx>
        <c:axId val="15607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07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5.75" x14ac:dyDescent="0.25">
      <c r="A2" s="258" t="s">
        <v>1</v>
      </c>
      <c r="B2" s="259"/>
      <c r="C2" s="259"/>
      <c r="D2" s="259"/>
      <c r="E2" s="259"/>
      <c r="F2" s="259"/>
      <c r="G2" s="259"/>
      <c r="H2" s="256" t="s">
        <v>33</v>
      </c>
      <c r="I2" s="256"/>
      <c r="J2" s="256"/>
      <c r="K2" s="256"/>
      <c r="L2" s="256"/>
      <c r="M2" s="256"/>
      <c r="N2" s="256"/>
      <c r="O2" s="256"/>
      <c r="P2" s="256"/>
      <c r="Q2" s="256"/>
    </row>
    <row r="3" spans="1:17" ht="30.75" thickBot="1" x14ac:dyDescent="0.3">
      <c r="A3" s="45" t="s">
        <v>2</v>
      </c>
      <c r="B3" s="260" t="s">
        <v>3</v>
      </c>
      <c r="C3" s="261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53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62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53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62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53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62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62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53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54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55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N10" sqref="N10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16384" width="11.42578125" style="1"/>
  </cols>
  <sheetData>
    <row r="1" spans="1:7" ht="15.75" thickBot="1" x14ac:dyDescent="0.3"/>
    <row r="2" spans="1:7" ht="15.75" customHeight="1" thickBot="1" x14ac:dyDescent="0.3">
      <c r="A2" s="267" t="s">
        <v>0</v>
      </c>
      <c r="B2" s="268"/>
      <c r="C2" s="268"/>
      <c r="D2" s="268"/>
      <c r="E2" s="268"/>
      <c r="F2" s="268"/>
      <c r="G2" s="385"/>
    </row>
    <row r="3" spans="1:7" ht="15.75" customHeight="1" thickBot="1" x14ac:dyDescent="0.3">
      <c r="A3" s="269" t="s">
        <v>1</v>
      </c>
      <c r="B3" s="270"/>
      <c r="C3" s="270"/>
      <c r="D3" s="270"/>
      <c r="E3" s="270"/>
      <c r="F3" s="270"/>
      <c r="G3" s="386"/>
    </row>
    <row r="4" spans="1:7" ht="26.25" thickBot="1" x14ac:dyDescent="0.3">
      <c r="A4" s="387" t="s">
        <v>2</v>
      </c>
      <c r="B4" s="388" t="s">
        <v>3</v>
      </c>
      <c r="C4" s="389"/>
      <c r="D4" s="390" t="s">
        <v>4</v>
      </c>
      <c r="E4" s="391" t="s">
        <v>52</v>
      </c>
      <c r="F4" s="392" t="s">
        <v>51</v>
      </c>
      <c r="G4" s="393" t="s">
        <v>5</v>
      </c>
    </row>
    <row r="5" spans="1:7" ht="55.5" customHeight="1" thickBot="1" x14ac:dyDescent="0.3">
      <c r="A5" s="252" t="s">
        <v>6</v>
      </c>
      <c r="B5" s="381" t="s">
        <v>7</v>
      </c>
      <c r="C5" s="382" t="s">
        <v>69</v>
      </c>
      <c r="D5" s="382" t="s">
        <v>61</v>
      </c>
      <c r="E5" s="65" t="s">
        <v>70</v>
      </c>
      <c r="F5" s="383" t="s">
        <v>8</v>
      </c>
      <c r="G5" s="384">
        <v>43815</v>
      </c>
    </row>
    <row r="6" spans="1:7" ht="51" customHeight="1" thickBot="1" x14ac:dyDescent="0.3">
      <c r="A6" s="263" t="s">
        <v>9</v>
      </c>
      <c r="B6" s="66" t="s">
        <v>10</v>
      </c>
      <c r="C6" s="67" t="s">
        <v>72</v>
      </c>
      <c r="D6" s="67" t="s">
        <v>63</v>
      </c>
      <c r="E6" s="67" t="s">
        <v>71</v>
      </c>
      <c r="F6" s="68" t="s">
        <v>73</v>
      </c>
      <c r="G6" s="69">
        <v>43579</v>
      </c>
    </row>
    <row r="7" spans="1:7" ht="51.75" thickBot="1" x14ac:dyDescent="0.3">
      <c r="A7" s="264"/>
      <c r="B7" s="70" t="s">
        <v>12</v>
      </c>
      <c r="C7" s="71" t="s">
        <v>74</v>
      </c>
      <c r="D7" s="71" t="s">
        <v>62</v>
      </c>
      <c r="E7" s="71" t="s">
        <v>71</v>
      </c>
      <c r="F7" s="72" t="s">
        <v>73</v>
      </c>
      <c r="G7" s="73">
        <v>43585</v>
      </c>
    </row>
    <row r="8" spans="1:7" ht="51.75" thickBot="1" x14ac:dyDescent="0.3">
      <c r="A8" s="265" t="s">
        <v>15</v>
      </c>
      <c r="B8" s="70" t="s">
        <v>16</v>
      </c>
      <c r="C8" s="71" t="s">
        <v>75</v>
      </c>
      <c r="D8" s="71" t="s">
        <v>64</v>
      </c>
      <c r="E8" s="71" t="s">
        <v>71</v>
      </c>
      <c r="F8" s="72" t="s">
        <v>73</v>
      </c>
      <c r="G8" s="73">
        <v>43589</v>
      </c>
    </row>
    <row r="9" spans="1:7" ht="51.75" thickBot="1" x14ac:dyDescent="0.3">
      <c r="A9" s="264"/>
      <c r="B9" s="70" t="s">
        <v>18</v>
      </c>
      <c r="C9" s="71" t="s">
        <v>76</v>
      </c>
      <c r="D9" s="71" t="s">
        <v>65</v>
      </c>
      <c r="E9" s="71" t="s">
        <v>71</v>
      </c>
      <c r="F9" s="72" t="s">
        <v>73</v>
      </c>
      <c r="G9" s="73">
        <v>43596</v>
      </c>
    </row>
    <row r="10" spans="1:7" ht="57" customHeight="1" thickBot="1" x14ac:dyDescent="0.3">
      <c r="A10" s="265" t="s">
        <v>20</v>
      </c>
      <c r="B10" s="70" t="s">
        <v>21</v>
      </c>
      <c r="C10" s="71" t="s">
        <v>54</v>
      </c>
      <c r="D10" s="71" t="s">
        <v>22</v>
      </c>
      <c r="E10" s="74" t="s">
        <v>23</v>
      </c>
      <c r="F10" s="75" t="s">
        <v>23</v>
      </c>
      <c r="G10" s="76">
        <v>43600</v>
      </c>
    </row>
    <row r="11" spans="1:7" ht="44.25" customHeight="1" thickBot="1" x14ac:dyDescent="0.3">
      <c r="A11" s="266"/>
      <c r="B11" s="70" t="s">
        <v>24</v>
      </c>
      <c r="C11" s="71" t="s">
        <v>55</v>
      </c>
      <c r="D11" s="71" t="s">
        <v>22</v>
      </c>
      <c r="E11" s="74" t="s">
        <v>23</v>
      </c>
      <c r="F11" s="75" t="s">
        <v>23</v>
      </c>
      <c r="G11" s="76">
        <v>43708</v>
      </c>
    </row>
    <row r="12" spans="1:7" ht="44.25" customHeight="1" thickBot="1" x14ac:dyDescent="0.3">
      <c r="A12" s="264"/>
      <c r="B12" s="70" t="s">
        <v>25</v>
      </c>
      <c r="C12" s="71" t="s">
        <v>56</v>
      </c>
      <c r="D12" s="71" t="s">
        <v>22</v>
      </c>
      <c r="E12" s="74" t="s">
        <v>23</v>
      </c>
      <c r="F12" s="75" t="s">
        <v>23</v>
      </c>
      <c r="G12" s="76">
        <v>43830</v>
      </c>
    </row>
    <row r="13" spans="1:7" ht="27" customHeight="1" thickBot="1" x14ac:dyDescent="0.3">
      <c r="A13" s="265" t="s">
        <v>26</v>
      </c>
      <c r="B13" s="70" t="s">
        <v>40</v>
      </c>
      <c r="C13" s="71" t="s">
        <v>57</v>
      </c>
      <c r="D13" s="71" t="s">
        <v>27</v>
      </c>
      <c r="E13" s="71" t="s">
        <v>28</v>
      </c>
      <c r="F13" s="72" t="s">
        <v>77</v>
      </c>
      <c r="G13" s="76">
        <v>43600</v>
      </c>
    </row>
    <row r="14" spans="1:7" ht="25.5" customHeight="1" thickBot="1" x14ac:dyDescent="0.3">
      <c r="A14" s="266"/>
      <c r="B14" s="70" t="s">
        <v>41</v>
      </c>
      <c r="C14" s="71" t="s">
        <v>58</v>
      </c>
      <c r="D14" s="71" t="s">
        <v>27</v>
      </c>
      <c r="E14" s="71" t="s">
        <v>28</v>
      </c>
      <c r="F14" s="72" t="s">
        <v>77</v>
      </c>
      <c r="G14" s="76">
        <v>43721</v>
      </c>
    </row>
    <row r="15" spans="1:7" ht="32.25" customHeight="1" thickBot="1" x14ac:dyDescent="0.3">
      <c r="A15" s="264"/>
      <c r="B15" s="70" t="s">
        <v>53</v>
      </c>
      <c r="C15" s="71" t="s">
        <v>59</v>
      </c>
      <c r="D15" s="71" t="s">
        <v>27</v>
      </c>
      <c r="E15" s="71" t="s">
        <v>28</v>
      </c>
      <c r="F15" s="77" t="s">
        <v>77</v>
      </c>
      <c r="G15" s="78">
        <v>43846</v>
      </c>
    </row>
  </sheetData>
  <mergeCells count="7">
    <mergeCell ref="A6:A7"/>
    <mergeCell ref="A8:A9"/>
    <mergeCell ref="A10:A12"/>
    <mergeCell ref="A13:A15"/>
    <mergeCell ref="A2:G2"/>
    <mergeCell ref="A3:G3"/>
    <mergeCell ref="B4:C4"/>
  </mergeCells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47" customWidth="1"/>
    <col min="2" max="4" width="27.5703125" style="147" customWidth="1"/>
    <col min="5" max="5" width="74.5703125" style="147" customWidth="1"/>
    <col min="6" max="7" width="49" style="147" customWidth="1"/>
    <col min="8" max="8" width="23.5703125" style="147" customWidth="1"/>
    <col min="9" max="9" width="13.7109375" style="147" customWidth="1"/>
    <col min="10" max="10" width="13" style="147" customWidth="1"/>
    <col min="11" max="14" width="11.42578125" style="79"/>
    <col min="15" max="18" width="13" style="79" customWidth="1"/>
    <col min="19" max="21" width="11.42578125" style="79"/>
    <col min="22" max="22" width="32.42578125" style="79" customWidth="1"/>
    <col min="23" max="25" width="21.7109375" style="79" customWidth="1"/>
    <col min="26" max="16384" width="11.42578125" style="79"/>
  </cols>
  <sheetData>
    <row r="1" spans="1:25" ht="12.75" customHeight="1" x14ac:dyDescent="0.2">
      <c r="A1" s="274"/>
      <c r="B1" s="275"/>
      <c r="C1" s="275"/>
      <c r="D1" s="276"/>
      <c r="E1" s="283" t="s">
        <v>78</v>
      </c>
      <c r="F1" s="284"/>
      <c r="G1" s="284"/>
      <c r="H1" s="284"/>
      <c r="I1" s="284"/>
      <c r="J1" s="285"/>
    </row>
    <row r="2" spans="1:25" ht="12.75" customHeight="1" x14ac:dyDescent="0.2">
      <c r="A2" s="277"/>
      <c r="B2" s="278"/>
      <c r="C2" s="278"/>
      <c r="D2" s="279"/>
      <c r="E2" s="286"/>
      <c r="F2" s="287"/>
      <c r="G2" s="287"/>
      <c r="H2" s="287"/>
      <c r="I2" s="287"/>
      <c r="J2" s="288"/>
    </row>
    <row r="3" spans="1:25" ht="65.25" customHeight="1" thickBot="1" x14ac:dyDescent="0.25">
      <c r="A3" s="280"/>
      <c r="B3" s="281"/>
      <c r="C3" s="281"/>
      <c r="D3" s="282"/>
      <c r="E3" s="286"/>
      <c r="F3" s="287"/>
      <c r="G3" s="287"/>
      <c r="H3" s="287"/>
      <c r="I3" s="287"/>
      <c r="J3" s="288"/>
    </row>
    <row r="4" spans="1:25" ht="15.75" customHeight="1" thickBot="1" x14ac:dyDescent="0.25">
      <c r="A4" s="289" t="s">
        <v>79</v>
      </c>
      <c r="B4" s="290"/>
      <c r="C4" s="289" t="s">
        <v>80</v>
      </c>
      <c r="D4" s="291"/>
      <c r="E4" s="289" t="s">
        <v>81</v>
      </c>
      <c r="F4" s="290"/>
      <c r="G4" s="290"/>
      <c r="H4" s="290"/>
      <c r="I4" s="290"/>
      <c r="J4" s="291"/>
    </row>
    <row r="5" spans="1:25" ht="18.75" customHeight="1" x14ac:dyDescent="0.2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25" ht="29.25" customHeight="1" x14ac:dyDescent="0.2">
      <c r="A6" s="83"/>
      <c r="B6" s="84" t="s">
        <v>82</v>
      </c>
      <c r="C6" s="271" t="s">
        <v>83</v>
      </c>
      <c r="D6" s="272"/>
      <c r="E6" s="273"/>
      <c r="F6" s="84"/>
      <c r="G6" s="81"/>
      <c r="H6" s="85"/>
      <c r="I6" s="85"/>
      <c r="J6" s="82"/>
    </row>
    <row r="7" spans="1:25" ht="7.5" customHeight="1" x14ac:dyDescent="0.2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25" ht="18" customHeight="1" x14ac:dyDescent="0.2">
      <c r="A8" s="83"/>
      <c r="B8" s="89" t="s">
        <v>84</v>
      </c>
      <c r="C8" s="292" t="s">
        <v>85</v>
      </c>
      <c r="D8" s="293"/>
      <c r="E8" s="294"/>
      <c r="F8" s="85"/>
      <c r="G8" s="90" t="s">
        <v>86</v>
      </c>
      <c r="H8" s="91" t="s">
        <v>87</v>
      </c>
      <c r="I8" s="85"/>
      <c r="J8" s="92"/>
    </row>
    <row r="9" spans="1:25" ht="7.5" customHeight="1" x14ac:dyDescent="0.2">
      <c r="A9" s="93"/>
      <c r="B9" s="94"/>
      <c r="C9" s="94"/>
      <c r="D9" s="94"/>
      <c r="E9" s="94"/>
      <c r="F9" s="95"/>
      <c r="G9" s="95"/>
      <c r="H9" s="95"/>
      <c r="I9" s="96"/>
      <c r="J9" s="97"/>
    </row>
    <row r="10" spans="1:25" ht="18" customHeight="1" x14ac:dyDescent="0.2">
      <c r="A10" s="83"/>
      <c r="B10" s="89" t="s">
        <v>88</v>
      </c>
      <c r="C10" s="292" t="s">
        <v>89</v>
      </c>
      <c r="D10" s="293"/>
      <c r="E10" s="294"/>
      <c r="F10" s="98"/>
      <c r="G10" s="90" t="s">
        <v>90</v>
      </c>
      <c r="H10" s="91">
        <v>2019</v>
      </c>
      <c r="I10" s="99"/>
      <c r="J10" s="92"/>
    </row>
    <row r="11" spans="1:25" ht="7.5" customHeight="1" x14ac:dyDescent="0.2">
      <c r="A11" s="100"/>
      <c r="B11" s="101"/>
      <c r="C11" s="101"/>
      <c r="D11" s="101"/>
      <c r="E11" s="101"/>
      <c r="F11" s="98"/>
      <c r="G11" s="85"/>
      <c r="H11" s="90"/>
      <c r="I11" s="99"/>
      <c r="J11" s="92"/>
    </row>
    <row r="12" spans="1:25" ht="18" customHeight="1" x14ac:dyDescent="0.2">
      <c r="A12" s="83"/>
      <c r="B12" s="102" t="s">
        <v>91</v>
      </c>
      <c r="C12" s="295" t="s">
        <v>92</v>
      </c>
      <c r="D12" s="296"/>
      <c r="E12" s="297"/>
      <c r="F12" s="98"/>
      <c r="G12" s="103"/>
      <c r="H12" s="90"/>
      <c r="I12" s="99"/>
      <c r="J12" s="92"/>
    </row>
    <row r="13" spans="1:25" ht="15" customHeight="1" thickBot="1" x14ac:dyDescent="0.25">
      <c r="A13" s="83"/>
      <c r="B13" s="85"/>
      <c r="C13" s="85"/>
      <c r="D13" s="85"/>
      <c r="E13" s="85"/>
      <c r="F13" s="85"/>
      <c r="G13" s="104"/>
      <c r="H13" s="105"/>
      <c r="I13" s="106"/>
      <c r="J13" s="107"/>
    </row>
    <row r="14" spans="1:25" ht="18" customHeight="1" thickBot="1" x14ac:dyDescent="0.25">
      <c r="A14" s="298" t="s">
        <v>93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19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1"/>
    </row>
    <row r="15" spans="1:25" ht="18" customHeight="1" x14ac:dyDescent="0.25">
      <c r="A15" s="300" t="s">
        <v>94</v>
      </c>
      <c r="B15" s="302" t="s">
        <v>95</v>
      </c>
      <c r="C15" s="304" t="s">
        <v>96</v>
      </c>
      <c r="D15" s="304" t="s">
        <v>97</v>
      </c>
      <c r="E15" s="304" t="s">
        <v>98</v>
      </c>
      <c r="F15" s="302" t="s">
        <v>99</v>
      </c>
      <c r="G15" s="304" t="s">
        <v>100</v>
      </c>
      <c r="H15" s="302" t="s">
        <v>101</v>
      </c>
      <c r="I15" s="302" t="s">
        <v>102</v>
      </c>
      <c r="J15" s="306"/>
      <c r="K15" s="325" t="s">
        <v>255</v>
      </c>
      <c r="L15" s="325"/>
      <c r="M15" s="325" t="s">
        <v>256</v>
      </c>
      <c r="N15" s="325"/>
      <c r="O15" s="325" t="s">
        <v>257</v>
      </c>
      <c r="P15" s="325"/>
      <c r="Q15" s="325" t="s">
        <v>258</v>
      </c>
      <c r="R15" s="325"/>
      <c r="S15" s="325" t="s">
        <v>259</v>
      </c>
      <c r="T15" s="325" t="s">
        <v>34</v>
      </c>
      <c r="U15" s="326" t="s">
        <v>260</v>
      </c>
      <c r="V15" s="327" t="s">
        <v>263</v>
      </c>
      <c r="W15" s="327" t="s">
        <v>264</v>
      </c>
      <c r="X15" s="327" t="s">
        <v>265</v>
      </c>
      <c r="Y15" s="327" t="s">
        <v>271</v>
      </c>
    </row>
    <row r="16" spans="1:25" ht="48.75" customHeight="1" thickBot="1" x14ac:dyDescent="0.3">
      <c r="A16" s="301"/>
      <c r="B16" s="303"/>
      <c r="C16" s="305"/>
      <c r="D16" s="305"/>
      <c r="E16" s="305"/>
      <c r="F16" s="303"/>
      <c r="G16" s="305"/>
      <c r="H16" s="303"/>
      <c r="I16" s="108" t="s">
        <v>103</v>
      </c>
      <c r="J16" s="232" t="s">
        <v>104</v>
      </c>
      <c r="K16" s="224" t="s">
        <v>261</v>
      </c>
      <c r="L16" s="224" t="s">
        <v>262</v>
      </c>
      <c r="M16" s="224" t="s">
        <v>261</v>
      </c>
      <c r="N16" s="224" t="s">
        <v>262</v>
      </c>
      <c r="O16" s="224" t="s">
        <v>261</v>
      </c>
      <c r="P16" s="224" t="s">
        <v>262</v>
      </c>
      <c r="Q16" s="224" t="s">
        <v>261</v>
      </c>
      <c r="R16" s="224" t="s">
        <v>262</v>
      </c>
      <c r="S16" s="325"/>
      <c r="T16" s="325"/>
      <c r="U16" s="326"/>
      <c r="V16" s="327"/>
      <c r="W16" s="327"/>
      <c r="X16" s="327"/>
      <c r="Y16" s="327"/>
    </row>
    <row r="17" spans="1:25" s="113" customFormat="1" ht="128.25" customHeight="1" x14ac:dyDescent="0.2">
      <c r="A17" s="109">
        <v>1</v>
      </c>
      <c r="B17" s="110" t="s">
        <v>105</v>
      </c>
      <c r="C17" s="110" t="s">
        <v>106</v>
      </c>
      <c r="D17" s="110" t="s">
        <v>107</v>
      </c>
      <c r="E17" s="111" t="s">
        <v>108</v>
      </c>
      <c r="F17" s="110" t="s">
        <v>109</v>
      </c>
      <c r="G17" s="110" t="s">
        <v>110</v>
      </c>
      <c r="H17" s="110" t="s">
        <v>111</v>
      </c>
      <c r="I17" s="112">
        <v>43525</v>
      </c>
      <c r="J17" s="233">
        <v>43800</v>
      </c>
      <c r="K17" s="227">
        <v>0.25</v>
      </c>
      <c r="L17" s="234">
        <v>0.25</v>
      </c>
      <c r="M17" s="227"/>
      <c r="N17" s="234">
        <v>0.25</v>
      </c>
      <c r="O17" s="227"/>
      <c r="P17" s="234">
        <v>0.25</v>
      </c>
      <c r="Q17" s="227"/>
      <c r="R17" s="234">
        <v>0.25</v>
      </c>
      <c r="S17" s="227"/>
      <c r="T17" s="227">
        <f>L17+N17+P17+R17</f>
        <v>1</v>
      </c>
      <c r="U17" s="227">
        <f>S17/T17</f>
        <v>0</v>
      </c>
      <c r="V17" s="229" t="s">
        <v>283</v>
      </c>
      <c r="W17" s="229"/>
      <c r="X17" s="229"/>
      <c r="Y17" s="229"/>
    </row>
    <row r="18" spans="1:25" ht="18" customHeight="1" thickBot="1" x14ac:dyDescent="0.25">
      <c r="A18" s="328" t="s">
        <v>112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19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1"/>
    </row>
    <row r="19" spans="1:25" ht="36" customHeight="1" x14ac:dyDescent="0.2">
      <c r="A19" s="114"/>
      <c r="B19" s="115"/>
      <c r="C19" s="116"/>
      <c r="D19" s="116"/>
      <c r="E19" s="115"/>
      <c r="F19" s="115"/>
      <c r="G19" s="115"/>
      <c r="H19" s="115"/>
      <c r="I19" s="115"/>
      <c r="J19" s="117"/>
      <c r="K19" s="230">
        <f>K17</f>
        <v>0.25</v>
      </c>
      <c r="L19" s="231"/>
      <c r="M19" s="231"/>
      <c r="N19" s="231"/>
      <c r="O19" s="231"/>
      <c r="P19" s="231"/>
      <c r="Q19" s="231"/>
      <c r="R19" s="231"/>
      <c r="S19" s="231"/>
      <c r="T19" s="231"/>
      <c r="U19" s="230">
        <f>AVERAGE(U17)</f>
        <v>0</v>
      </c>
      <c r="V19" s="231"/>
      <c r="W19" s="231"/>
    </row>
    <row r="20" spans="1:25" ht="6.75" customHeight="1" x14ac:dyDescent="0.2">
      <c r="A20" s="86"/>
      <c r="B20" s="118"/>
      <c r="C20" s="118"/>
      <c r="D20" s="118"/>
      <c r="E20" s="118"/>
      <c r="F20" s="119"/>
      <c r="G20" s="119"/>
      <c r="H20" s="119"/>
      <c r="I20" s="120"/>
      <c r="J20" s="121"/>
    </row>
    <row r="21" spans="1:25" ht="34.5" customHeight="1" x14ac:dyDescent="0.2">
      <c r="A21" s="86"/>
      <c r="B21" s="122" t="s">
        <v>113</v>
      </c>
      <c r="C21" s="307" t="s">
        <v>272</v>
      </c>
      <c r="D21" s="308"/>
      <c r="E21" s="309"/>
      <c r="F21" s="123"/>
      <c r="G21" s="310" t="s">
        <v>114</v>
      </c>
      <c r="H21" s="311"/>
      <c r="I21" s="312" t="s">
        <v>115</v>
      </c>
      <c r="J21" s="313"/>
    </row>
    <row r="22" spans="1:25" ht="3" customHeight="1" x14ac:dyDescent="0.2">
      <c r="A22" s="86"/>
      <c r="B22" s="124"/>
      <c r="C22" s="124"/>
      <c r="D22" s="124"/>
      <c r="E22" s="124"/>
      <c r="F22" s="125"/>
      <c r="G22" s="125"/>
      <c r="H22" s="125"/>
      <c r="I22" s="126"/>
      <c r="J22" s="127"/>
    </row>
    <row r="23" spans="1:25" ht="30" customHeight="1" x14ac:dyDescent="0.2">
      <c r="A23" s="128"/>
      <c r="B23" s="122" t="s">
        <v>116</v>
      </c>
      <c r="C23" s="314" t="s">
        <v>273</v>
      </c>
      <c r="D23" s="315"/>
      <c r="E23" s="316"/>
      <c r="F23" s="123"/>
      <c r="G23" s="310" t="s">
        <v>117</v>
      </c>
      <c r="H23" s="311"/>
      <c r="I23" s="317"/>
      <c r="J23" s="318"/>
    </row>
    <row r="24" spans="1:25" ht="8.25" customHeight="1" thickBot="1" x14ac:dyDescent="0.25">
      <c r="A24" s="129"/>
      <c r="B24" s="130"/>
      <c r="C24" s="130"/>
      <c r="D24" s="130"/>
      <c r="E24" s="130"/>
      <c r="F24" s="131"/>
      <c r="G24" s="131"/>
      <c r="H24" s="132"/>
      <c r="I24" s="132"/>
      <c r="J24" s="133"/>
    </row>
    <row r="25" spans="1:25" ht="14.25" x14ac:dyDescent="0.2">
      <c r="A25" s="322"/>
      <c r="B25" s="323"/>
      <c r="C25" s="134"/>
      <c r="D25" s="134"/>
      <c r="E25" s="134"/>
      <c r="F25" s="135"/>
      <c r="G25" s="136"/>
      <c r="H25" s="135"/>
      <c r="I25" s="137"/>
      <c r="J25" s="138"/>
    </row>
    <row r="26" spans="1:25" ht="4.5" customHeight="1" x14ac:dyDescent="0.2">
      <c r="A26" s="83"/>
      <c r="B26" s="85"/>
      <c r="C26" s="85"/>
      <c r="D26" s="85"/>
      <c r="E26" s="85"/>
      <c r="F26" s="85"/>
      <c r="G26" s="85"/>
      <c r="H26" s="85"/>
      <c r="I26" s="85"/>
      <c r="J26" s="92"/>
    </row>
    <row r="27" spans="1:25" ht="14.25" customHeight="1" x14ac:dyDescent="0.25">
      <c r="A27" s="83"/>
      <c r="B27" s="139"/>
      <c r="C27" s="85"/>
      <c r="D27" s="85"/>
      <c r="E27" s="139"/>
      <c r="F27" s="85"/>
      <c r="G27" s="85"/>
      <c r="H27" s="85"/>
      <c r="I27" s="85"/>
      <c r="J27" s="92"/>
    </row>
    <row r="28" spans="1:25" s="144" customFormat="1" ht="14.25" customHeight="1" x14ac:dyDescent="0.25">
      <c r="A28" s="140"/>
      <c r="B28" s="141"/>
      <c r="C28" s="142"/>
      <c r="D28" s="142"/>
      <c r="E28" s="141"/>
      <c r="F28" s="142"/>
      <c r="G28" s="142"/>
      <c r="H28" s="142"/>
      <c r="I28" s="142"/>
      <c r="J28" s="143"/>
    </row>
    <row r="29" spans="1:25" s="144" customFormat="1" ht="14.25" customHeight="1" x14ac:dyDescent="0.25">
      <c r="A29" s="140"/>
      <c r="B29" s="141"/>
      <c r="C29" s="141"/>
      <c r="D29" s="141"/>
      <c r="E29" s="141"/>
      <c r="F29" s="141"/>
      <c r="G29" s="141"/>
      <c r="H29" s="142"/>
      <c r="I29" s="142"/>
      <c r="J29" s="143"/>
    </row>
    <row r="30" spans="1:25" s="144" customFormat="1" ht="14.25" customHeight="1" x14ac:dyDescent="0.2">
      <c r="A30" s="140"/>
      <c r="B30" s="324" t="s">
        <v>118</v>
      </c>
      <c r="C30" s="324"/>
      <c r="D30" s="142"/>
      <c r="E30" s="145" t="s">
        <v>119</v>
      </c>
      <c r="F30" s="142"/>
      <c r="G30" s="145" t="s">
        <v>120</v>
      </c>
      <c r="H30" s="142"/>
      <c r="I30" s="142"/>
      <c r="J30" s="143"/>
    </row>
    <row r="31" spans="1:25" ht="13.5" thickBot="1" x14ac:dyDescent="0.25">
      <c r="A31" s="146"/>
      <c r="B31" s="132"/>
      <c r="C31" s="132"/>
      <c r="D31" s="132"/>
      <c r="E31" s="132"/>
      <c r="F31" s="132"/>
      <c r="G31" s="132"/>
      <c r="H31" s="132"/>
      <c r="I31" s="132"/>
      <c r="J31" s="133"/>
    </row>
    <row r="32" spans="1:25" x14ac:dyDescent="0.2"/>
    <row r="33" spans="2:6" ht="18" x14ac:dyDescent="0.25">
      <c r="B33" s="148"/>
    </row>
    <row r="34" spans="2:6" ht="18" x14ac:dyDescent="0.25">
      <c r="B34" s="148"/>
      <c r="F34" s="148"/>
    </row>
    <row r="35" spans="2:6" ht="18" x14ac:dyDescent="0.25">
      <c r="F35" s="149"/>
    </row>
    <row r="36" spans="2:6" ht="18" x14ac:dyDescent="0.25">
      <c r="F36" s="148"/>
    </row>
    <row r="37" spans="2:6" x14ac:dyDescent="0.2">
      <c r="F37" s="150"/>
    </row>
    <row r="38" spans="2:6" x14ac:dyDescent="0.2"/>
    <row r="39" spans="2:6" x14ac:dyDescent="0.2"/>
    <row r="40" spans="2:6" ht="18" x14ac:dyDescent="0.25">
      <c r="E40" s="148"/>
      <c r="F40" s="148"/>
    </row>
    <row r="41" spans="2:6" x14ac:dyDescent="0.2">
      <c r="E41" s="150"/>
      <c r="F41" s="150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  <mergeCell ref="C21:E21"/>
    <mergeCell ref="G21:H21"/>
    <mergeCell ref="I21:J21"/>
    <mergeCell ref="C23:E23"/>
    <mergeCell ref="G23:H23"/>
    <mergeCell ref="I23:J23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6:E6"/>
    <mergeCell ref="A1:D3"/>
    <mergeCell ref="E1:J3"/>
    <mergeCell ref="A4:B4"/>
    <mergeCell ref="C4:D4"/>
    <mergeCell ref="E4:J4"/>
  </mergeCells>
  <conditionalFormatting sqref="V17:Y17">
    <cfRule type="cellIs" dxfId="4" priority="1" operator="equal">
      <formula>1</formula>
    </cfRule>
  </conditionalFormatting>
  <conditionalFormatting sqref="U17">
    <cfRule type="cellIs" dxfId="3" priority="2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E10" workbookViewId="0">
      <selection activeCell="Q22" sqref="Q22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customWidth="1"/>
    <col min="21" max="21" width="16.28515625" customWidth="1"/>
    <col min="22" max="22" width="13.85546875" customWidth="1"/>
  </cols>
  <sheetData>
    <row r="1" spans="1:22" ht="15.75" thickBot="1" x14ac:dyDescent="0.3"/>
    <row r="2" spans="1:22" ht="15.75" customHeight="1" thickBot="1" x14ac:dyDescent="0.3">
      <c r="A2" s="336" t="s">
        <v>121</v>
      </c>
      <c r="B2" s="337"/>
      <c r="C2" s="337"/>
      <c r="D2" s="337"/>
      <c r="E2" s="337"/>
      <c r="F2" s="337"/>
      <c r="G2" s="337"/>
      <c r="H2" s="325" t="s">
        <v>255</v>
      </c>
      <c r="I2" s="325"/>
      <c r="J2" s="325" t="s">
        <v>256</v>
      </c>
      <c r="K2" s="325"/>
      <c r="L2" s="325" t="s">
        <v>257</v>
      </c>
      <c r="M2" s="325"/>
      <c r="N2" s="325" t="s">
        <v>258</v>
      </c>
      <c r="O2" s="325"/>
      <c r="P2" s="333" t="s">
        <v>259</v>
      </c>
      <c r="Q2" s="333" t="s">
        <v>34</v>
      </c>
      <c r="R2" s="342" t="s">
        <v>260</v>
      </c>
      <c r="S2" s="342" t="s">
        <v>263</v>
      </c>
      <c r="T2" s="342" t="s">
        <v>264</v>
      </c>
      <c r="U2" s="342" t="s">
        <v>265</v>
      </c>
      <c r="V2" s="342" t="s">
        <v>266</v>
      </c>
    </row>
    <row r="3" spans="1:22" ht="15.75" customHeight="1" thickBot="1" x14ac:dyDescent="0.3">
      <c r="A3" s="338" t="s">
        <v>122</v>
      </c>
      <c r="B3" s="339"/>
      <c r="C3" s="339"/>
      <c r="D3" s="339"/>
      <c r="E3" s="339"/>
      <c r="F3" s="339"/>
      <c r="G3" s="339"/>
      <c r="H3" s="325"/>
      <c r="I3" s="325"/>
      <c r="J3" s="325"/>
      <c r="K3" s="325"/>
      <c r="L3" s="325"/>
      <c r="M3" s="325"/>
      <c r="N3" s="325"/>
      <c r="O3" s="325"/>
      <c r="P3" s="334"/>
      <c r="Q3" s="334"/>
      <c r="R3" s="343"/>
      <c r="S3" s="343"/>
      <c r="T3" s="343"/>
      <c r="U3" s="343"/>
      <c r="V3" s="343"/>
    </row>
    <row r="4" spans="1:22" ht="30" customHeight="1" thickBot="1" x14ac:dyDescent="0.3">
      <c r="A4" s="151" t="s">
        <v>123</v>
      </c>
      <c r="B4" s="340" t="s">
        <v>124</v>
      </c>
      <c r="C4" s="341"/>
      <c r="D4" s="152" t="s">
        <v>4</v>
      </c>
      <c r="E4" s="152" t="s">
        <v>125</v>
      </c>
      <c r="F4" s="152" t="s">
        <v>126</v>
      </c>
      <c r="G4" s="238" t="s">
        <v>5</v>
      </c>
      <c r="H4" s="224" t="s">
        <v>261</v>
      </c>
      <c r="I4" s="224" t="s">
        <v>262</v>
      </c>
      <c r="J4" s="224" t="s">
        <v>261</v>
      </c>
      <c r="K4" s="224" t="s">
        <v>262</v>
      </c>
      <c r="L4" s="224" t="s">
        <v>261</v>
      </c>
      <c r="M4" s="224" t="s">
        <v>262</v>
      </c>
      <c r="N4" s="224" t="s">
        <v>261</v>
      </c>
      <c r="O4" s="224" t="s">
        <v>262</v>
      </c>
      <c r="P4" s="335"/>
      <c r="Q4" s="335"/>
      <c r="R4" s="344"/>
      <c r="S4" s="344"/>
      <c r="T4" s="344"/>
      <c r="U4" s="344"/>
      <c r="V4" s="344"/>
    </row>
    <row r="5" spans="1:22" ht="51.75" thickBot="1" x14ac:dyDescent="0.3">
      <c r="A5" s="330" t="s">
        <v>127</v>
      </c>
      <c r="B5" s="153" t="s">
        <v>7</v>
      </c>
      <c r="C5" s="154" t="s">
        <v>128</v>
      </c>
      <c r="D5" s="155" t="s">
        <v>129</v>
      </c>
      <c r="E5" s="155" t="s">
        <v>71</v>
      </c>
      <c r="F5" s="156" t="s">
        <v>130</v>
      </c>
      <c r="G5" s="157" t="s">
        <v>131</v>
      </c>
      <c r="H5" s="225">
        <v>1</v>
      </c>
      <c r="I5" s="226">
        <v>1</v>
      </c>
      <c r="J5" s="225"/>
      <c r="K5" s="226"/>
      <c r="L5" s="225"/>
      <c r="M5" s="226">
        <v>1</v>
      </c>
      <c r="N5" s="225"/>
      <c r="O5" s="226"/>
      <c r="P5" s="225">
        <f>H5+J5+L5+N5</f>
        <v>1</v>
      </c>
      <c r="Q5" s="225">
        <f>I5+K5+M5+O5</f>
        <v>2</v>
      </c>
      <c r="R5" s="227">
        <f>P5/Q5</f>
        <v>0.5</v>
      </c>
      <c r="S5" s="243" t="s">
        <v>269</v>
      </c>
      <c r="T5" s="229"/>
      <c r="U5" s="229"/>
      <c r="V5" s="229"/>
    </row>
    <row r="6" spans="1:22" ht="64.5" thickBot="1" x14ac:dyDescent="0.3">
      <c r="A6" s="331"/>
      <c r="B6" s="158" t="s">
        <v>132</v>
      </c>
      <c r="C6" s="159" t="s">
        <v>133</v>
      </c>
      <c r="D6" s="160" t="s">
        <v>134</v>
      </c>
      <c r="E6" s="160" t="s">
        <v>71</v>
      </c>
      <c r="F6" s="161" t="s">
        <v>135</v>
      </c>
      <c r="G6" s="162">
        <v>43830</v>
      </c>
      <c r="H6" s="227"/>
      <c r="I6" s="234"/>
      <c r="J6" s="227"/>
      <c r="K6" s="234"/>
      <c r="L6" s="227"/>
      <c r="M6" s="234"/>
      <c r="N6" s="227"/>
      <c r="O6" s="235">
        <v>1</v>
      </c>
      <c r="P6" s="227"/>
      <c r="Q6" s="236">
        <f t="shared" ref="Q6:Q14" si="0">I6+K6+M6+O6</f>
        <v>1</v>
      </c>
      <c r="R6" s="227">
        <f t="shared" ref="R6:R14" si="1">P6/Q6</f>
        <v>0</v>
      </c>
      <c r="S6" s="243" t="s">
        <v>303</v>
      </c>
      <c r="T6" s="229"/>
      <c r="U6" s="229"/>
      <c r="V6" s="229"/>
    </row>
    <row r="7" spans="1:22" ht="51.75" thickBot="1" x14ac:dyDescent="0.3">
      <c r="A7" s="331"/>
      <c r="B7" s="163" t="s">
        <v>136</v>
      </c>
      <c r="C7" s="164" t="s">
        <v>137</v>
      </c>
      <c r="D7" s="165" t="s">
        <v>138</v>
      </c>
      <c r="E7" s="165" t="s">
        <v>70</v>
      </c>
      <c r="F7" s="166" t="s">
        <v>118</v>
      </c>
      <c r="G7" s="167">
        <v>43676</v>
      </c>
      <c r="H7" s="225"/>
      <c r="I7" s="226"/>
      <c r="J7" s="225"/>
      <c r="K7" s="226"/>
      <c r="L7" s="225"/>
      <c r="M7" s="226">
        <v>1</v>
      </c>
      <c r="N7" s="225"/>
      <c r="O7" s="226"/>
      <c r="P7" s="225"/>
      <c r="Q7" s="225">
        <f t="shared" si="0"/>
        <v>1</v>
      </c>
      <c r="R7" s="227">
        <f t="shared" si="1"/>
        <v>0</v>
      </c>
      <c r="S7" s="243" t="s">
        <v>305</v>
      </c>
      <c r="T7" s="228"/>
      <c r="U7" s="228"/>
      <c r="V7" s="229"/>
    </row>
    <row r="8" spans="1:22" ht="128.25" customHeight="1" thickBot="1" x14ac:dyDescent="0.3">
      <c r="A8" s="332"/>
      <c r="B8" s="163" t="s">
        <v>139</v>
      </c>
      <c r="C8" s="164" t="s">
        <v>140</v>
      </c>
      <c r="D8" s="165" t="s">
        <v>141</v>
      </c>
      <c r="E8" s="165" t="s">
        <v>142</v>
      </c>
      <c r="F8" s="166" t="s">
        <v>135</v>
      </c>
      <c r="G8" s="166" t="s">
        <v>267</v>
      </c>
      <c r="H8" s="225">
        <v>1</v>
      </c>
      <c r="I8" s="226">
        <v>1</v>
      </c>
      <c r="J8" s="225"/>
      <c r="K8" s="226"/>
      <c r="L8" s="225"/>
      <c r="M8" s="226"/>
      <c r="N8" s="225">
        <v>1</v>
      </c>
      <c r="O8" s="226">
        <v>1</v>
      </c>
      <c r="P8" s="225">
        <v>2</v>
      </c>
      <c r="Q8" s="225">
        <v>2</v>
      </c>
      <c r="R8" s="227">
        <v>1</v>
      </c>
      <c r="S8" s="243" t="s">
        <v>284</v>
      </c>
      <c r="T8" s="229"/>
      <c r="U8" s="229"/>
      <c r="V8" s="229"/>
    </row>
    <row r="9" spans="1:22" ht="71.25" customHeight="1" thickBot="1" x14ac:dyDescent="0.3">
      <c r="A9" s="330" t="s">
        <v>143</v>
      </c>
      <c r="B9" s="163" t="s">
        <v>10</v>
      </c>
      <c r="C9" s="164" t="s">
        <v>144</v>
      </c>
      <c r="D9" s="165" t="s">
        <v>285</v>
      </c>
      <c r="E9" s="165" t="s">
        <v>71</v>
      </c>
      <c r="F9" s="166" t="s">
        <v>135</v>
      </c>
      <c r="G9" s="166" t="s">
        <v>267</v>
      </c>
      <c r="H9" s="225">
        <v>1</v>
      </c>
      <c r="I9" s="226">
        <v>1</v>
      </c>
      <c r="J9" s="225"/>
      <c r="K9" s="226">
        <v>2</v>
      </c>
      <c r="L9" s="225"/>
      <c r="M9" s="226">
        <v>2</v>
      </c>
      <c r="N9" s="225"/>
      <c r="O9" s="226">
        <v>1</v>
      </c>
      <c r="P9" s="225">
        <v>1</v>
      </c>
      <c r="Q9" s="225">
        <v>6</v>
      </c>
      <c r="R9" s="227">
        <v>0.25</v>
      </c>
      <c r="S9" s="243" t="s">
        <v>286</v>
      </c>
      <c r="T9" s="229"/>
      <c r="U9" s="229"/>
      <c r="V9" s="229"/>
    </row>
    <row r="10" spans="1:22" ht="51.75" thickBot="1" x14ac:dyDescent="0.3">
      <c r="A10" s="331"/>
      <c r="B10" s="153" t="s">
        <v>12</v>
      </c>
      <c r="C10" s="154" t="s">
        <v>145</v>
      </c>
      <c r="D10" s="155" t="s">
        <v>146</v>
      </c>
      <c r="E10" s="155" t="s">
        <v>71</v>
      </c>
      <c r="F10" s="156" t="s">
        <v>147</v>
      </c>
      <c r="G10" s="168" t="s">
        <v>148</v>
      </c>
      <c r="H10" s="225"/>
      <c r="I10" s="226"/>
      <c r="J10" s="225"/>
      <c r="K10" s="226"/>
      <c r="L10" s="225"/>
      <c r="M10" s="226"/>
      <c r="N10" s="225"/>
      <c r="O10" s="226">
        <v>1</v>
      </c>
      <c r="P10" s="225"/>
      <c r="Q10" s="225">
        <f t="shared" si="0"/>
        <v>1</v>
      </c>
      <c r="R10" s="227">
        <f t="shared" si="1"/>
        <v>0</v>
      </c>
      <c r="S10" s="243" t="s">
        <v>303</v>
      </c>
      <c r="T10" s="228"/>
      <c r="U10" s="228"/>
      <c r="V10" s="229"/>
    </row>
    <row r="11" spans="1:22" ht="39" thickBot="1" x14ac:dyDescent="0.3">
      <c r="A11" s="331"/>
      <c r="B11" s="153">
        <v>2.2999999999999998</v>
      </c>
      <c r="C11" s="154" t="s">
        <v>149</v>
      </c>
      <c r="D11" s="155" t="s">
        <v>150</v>
      </c>
      <c r="E11" s="155" t="s">
        <v>71</v>
      </c>
      <c r="F11" s="168" t="s">
        <v>151</v>
      </c>
      <c r="G11" s="169" t="s">
        <v>152</v>
      </c>
      <c r="H11" s="225"/>
      <c r="I11" s="226"/>
      <c r="J11" s="225"/>
      <c r="K11" s="226">
        <v>1</v>
      </c>
      <c r="L11" s="225"/>
      <c r="M11" s="226"/>
      <c r="N11" s="225"/>
      <c r="O11" s="226">
        <v>1</v>
      </c>
      <c r="P11" s="225"/>
      <c r="Q11" s="225">
        <f t="shared" si="0"/>
        <v>2</v>
      </c>
      <c r="R11" s="227">
        <f t="shared" si="1"/>
        <v>0</v>
      </c>
      <c r="S11" s="243" t="s">
        <v>274</v>
      </c>
      <c r="T11" s="229"/>
      <c r="U11" s="228"/>
      <c r="V11" s="229"/>
    </row>
    <row r="12" spans="1:22" ht="39" thickBot="1" x14ac:dyDescent="0.3">
      <c r="A12" s="332"/>
      <c r="B12" s="163" t="s">
        <v>153</v>
      </c>
      <c r="C12" s="159" t="s">
        <v>154</v>
      </c>
      <c r="D12" s="160" t="s">
        <v>155</v>
      </c>
      <c r="E12" s="160" t="s">
        <v>70</v>
      </c>
      <c r="F12" s="161" t="s">
        <v>118</v>
      </c>
      <c r="G12" s="167">
        <v>43799</v>
      </c>
      <c r="H12" s="225"/>
      <c r="I12" s="226"/>
      <c r="J12" s="225"/>
      <c r="K12" s="226"/>
      <c r="L12" s="225"/>
      <c r="M12" s="226">
        <v>1</v>
      </c>
      <c r="N12" s="225"/>
      <c r="O12" s="226"/>
      <c r="P12" s="225"/>
      <c r="Q12" s="225">
        <f t="shared" si="0"/>
        <v>1</v>
      </c>
      <c r="R12" s="227">
        <f t="shared" si="1"/>
        <v>0</v>
      </c>
      <c r="S12" s="243" t="s">
        <v>305</v>
      </c>
      <c r="T12" s="229"/>
      <c r="U12" s="229"/>
      <c r="V12" s="229"/>
    </row>
    <row r="13" spans="1:22" ht="39" thickBot="1" x14ac:dyDescent="0.3">
      <c r="A13" s="330" t="s">
        <v>156</v>
      </c>
      <c r="B13" s="153" t="s">
        <v>16</v>
      </c>
      <c r="C13" s="154" t="s">
        <v>157</v>
      </c>
      <c r="D13" s="155" t="s">
        <v>158</v>
      </c>
      <c r="E13" s="155" t="s">
        <v>71</v>
      </c>
      <c r="F13" s="156" t="s">
        <v>135</v>
      </c>
      <c r="G13" s="157" t="s">
        <v>159</v>
      </c>
      <c r="H13" s="225"/>
      <c r="I13" s="226"/>
      <c r="J13" s="225"/>
      <c r="K13" s="226">
        <v>1</v>
      </c>
      <c r="L13" s="225"/>
      <c r="M13" s="226"/>
      <c r="N13" s="225"/>
      <c r="O13" s="226">
        <v>1</v>
      </c>
      <c r="P13" s="225"/>
      <c r="Q13" s="225">
        <f t="shared" si="0"/>
        <v>2</v>
      </c>
      <c r="R13" s="227">
        <f t="shared" si="1"/>
        <v>0</v>
      </c>
      <c r="S13" s="251" t="s">
        <v>302</v>
      </c>
      <c r="T13" s="229"/>
      <c r="U13" s="229"/>
      <c r="V13" s="229"/>
    </row>
    <row r="14" spans="1:22" ht="64.5" thickBot="1" x14ac:dyDescent="0.3">
      <c r="A14" s="331"/>
      <c r="B14" s="163"/>
      <c r="C14" s="159" t="s">
        <v>160</v>
      </c>
      <c r="D14" s="160" t="s">
        <v>161</v>
      </c>
      <c r="E14" s="160" t="s">
        <v>71</v>
      </c>
      <c r="F14" s="161" t="s">
        <v>151</v>
      </c>
      <c r="G14" s="161" t="s">
        <v>162</v>
      </c>
      <c r="H14" s="225"/>
      <c r="I14" s="226"/>
      <c r="J14" s="225"/>
      <c r="K14" s="237">
        <v>0.5</v>
      </c>
      <c r="L14" s="225"/>
      <c r="M14" s="226"/>
      <c r="N14" s="225"/>
      <c r="O14" s="237">
        <v>0.5</v>
      </c>
      <c r="P14" s="225"/>
      <c r="Q14" s="227">
        <f t="shared" si="0"/>
        <v>1</v>
      </c>
      <c r="R14" s="227">
        <f t="shared" si="1"/>
        <v>0</v>
      </c>
      <c r="S14" s="243" t="s">
        <v>282</v>
      </c>
      <c r="T14" s="228"/>
      <c r="U14" s="228"/>
      <c r="V14" s="229"/>
    </row>
    <row r="15" spans="1:22" ht="39" thickBot="1" x14ac:dyDescent="0.3">
      <c r="A15" s="331"/>
      <c r="B15" s="153" t="s">
        <v>18</v>
      </c>
      <c r="C15" s="154" t="s">
        <v>163</v>
      </c>
      <c r="D15" s="155" t="s">
        <v>164</v>
      </c>
      <c r="E15" s="155" t="s">
        <v>71</v>
      </c>
      <c r="F15" s="156" t="s">
        <v>135</v>
      </c>
      <c r="G15" s="157" t="s">
        <v>159</v>
      </c>
      <c r="H15" s="225"/>
      <c r="I15" s="226"/>
      <c r="J15" s="225"/>
      <c r="K15" s="226">
        <v>1</v>
      </c>
      <c r="L15" s="225"/>
      <c r="M15" s="226"/>
      <c r="N15" s="225"/>
      <c r="O15" s="226">
        <v>1</v>
      </c>
      <c r="P15" s="225"/>
      <c r="Q15" s="225">
        <f>I15+K15+M15+O15</f>
        <v>2</v>
      </c>
      <c r="R15" s="227">
        <f>P15/Q15</f>
        <v>0</v>
      </c>
      <c r="S15" s="251" t="s">
        <v>306</v>
      </c>
      <c r="T15" s="228"/>
      <c r="U15" s="228"/>
      <c r="V15" s="229"/>
    </row>
    <row r="16" spans="1:22" ht="67.5" customHeight="1" thickBot="1" x14ac:dyDescent="0.3">
      <c r="A16" s="331"/>
      <c r="B16" s="153" t="s">
        <v>21</v>
      </c>
      <c r="C16" s="154" t="s">
        <v>165</v>
      </c>
      <c r="D16" s="155" t="s">
        <v>166</v>
      </c>
      <c r="E16" s="155" t="s">
        <v>71</v>
      </c>
      <c r="F16" s="168" t="s">
        <v>167</v>
      </c>
      <c r="G16" s="170" t="s">
        <v>168</v>
      </c>
      <c r="H16" s="225"/>
      <c r="I16" s="226"/>
      <c r="J16" s="225"/>
      <c r="K16" s="226">
        <v>1</v>
      </c>
      <c r="L16" s="225"/>
      <c r="M16" s="226"/>
      <c r="N16" s="225"/>
      <c r="O16" s="226">
        <v>1</v>
      </c>
      <c r="P16" s="225"/>
      <c r="Q16" s="225">
        <f>I16+K16+M16+O16</f>
        <v>2</v>
      </c>
      <c r="R16" s="227">
        <f>P16/Q16</f>
        <v>0</v>
      </c>
      <c r="S16" s="251" t="s">
        <v>306</v>
      </c>
      <c r="T16" s="228"/>
      <c r="U16" s="228"/>
      <c r="V16" s="229"/>
    </row>
    <row r="17" spans="1:22" ht="64.5" thickBot="1" x14ac:dyDescent="0.3">
      <c r="A17" s="332"/>
      <c r="B17" s="171">
        <v>4.2</v>
      </c>
      <c r="C17" s="172" t="s">
        <v>169</v>
      </c>
      <c r="D17" s="160" t="s">
        <v>170</v>
      </c>
      <c r="E17" s="173" t="s">
        <v>71</v>
      </c>
      <c r="F17" s="161" t="s">
        <v>167</v>
      </c>
      <c r="G17" s="161" t="s">
        <v>171</v>
      </c>
      <c r="H17" s="225"/>
      <c r="I17" s="226"/>
      <c r="J17" s="225"/>
      <c r="K17" s="226"/>
      <c r="L17" s="225"/>
      <c r="M17" s="226"/>
      <c r="N17" s="225"/>
      <c r="O17" s="226">
        <v>1</v>
      </c>
      <c r="P17" s="225"/>
      <c r="Q17" s="225">
        <f>I17+K17+M17+O17</f>
        <v>1</v>
      </c>
      <c r="R17" s="227">
        <f>P17/Q17</f>
        <v>0</v>
      </c>
      <c r="S17" s="243" t="s">
        <v>303</v>
      </c>
      <c r="T17" s="228"/>
      <c r="U17" s="228"/>
      <c r="V17" s="229"/>
    </row>
  </sheetData>
  <mergeCells count="17">
    <mergeCell ref="R2:R4"/>
    <mergeCell ref="S2:S4"/>
    <mergeCell ref="T2:T4"/>
    <mergeCell ref="U2:U4"/>
    <mergeCell ref="V2:V4"/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</mergeCells>
  <conditionalFormatting sqref="R5:V17">
    <cfRule type="cellIs" dxfId="2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62" t="s">
        <v>172</v>
      </c>
      <c r="B2" s="363"/>
      <c r="C2" s="363"/>
      <c r="D2" s="363"/>
      <c r="E2" s="363"/>
      <c r="F2" s="363"/>
      <c r="G2" s="363"/>
      <c r="H2" s="364"/>
      <c r="I2" s="325" t="s">
        <v>255</v>
      </c>
      <c r="J2" s="325"/>
      <c r="K2" s="325" t="s">
        <v>256</v>
      </c>
      <c r="L2" s="325"/>
      <c r="M2" s="325" t="s">
        <v>257</v>
      </c>
      <c r="N2" s="325"/>
      <c r="O2" s="325" t="s">
        <v>258</v>
      </c>
      <c r="P2" s="325"/>
      <c r="Q2" s="333" t="s">
        <v>259</v>
      </c>
      <c r="R2" s="333" t="s">
        <v>34</v>
      </c>
      <c r="S2" s="342" t="s">
        <v>260</v>
      </c>
      <c r="T2" s="342" t="s">
        <v>263</v>
      </c>
      <c r="U2" s="342" t="s">
        <v>264</v>
      </c>
      <c r="V2" s="342" t="s">
        <v>265</v>
      </c>
      <c r="W2" s="342" t="s">
        <v>266</v>
      </c>
    </row>
    <row r="3" spans="1:23" ht="15.75" thickBot="1" x14ac:dyDescent="0.3">
      <c r="A3" s="365" t="s">
        <v>173</v>
      </c>
      <c r="B3" s="366"/>
      <c r="C3" s="366"/>
      <c r="D3" s="366"/>
      <c r="E3" s="366"/>
      <c r="F3" s="366"/>
      <c r="G3" s="366"/>
      <c r="H3" s="367"/>
      <c r="I3" s="325"/>
      <c r="J3" s="325"/>
      <c r="K3" s="325"/>
      <c r="L3" s="325"/>
      <c r="M3" s="325"/>
      <c r="N3" s="325"/>
      <c r="O3" s="325"/>
      <c r="P3" s="325"/>
      <c r="Q3" s="334"/>
      <c r="R3" s="334"/>
      <c r="S3" s="343"/>
      <c r="T3" s="343"/>
      <c r="U3" s="343"/>
      <c r="V3" s="343"/>
      <c r="W3" s="343"/>
    </row>
    <row r="4" spans="1:23" ht="27.75" thickBot="1" x14ac:dyDescent="0.3">
      <c r="A4" s="174" t="s">
        <v>2</v>
      </c>
      <c r="B4" s="345" t="s">
        <v>174</v>
      </c>
      <c r="C4" s="346"/>
      <c r="D4" s="175" t="s">
        <v>4</v>
      </c>
      <c r="E4" s="175" t="s">
        <v>5</v>
      </c>
      <c r="F4" s="176" t="s">
        <v>124</v>
      </c>
      <c r="G4" s="176" t="s">
        <v>52</v>
      </c>
      <c r="H4" s="176" t="s">
        <v>51</v>
      </c>
      <c r="I4" s="224" t="s">
        <v>261</v>
      </c>
      <c r="J4" s="224" t="s">
        <v>262</v>
      </c>
      <c r="K4" s="224" t="s">
        <v>261</v>
      </c>
      <c r="L4" s="224" t="s">
        <v>262</v>
      </c>
      <c r="M4" s="224" t="s">
        <v>261</v>
      </c>
      <c r="N4" s="224" t="s">
        <v>262</v>
      </c>
      <c r="O4" s="224" t="s">
        <v>261</v>
      </c>
      <c r="P4" s="224" t="s">
        <v>262</v>
      </c>
      <c r="Q4" s="335"/>
      <c r="R4" s="335"/>
      <c r="S4" s="344"/>
      <c r="T4" s="344"/>
      <c r="U4" s="344"/>
      <c r="V4" s="344"/>
      <c r="W4" s="344"/>
    </row>
    <row r="5" spans="1:23" ht="68.25" thickBot="1" x14ac:dyDescent="0.3">
      <c r="A5" s="177" t="s">
        <v>175</v>
      </c>
      <c r="B5" s="178">
        <v>1.1000000000000001</v>
      </c>
      <c r="C5" s="179" t="s">
        <v>176</v>
      </c>
      <c r="D5" s="179" t="s">
        <v>177</v>
      </c>
      <c r="E5" s="180" t="s">
        <v>178</v>
      </c>
      <c r="F5" s="181" t="s">
        <v>179</v>
      </c>
      <c r="G5" s="181" t="s">
        <v>71</v>
      </c>
      <c r="H5" s="181" t="s">
        <v>180</v>
      </c>
      <c r="I5" s="225"/>
      <c r="J5" s="226"/>
      <c r="K5" s="225"/>
      <c r="L5" s="226"/>
      <c r="M5" s="225"/>
      <c r="N5" s="226">
        <v>1</v>
      </c>
      <c r="O5" s="225"/>
      <c r="P5" s="226">
        <v>1</v>
      </c>
      <c r="Q5" s="225"/>
      <c r="R5" s="225">
        <f>J5+L5+N5+P5</f>
        <v>2</v>
      </c>
      <c r="S5" s="227">
        <f>Q5/R5</f>
        <v>0</v>
      </c>
      <c r="T5" s="243" t="s">
        <v>270</v>
      </c>
      <c r="U5" s="229"/>
      <c r="V5" s="229"/>
      <c r="W5" s="229"/>
    </row>
    <row r="6" spans="1:23" ht="41.25" thickBot="1" x14ac:dyDescent="0.3">
      <c r="A6" s="347" t="s">
        <v>181</v>
      </c>
      <c r="B6" s="350">
        <v>2.1</v>
      </c>
      <c r="C6" s="353" t="s">
        <v>182</v>
      </c>
      <c r="D6" s="353" t="s">
        <v>183</v>
      </c>
      <c r="E6" s="359">
        <v>43770</v>
      </c>
      <c r="F6" s="182" t="s">
        <v>184</v>
      </c>
      <c r="G6" s="183" t="s">
        <v>71</v>
      </c>
      <c r="H6" s="183" t="s">
        <v>151</v>
      </c>
      <c r="I6" s="227"/>
      <c r="J6" s="234"/>
      <c r="K6" s="227"/>
      <c r="L6" s="234">
        <v>1</v>
      </c>
      <c r="M6" s="227"/>
      <c r="N6" s="234"/>
      <c r="O6" s="227"/>
      <c r="P6" s="234"/>
      <c r="Q6" s="227"/>
      <c r="R6" s="227">
        <f t="shared" ref="R6:R15" si="0">J6+L6+N6+P6</f>
        <v>1</v>
      </c>
      <c r="S6" s="227">
        <f t="shared" ref="S6:S15" si="1">Q6/R6</f>
        <v>0</v>
      </c>
      <c r="T6" s="243" t="s">
        <v>280</v>
      </c>
      <c r="U6" s="229"/>
      <c r="V6" s="229"/>
      <c r="W6" s="229"/>
    </row>
    <row r="7" spans="1:23" ht="73.5" customHeight="1" thickBot="1" x14ac:dyDescent="0.3">
      <c r="A7" s="348"/>
      <c r="B7" s="351"/>
      <c r="C7" s="354"/>
      <c r="D7" s="354"/>
      <c r="E7" s="360"/>
      <c r="F7" s="184" t="s">
        <v>185</v>
      </c>
      <c r="G7" s="184" t="s">
        <v>70</v>
      </c>
      <c r="H7" s="185" t="s">
        <v>186</v>
      </c>
      <c r="I7" s="225"/>
      <c r="J7" s="226"/>
      <c r="K7" s="225"/>
      <c r="L7" s="234"/>
      <c r="M7" s="227"/>
      <c r="N7" s="234">
        <v>1</v>
      </c>
      <c r="O7" s="227"/>
      <c r="P7" s="234"/>
      <c r="Q7" s="225"/>
      <c r="R7" s="227">
        <f t="shared" si="0"/>
        <v>1</v>
      </c>
      <c r="S7" s="227">
        <f t="shared" si="1"/>
        <v>0</v>
      </c>
      <c r="T7" s="243" t="s">
        <v>277</v>
      </c>
      <c r="U7" s="228"/>
      <c r="V7" s="228"/>
      <c r="W7" s="229"/>
    </row>
    <row r="8" spans="1:23" ht="54.75" thickBot="1" x14ac:dyDescent="0.3">
      <c r="A8" s="349"/>
      <c r="B8" s="352"/>
      <c r="C8" s="355"/>
      <c r="D8" s="355"/>
      <c r="E8" s="361"/>
      <c r="F8" s="182" t="s">
        <v>187</v>
      </c>
      <c r="G8" s="183" t="s">
        <v>188</v>
      </c>
      <c r="H8" s="183" t="s">
        <v>151</v>
      </c>
      <c r="I8" s="225"/>
      <c r="J8" s="226"/>
      <c r="K8" s="225"/>
      <c r="L8" s="234"/>
      <c r="M8" s="227"/>
      <c r="N8" s="234"/>
      <c r="O8" s="227"/>
      <c r="P8" s="234">
        <v>1</v>
      </c>
      <c r="Q8" s="225"/>
      <c r="R8" s="227">
        <f t="shared" si="0"/>
        <v>1</v>
      </c>
      <c r="S8" s="227">
        <f t="shared" si="1"/>
        <v>0</v>
      </c>
      <c r="T8" s="243" t="s">
        <v>279</v>
      </c>
      <c r="U8" s="229"/>
      <c r="V8" s="229"/>
      <c r="W8" s="229"/>
    </row>
    <row r="9" spans="1:23" ht="54.75" thickBot="1" x14ac:dyDescent="0.3">
      <c r="A9" s="347" t="s">
        <v>189</v>
      </c>
      <c r="B9" s="350">
        <v>3.1</v>
      </c>
      <c r="C9" s="353" t="s">
        <v>190</v>
      </c>
      <c r="D9" s="186" t="s">
        <v>191</v>
      </c>
      <c r="E9" s="187">
        <v>43819</v>
      </c>
      <c r="F9" s="188" t="s">
        <v>192</v>
      </c>
      <c r="G9" s="189" t="s">
        <v>142</v>
      </c>
      <c r="H9" s="189" t="s">
        <v>193</v>
      </c>
      <c r="I9" s="225"/>
      <c r="J9" s="226"/>
      <c r="K9" s="225"/>
      <c r="L9" s="226"/>
      <c r="M9" s="225"/>
      <c r="N9" s="226"/>
      <c r="O9" s="225"/>
      <c r="P9" s="234">
        <v>1</v>
      </c>
      <c r="Q9" s="225"/>
      <c r="R9" s="225">
        <f t="shared" si="0"/>
        <v>1</v>
      </c>
      <c r="S9" s="227">
        <f t="shared" si="1"/>
        <v>0</v>
      </c>
      <c r="T9" s="243" t="s">
        <v>270</v>
      </c>
      <c r="U9" s="229"/>
      <c r="V9" s="229"/>
      <c r="W9" s="229"/>
    </row>
    <row r="10" spans="1:23" ht="54.75" thickBot="1" x14ac:dyDescent="0.3">
      <c r="A10" s="348"/>
      <c r="B10" s="351"/>
      <c r="C10" s="354"/>
      <c r="D10" s="190" t="s">
        <v>194</v>
      </c>
      <c r="E10" s="191"/>
      <c r="F10" s="192" t="s">
        <v>195</v>
      </c>
      <c r="G10" s="184" t="s">
        <v>71</v>
      </c>
      <c r="H10" s="193" t="s">
        <v>196</v>
      </c>
      <c r="I10" s="225"/>
      <c r="J10" s="226"/>
      <c r="K10" s="225"/>
      <c r="L10" s="226"/>
      <c r="M10" s="225"/>
      <c r="N10" s="226"/>
      <c r="O10" s="225"/>
      <c r="P10" s="234">
        <v>1</v>
      </c>
      <c r="Q10" s="225"/>
      <c r="R10" s="225">
        <f t="shared" si="0"/>
        <v>1</v>
      </c>
      <c r="S10" s="227">
        <f t="shared" si="1"/>
        <v>0</v>
      </c>
      <c r="T10" s="243" t="s">
        <v>279</v>
      </c>
      <c r="U10" s="228"/>
      <c r="V10" s="228"/>
      <c r="W10" s="229"/>
    </row>
    <row r="11" spans="1:23" ht="80.25" customHeight="1" thickBot="1" x14ac:dyDescent="0.3">
      <c r="A11" s="177" t="s">
        <v>197</v>
      </c>
      <c r="B11" s="178">
        <v>4.0999999999999996</v>
      </c>
      <c r="C11" s="194" t="s">
        <v>198</v>
      </c>
      <c r="D11" s="195" t="s">
        <v>199</v>
      </c>
      <c r="E11" s="196">
        <v>43819</v>
      </c>
      <c r="F11" s="179" t="s">
        <v>200</v>
      </c>
      <c r="G11" s="181" t="s">
        <v>71</v>
      </c>
      <c r="H11" s="181" t="s">
        <v>201</v>
      </c>
      <c r="I11" s="225"/>
      <c r="J11" s="226"/>
      <c r="K11" s="225"/>
      <c r="L11" s="226"/>
      <c r="M11" s="225"/>
      <c r="N11" s="226"/>
      <c r="O11" s="225"/>
      <c r="P11" s="226">
        <v>4</v>
      </c>
      <c r="Q11" s="225"/>
      <c r="R11" s="225">
        <f t="shared" si="0"/>
        <v>4</v>
      </c>
      <c r="S11" s="227">
        <f t="shared" si="1"/>
        <v>0</v>
      </c>
      <c r="T11" s="243" t="s">
        <v>281</v>
      </c>
      <c r="U11" s="229"/>
      <c r="V11" s="228"/>
      <c r="W11" s="229"/>
    </row>
    <row r="12" spans="1:23" ht="41.25" thickBot="1" x14ac:dyDescent="0.3">
      <c r="A12" s="347" t="s">
        <v>202</v>
      </c>
      <c r="B12" s="350">
        <v>5.0999999999999996</v>
      </c>
      <c r="C12" s="356" t="s">
        <v>203</v>
      </c>
      <c r="D12" s="356" t="s">
        <v>204</v>
      </c>
      <c r="E12" s="359">
        <v>43819</v>
      </c>
      <c r="F12" s="182" t="s">
        <v>205</v>
      </c>
      <c r="G12" s="183" t="s">
        <v>142</v>
      </c>
      <c r="H12" s="183" t="s">
        <v>151</v>
      </c>
      <c r="I12" s="225"/>
      <c r="J12" s="226"/>
      <c r="K12" s="225"/>
      <c r="L12" s="234">
        <v>1</v>
      </c>
      <c r="M12" s="227"/>
      <c r="N12" s="234"/>
      <c r="O12" s="227"/>
      <c r="P12" s="234"/>
      <c r="Q12" s="225"/>
      <c r="R12" s="227">
        <f t="shared" si="0"/>
        <v>1</v>
      </c>
      <c r="S12" s="227">
        <f t="shared" si="1"/>
        <v>0</v>
      </c>
      <c r="T12" s="243" t="s">
        <v>275</v>
      </c>
      <c r="U12" s="229"/>
      <c r="V12" s="229"/>
      <c r="W12" s="229"/>
    </row>
    <row r="13" spans="1:23" ht="41.25" thickBot="1" x14ac:dyDescent="0.3">
      <c r="A13" s="348"/>
      <c r="B13" s="351"/>
      <c r="C13" s="357"/>
      <c r="D13" s="357"/>
      <c r="E13" s="360"/>
      <c r="F13" s="189" t="s">
        <v>206</v>
      </c>
      <c r="G13" s="189" t="s">
        <v>142</v>
      </c>
      <c r="H13" s="189" t="s">
        <v>180</v>
      </c>
      <c r="I13" s="225"/>
      <c r="J13" s="226"/>
      <c r="K13" s="225"/>
      <c r="L13" s="234"/>
      <c r="M13" s="227"/>
      <c r="N13" s="234">
        <v>1</v>
      </c>
      <c r="O13" s="227"/>
      <c r="P13" s="234"/>
      <c r="Q13" s="225"/>
      <c r="R13" s="227">
        <f t="shared" si="0"/>
        <v>1</v>
      </c>
      <c r="S13" s="227">
        <f t="shared" si="1"/>
        <v>0</v>
      </c>
      <c r="T13" s="243" t="s">
        <v>276</v>
      </c>
      <c r="U13" s="229"/>
      <c r="V13" s="229"/>
      <c r="W13" s="229"/>
    </row>
    <row r="14" spans="1:23" ht="72.75" customHeight="1" x14ac:dyDescent="0.25">
      <c r="A14" s="348"/>
      <c r="B14" s="351"/>
      <c r="C14" s="357"/>
      <c r="D14" s="357"/>
      <c r="E14" s="360"/>
      <c r="F14" s="181" t="s">
        <v>207</v>
      </c>
      <c r="G14" s="181" t="s">
        <v>70</v>
      </c>
      <c r="H14" s="185" t="s">
        <v>118</v>
      </c>
      <c r="I14" s="225"/>
      <c r="J14" s="226"/>
      <c r="K14" s="225"/>
      <c r="L14" s="234"/>
      <c r="M14" s="227"/>
      <c r="N14" s="234"/>
      <c r="O14" s="227"/>
      <c r="P14" s="234">
        <v>1</v>
      </c>
      <c r="Q14" s="225"/>
      <c r="R14" s="227">
        <f t="shared" si="0"/>
        <v>1</v>
      </c>
      <c r="S14" s="227">
        <f t="shared" si="1"/>
        <v>0</v>
      </c>
      <c r="T14" s="243" t="s">
        <v>278</v>
      </c>
      <c r="U14" s="228"/>
      <c r="V14" s="228"/>
      <c r="W14" s="229"/>
    </row>
    <row r="15" spans="1:23" ht="54.75" thickBot="1" x14ac:dyDescent="0.3">
      <c r="A15" s="349"/>
      <c r="B15" s="352"/>
      <c r="C15" s="358"/>
      <c r="D15" s="358"/>
      <c r="E15" s="361"/>
      <c r="F15" s="189" t="s">
        <v>208</v>
      </c>
      <c r="G15" s="189" t="s">
        <v>142</v>
      </c>
      <c r="H15" s="189" t="s">
        <v>180</v>
      </c>
      <c r="I15" s="225"/>
      <c r="J15" s="226"/>
      <c r="K15" s="225"/>
      <c r="L15" s="226"/>
      <c r="M15" s="225"/>
      <c r="N15" s="226"/>
      <c r="O15" s="225"/>
      <c r="P15" s="234">
        <v>1</v>
      </c>
      <c r="Q15" s="225"/>
      <c r="R15" s="225">
        <f t="shared" si="0"/>
        <v>1</v>
      </c>
      <c r="S15" s="227">
        <f t="shared" si="1"/>
        <v>0</v>
      </c>
      <c r="T15" s="243" t="s">
        <v>279</v>
      </c>
      <c r="U15" s="228"/>
      <c r="V15" s="228"/>
      <c r="W15" s="229"/>
    </row>
  </sheetData>
  <mergeCells count="27"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  <mergeCell ref="A9:A10"/>
    <mergeCell ref="B9:B10"/>
    <mergeCell ref="C9:C10"/>
    <mergeCell ref="A12:A15"/>
    <mergeCell ref="B12:B15"/>
    <mergeCell ref="C12:C15"/>
    <mergeCell ref="B4:C4"/>
    <mergeCell ref="A6:A8"/>
    <mergeCell ref="B6:B8"/>
    <mergeCell ref="C6:C8"/>
    <mergeCell ref="D6:D8"/>
  </mergeCells>
  <conditionalFormatting sqref="S5:W15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70" t="s">
        <v>172</v>
      </c>
      <c r="B2" s="371"/>
      <c r="C2" s="371"/>
      <c r="D2" s="371"/>
      <c r="E2" s="371"/>
      <c r="F2" s="371"/>
      <c r="G2" s="371"/>
      <c r="H2" s="372"/>
      <c r="I2" s="325" t="s">
        <v>255</v>
      </c>
      <c r="J2" s="325"/>
      <c r="K2" s="325" t="s">
        <v>256</v>
      </c>
      <c r="L2" s="325"/>
      <c r="M2" s="325" t="s">
        <v>257</v>
      </c>
      <c r="N2" s="325"/>
      <c r="O2" s="325" t="s">
        <v>258</v>
      </c>
      <c r="P2" s="325"/>
      <c r="Q2" s="333" t="s">
        <v>259</v>
      </c>
      <c r="R2" s="333" t="s">
        <v>34</v>
      </c>
      <c r="S2" s="342" t="s">
        <v>260</v>
      </c>
      <c r="T2" s="342" t="s">
        <v>263</v>
      </c>
      <c r="U2" s="342" t="s">
        <v>264</v>
      </c>
      <c r="V2" s="342" t="s">
        <v>265</v>
      </c>
      <c r="W2" s="342" t="s">
        <v>266</v>
      </c>
    </row>
    <row r="3" spans="1:23" ht="15.75" thickBot="1" x14ac:dyDescent="0.3">
      <c r="A3" s="373" t="s">
        <v>209</v>
      </c>
      <c r="B3" s="374"/>
      <c r="C3" s="374"/>
      <c r="D3" s="374"/>
      <c r="E3" s="374"/>
      <c r="F3" s="374"/>
      <c r="G3" s="374"/>
      <c r="H3" s="375"/>
      <c r="I3" s="325"/>
      <c r="J3" s="325"/>
      <c r="K3" s="325"/>
      <c r="L3" s="325"/>
      <c r="M3" s="325"/>
      <c r="N3" s="325"/>
      <c r="O3" s="325"/>
      <c r="P3" s="325"/>
      <c r="Q3" s="334"/>
      <c r="R3" s="334"/>
      <c r="S3" s="343"/>
      <c r="T3" s="343"/>
      <c r="U3" s="343"/>
      <c r="V3" s="343"/>
      <c r="W3" s="343"/>
    </row>
    <row r="4" spans="1:23" ht="26.25" thickBot="1" x14ac:dyDescent="0.3">
      <c r="A4" s="197" t="s">
        <v>2</v>
      </c>
      <c r="B4" s="376" t="s">
        <v>3</v>
      </c>
      <c r="C4" s="377"/>
      <c r="D4" s="198" t="s">
        <v>4</v>
      </c>
      <c r="E4" s="198" t="s">
        <v>210</v>
      </c>
      <c r="F4" s="198" t="s">
        <v>52</v>
      </c>
      <c r="G4" s="199" t="s">
        <v>51</v>
      </c>
      <c r="H4" s="198" t="s">
        <v>5</v>
      </c>
      <c r="I4" s="224" t="s">
        <v>261</v>
      </c>
      <c r="J4" s="224" t="s">
        <v>262</v>
      </c>
      <c r="K4" s="224" t="s">
        <v>261</v>
      </c>
      <c r="L4" s="224" t="s">
        <v>262</v>
      </c>
      <c r="M4" s="224" t="s">
        <v>261</v>
      </c>
      <c r="N4" s="224" t="s">
        <v>262</v>
      </c>
      <c r="O4" s="224" t="s">
        <v>261</v>
      </c>
      <c r="P4" s="224" t="s">
        <v>262</v>
      </c>
      <c r="Q4" s="335"/>
      <c r="R4" s="335"/>
      <c r="S4" s="344"/>
      <c r="T4" s="344"/>
      <c r="U4" s="344"/>
      <c r="V4" s="344"/>
      <c r="W4" s="344"/>
    </row>
    <row r="5" spans="1:23" ht="102.75" thickBot="1" x14ac:dyDescent="0.3">
      <c r="A5" s="368" t="s">
        <v>211</v>
      </c>
      <c r="B5" s="200">
        <v>1.1000000000000001</v>
      </c>
      <c r="C5" s="201" t="s">
        <v>212</v>
      </c>
      <c r="D5" s="202" t="s">
        <v>213</v>
      </c>
      <c r="E5" s="202" t="s">
        <v>214</v>
      </c>
      <c r="F5" s="203" t="s">
        <v>71</v>
      </c>
      <c r="G5" s="203" t="s">
        <v>180</v>
      </c>
      <c r="H5" s="202" t="s">
        <v>215</v>
      </c>
      <c r="I5" s="242">
        <v>0.33</v>
      </c>
      <c r="J5" s="226"/>
      <c r="K5" s="242"/>
      <c r="L5" s="237">
        <v>0.33</v>
      </c>
      <c r="M5" s="225"/>
      <c r="N5" s="237">
        <v>0.33</v>
      </c>
      <c r="O5" s="225"/>
      <c r="P5" s="237">
        <v>0.34</v>
      </c>
      <c r="Q5" s="242">
        <f>I5+K5+M5+O5</f>
        <v>0.33</v>
      </c>
      <c r="R5" s="227">
        <f>J5+L5+N5+P5</f>
        <v>1</v>
      </c>
      <c r="S5" s="227">
        <f>Q5/R5</f>
        <v>0.33</v>
      </c>
      <c r="T5" s="243" t="s">
        <v>268</v>
      </c>
      <c r="U5" s="229"/>
      <c r="V5" s="229"/>
      <c r="W5" s="229"/>
    </row>
    <row r="6" spans="1:23" ht="64.5" thickBot="1" x14ac:dyDescent="0.3">
      <c r="A6" s="369"/>
      <c r="B6" s="204">
        <v>1.2</v>
      </c>
      <c r="C6" s="205" t="s">
        <v>128</v>
      </c>
      <c r="D6" s="205" t="s">
        <v>216</v>
      </c>
      <c r="E6" s="206" t="s">
        <v>217</v>
      </c>
      <c r="F6" s="207" t="s">
        <v>71</v>
      </c>
      <c r="G6" s="207" t="s">
        <v>180</v>
      </c>
      <c r="H6" s="208" t="s">
        <v>131</v>
      </c>
      <c r="I6" s="236">
        <v>1</v>
      </c>
      <c r="J6" s="235">
        <v>1</v>
      </c>
      <c r="K6" s="236"/>
      <c r="L6" s="235"/>
      <c r="M6" s="236"/>
      <c r="N6" s="235">
        <v>1</v>
      </c>
      <c r="O6" s="236"/>
      <c r="P6" s="235"/>
      <c r="Q6" s="244">
        <f t="shared" ref="Q6:Q16" si="0">I6+K6+M6+O6</f>
        <v>1</v>
      </c>
      <c r="R6" s="236">
        <v>2</v>
      </c>
      <c r="S6" s="227">
        <v>0.5</v>
      </c>
      <c r="T6" s="243" t="s">
        <v>287</v>
      </c>
      <c r="U6" s="229"/>
      <c r="V6" s="229"/>
      <c r="W6" s="229"/>
    </row>
    <row r="7" spans="1:23" ht="64.5" thickBot="1" x14ac:dyDescent="0.3">
      <c r="A7" s="369"/>
      <c r="B7" s="209">
        <v>1.3</v>
      </c>
      <c r="C7" s="210" t="s">
        <v>218</v>
      </c>
      <c r="D7" s="211">
        <v>1</v>
      </c>
      <c r="E7" s="212" t="s">
        <v>219</v>
      </c>
      <c r="F7" s="212" t="s">
        <v>28</v>
      </c>
      <c r="G7" s="213" t="s">
        <v>220</v>
      </c>
      <c r="H7" s="213" t="s">
        <v>221</v>
      </c>
      <c r="I7" s="225"/>
      <c r="J7" s="226"/>
      <c r="K7" s="225"/>
      <c r="L7" s="226"/>
      <c r="M7" s="225"/>
      <c r="N7" s="237">
        <v>1</v>
      </c>
      <c r="O7" s="225"/>
      <c r="P7" s="226"/>
      <c r="Q7" s="242">
        <f t="shared" si="0"/>
        <v>0</v>
      </c>
      <c r="R7" s="227">
        <v>1</v>
      </c>
      <c r="S7" s="227">
        <v>0</v>
      </c>
      <c r="T7" s="243" t="s">
        <v>305</v>
      </c>
      <c r="U7" s="228"/>
      <c r="V7" s="228"/>
      <c r="W7" s="229"/>
    </row>
    <row r="8" spans="1:23" ht="39" thickBot="1" x14ac:dyDescent="0.3">
      <c r="A8" s="369"/>
      <c r="B8" s="204">
        <v>1.4</v>
      </c>
      <c r="C8" s="214" t="s">
        <v>222</v>
      </c>
      <c r="D8" s="215">
        <v>1</v>
      </c>
      <c r="E8" s="214" t="s">
        <v>223</v>
      </c>
      <c r="F8" s="206" t="s">
        <v>71</v>
      </c>
      <c r="G8" s="206" t="s">
        <v>224</v>
      </c>
      <c r="H8" s="216" t="s">
        <v>225</v>
      </c>
      <c r="I8" s="225"/>
      <c r="J8" s="226"/>
      <c r="K8" s="225"/>
      <c r="L8" s="239">
        <v>0.33329999999999999</v>
      </c>
      <c r="M8" s="225"/>
      <c r="N8" s="239">
        <v>0.33329999999999999</v>
      </c>
      <c r="O8" s="225"/>
      <c r="P8" s="239">
        <v>0.33339999999999997</v>
      </c>
      <c r="Q8" s="242">
        <f t="shared" si="0"/>
        <v>0</v>
      </c>
      <c r="R8" s="227">
        <v>1</v>
      </c>
      <c r="S8" s="227">
        <v>0</v>
      </c>
      <c r="T8" s="243" t="s">
        <v>304</v>
      </c>
      <c r="U8" s="229"/>
      <c r="V8" s="229"/>
      <c r="W8" s="229"/>
    </row>
    <row r="9" spans="1:23" ht="39" thickBot="1" x14ac:dyDescent="0.3">
      <c r="A9" s="369"/>
      <c r="B9" s="204">
        <v>1.5</v>
      </c>
      <c r="C9" s="217" t="s">
        <v>226</v>
      </c>
      <c r="D9" s="206" t="s">
        <v>227</v>
      </c>
      <c r="E9" s="214" t="s">
        <v>228</v>
      </c>
      <c r="F9" s="206" t="s">
        <v>71</v>
      </c>
      <c r="G9" s="206" t="s">
        <v>224</v>
      </c>
      <c r="H9" s="216" t="s">
        <v>225</v>
      </c>
      <c r="I9" s="225"/>
      <c r="J9" s="226"/>
      <c r="K9" s="225"/>
      <c r="L9" s="226">
        <v>1</v>
      </c>
      <c r="M9" s="225"/>
      <c r="N9" s="226">
        <v>1</v>
      </c>
      <c r="O9" s="225"/>
      <c r="P9" s="226">
        <v>1</v>
      </c>
      <c r="Q9" s="244">
        <f t="shared" si="0"/>
        <v>0</v>
      </c>
      <c r="R9" s="225">
        <v>3</v>
      </c>
      <c r="S9" s="227">
        <v>0</v>
      </c>
      <c r="T9" s="243" t="s">
        <v>304</v>
      </c>
      <c r="U9" s="229"/>
      <c r="V9" s="229"/>
      <c r="W9" s="229"/>
    </row>
    <row r="10" spans="1:23" ht="39" thickBot="1" x14ac:dyDescent="0.3">
      <c r="A10" s="369"/>
      <c r="B10" s="204">
        <v>1.6</v>
      </c>
      <c r="C10" s="218" t="s">
        <v>229</v>
      </c>
      <c r="D10" s="215">
        <v>1</v>
      </c>
      <c r="E10" s="214" t="s">
        <v>230</v>
      </c>
      <c r="F10" s="206" t="s">
        <v>231</v>
      </c>
      <c r="G10" s="206" t="s">
        <v>232</v>
      </c>
      <c r="H10" s="216" t="s">
        <v>225</v>
      </c>
      <c r="I10" s="227">
        <v>0.25</v>
      </c>
      <c r="J10" s="234">
        <v>0.25</v>
      </c>
      <c r="K10" s="225"/>
      <c r="L10" s="240">
        <v>0.25</v>
      </c>
      <c r="M10" s="241"/>
      <c r="N10" s="240">
        <v>0.25</v>
      </c>
      <c r="O10" s="241"/>
      <c r="P10" s="240">
        <v>0.25</v>
      </c>
      <c r="Q10" s="242">
        <f t="shared" si="0"/>
        <v>0.25</v>
      </c>
      <c r="R10" s="227">
        <v>1</v>
      </c>
      <c r="S10" s="227">
        <v>0.25</v>
      </c>
      <c r="T10" s="243" t="s">
        <v>288</v>
      </c>
      <c r="U10" s="228"/>
      <c r="V10" s="228"/>
      <c r="W10" s="229"/>
    </row>
    <row r="11" spans="1:23" ht="102.75" thickBot="1" x14ac:dyDescent="0.3">
      <c r="A11" s="219" t="s">
        <v>233</v>
      </c>
      <c r="B11" s="204">
        <v>2.1</v>
      </c>
      <c r="C11" s="214" t="s">
        <v>234</v>
      </c>
      <c r="D11" s="206" t="s">
        <v>235</v>
      </c>
      <c r="E11" s="214" t="s">
        <v>236</v>
      </c>
      <c r="F11" s="206" t="s">
        <v>71</v>
      </c>
      <c r="G11" s="206" t="s">
        <v>135</v>
      </c>
      <c r="H11" s="220" t="s">
        <v>237</v>
      </c>
      <c r="I11" s="225">
        <v>1</v>
      </c>
      <c r="J11" s="226">
        <v>1</v>
      </c>
      <c r="K11" s="225"/>
      <c r="L11" s="226"/>
      <c r="M11" s="225"/>
      <c r="N11" s="226">
        <v>1</v>
      </c>
      <c r="O11" s="225"/>
      <c r="P11" s="226"/>
      <c r="Q11" s="244">
        <f t="shared" si="0"/>
        <v>1</v>
      </c>
      <c r="R11" s="225">
        <f t="shared" ref="R11:R16" si="1">J11+L11+N11+P11</f>
        <v>2</v>
      </c>
      <c r="S11" s="227">
        <f t="shared" ref="S11:S16" si="2">Q11/R11</f>
        <v>0.5</v>
      </c>
      <c r="T11" s="243" t="s">
        <v>289</v>
      </c>
      <c r="U11" s="229"/>
      <c r="V11" s="228"/>
      <c r="W11" s="229"/>
    </row>
    <row r="12" spans="1:23" ht="39" thickBot="1" x14ac:dyDescent="0.3">
      <c r="A12" s="368" t="s">
        <v>238</v>
      </c>
      <c r="B12" s="204" t="s">
        <v>16</v>
      </c>
      <c r="C12" s="214" t="s">
        <v>239</v>
      </c>
      <c r="D12" s="206" t="s">
        <v>227</v>
      </c>
      <c r="E12" s="214" t="s">
        <v>240</v>
      </c>
      <c r="F12" s="206" t="s">
        <v>71</v>
      </c>
      <c r="G12" s="206" t="s">
        <v>224</v>
      </c>
      <c r="H12" s="216" t="s">
        <v>225</v>
      </c>
      <c r="I12" s="225"/>
      <c r="J12" s="226"/>
      <c r="K12" s="225"/>
      <c r="L12" s="226">
        <v>1</v>
      </c>
      <c r="M12" s="225"/>
      <c r="N12" s="226">
        <v>1</v>
      </c>
      <c r="O12" s="225"/>
      <c r="P12" s="226"/>
      <c r="Q12" s="244">
        <f t="shared" si="0"/>
        <v>0</v>
      </c>
      <c r="R12" s="225">
        <f t="shared" si="1"/>
        <v>2</v>
      </c>
      <c r="S12" s="227">
        <f t="shared" si="2"/>
        <v>0</v>
      </c>
      <c r="T12" s="243" t="s">
        <v>304</v>
      </c>
      <c r="U12" s="229"/>
      <c r="V12" s="229"/>
      <c r="W12" s="229"/>
    </row>
    <row r="13" spans="1:23" ht="51.75" thickBot="1" x14ac:dyDescent="0.3">
      <c r="A13" s="369"/>
      <c r="B13" s="204" t="s">
        <v>18</v>
      </c>
      <c r="C13" s="214" t="s">
        <v>241</v>
      </c>
      <c r="D13" s="206" t="s">
        <v>242</v>
      </c>
      <c r="E13" s="214" t="s">
        <v>243</v>
      </c>
      <c r="F13" s="206" t="s">
        <v>71</v>
      </c>
      <c r="G13" s="206" t="s">
        <v>244</v>
      </c>
      <c r="H13" s="216" t="s">
        <v>291</v>
      </c>
      <c r="I13" s="225"/>
      <c r="J13" s="226"/>
      <c r="K13" s="225"/>
      <c r="L13" s="226">
        <v>8</v>
      </c>
      <c r="M13" s="225"/>
      <c r="N13" s="226">
        <v>6</v>
      </c>
      <c r="O13" s="225"/>
      <c r="P13" s="226">
        <v>2</v>
      </c>
      <c r="Q13" s="244">
        <f t="shared" si="0"/>
        <v>0</v>
      </c>
      <c r="R13" s="225">
        <f t="shared" si="1"/>
        <v>16</v>
      </c>
      <c r="S13" s="227">
        <f t="shared" si="2"/>
        <v>0</v>
      </c>
      <c r="T13" s="243" t="s">
        <v>304</v>
      </c>
      <c r="U13" s="229"/>
      <c r="V13" s="229"/>
      <c r="W13" s="229"/>
    </row>
    <row r="14" spans="1:23" ht="51.75" thickBot="1" x14ac:dyDescent="0.3">
      <c r="A14" s="369"/>
      <c r="B14" s="204" t="s">
        <v>245</v>
      </c>
      <c r="C14" s="214" t="s">
        <v>246</v>
      </c>
      <c r="D14" s="215">
        <v>1</v>
      </c>
      <c r="E14" s="214" t="s">
        <v>247</v>
      </c>
      <c r="F14" s="206" t="s">
        <v>71</v>
      </c>
      <c r="G14" s="206" t="s">
        <v>244</v>
      </c>
      <c r="H14" s="216" t="s">
        <v>291</v>
      </c>
      <c r="I14" s="225"/>
      <c r="J14" s="237"/>
      <c r="K14" s="225"/>
      <c r="L14" s="237">
        <v>0.5</v>
      </c>
      <c r="M14" s="225"/>
      <c r="N14" s="234">
        <v>0.25</v>
      </c>
      <c r="O14" s="225"/>
      <c r="P14" s="237">
        <v>0.25</v>
      </c>
      <c r="Q14" s="242">
        <f t="shared" si="0"/>
        <v>0</v>
      </c>
      <c r="R14" s="227">
        <f t="shared" si="1"/>
        <v>1</v>
      </c>
      <c r="S14" s="227">
        <f t="shared" si="2"/>
        <v>0</v>
      </c>
      <c r="T14" s="243" t="s">
        <v>304</v>
      </c>
      <c r="U14" s="228"/>
      <c r="V14" s="228"/>
      <c r="W14" s="229"/>
    </row>
    <row r="15" spans="1:23" ht="51.75" thickBot="1" x14ac:dyDescent="0.3">
      <c r="A15" s="221" t="s">
        <v>248</v>
      </c>
      <c r="B15" s="204" t="s">
        <v>21</v>
      </c>
      <c r="C15" s="214" t="s">
        <v>249</v>
      </c>
      <c r="D15" s="206" t="s">
        <v>227</v>
      </c>
      <c r="E15" s="214" t="s">
        <v>250</v>
      </c>
      <c r="F15" s="206" t="s">
        <v>71</v>
      </c>
      <c r="G15" s="206" t="s">
        <v>224</v>
      </c>
      <c r="H15" s="216" t="s">
        <v>225</v>
      </c>
      <c r="I15" s="225"/>
      <c r="J15" s="226"/>
      <c r="K15" s="225"/>
      <c r="L15" s="226">
        <v>1</v>
      </c>
      <c r="M15" s="225"/>
      <c r="N15" s="226">
        <v>1</v>
      </c>
      <c r="O15" s="225"/>
      <c r="P15" s="226">
        <v>1</v>
      </c>
      <c r="Q15" s="244">
        <f t="shared" si="0"/>
        <v>0</v>
      </c>
      <c r="R15" s="225">
        <f t="shared" si="1"/>
        <v>3</v>
      </c>
      <c r="S15" s="227">
        <f t="shared" si="2"/>
        <v>0</v>
      </c>
      <c r="T15" s="243" t="s">
        <v>304</v>
      </c>
      <c r="U15" s="228"/>
      <c r="V15" s="228"/>
      <c r="W15" s="229"/>
    </row>
    <row r="16" spans="1:23" ht="102.75" thickBot="1" x14ac:dyDescent="0.3">
      <c r="A16" s="222" t="s">
        <v>251</v>
      </c>
      <c r="B16" s="209" t="s">
        <v>40</v>
      </c>
      <c r="C16" s="223" t="s">
        <v>252</v>
      </c>
      <c r="D16" s="220" t="s">
        <v>253</v>
      </c>
      <c r="E16" s="223" t="s">
        <v>254</v>
      </c>
      <c r="F16" s="220" t="s">
        <v>71</v>
      </c>
      <c r="G16" s="220" t="s">
        <v>135</v>
      </c>
      <c r="H16" s="212" t="s">
        <v>237</v>
      </c>
      <c r="I16" s="225">
        <v>1</v>
      </c>
      <c r="J16" s="226">
        <v>1</v>
      </c>
      <c r="K16" s="225"/>
      <c r="L16" s="226"/>
      <c r="M16" s="225"/>
      <c r="N16" s="226">
        <v>1</v>
      </c>
      <c r="O16" s="225"/>
      <c r="P16" s="226"/>
      <c r="Q16" s="244">
        <f t="shared" si="0"/>
        <v>1</v>
      </c>
      <c r="R16" s="225">
        <f t="shared" si="1"/>
        <v>2</v>
      </c>
      <c r="S16" s="227">
        <f t="shared" si="2"/>
        <v>0.5</v>
      </c>
      <c r="T16" s="243" t="s">
        <v>290</v>
      </c>
      <c r="U16" s="228"/>
      <c r="V16" s="228"/>
      <c r="W16" s="229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24" t="s">
        <v>292</v>
      </c>
      <c r="C3" s="224" t="s">
        <v>293</v>
      </c>
      <c r="D3" s="224"/>
      <c r="E3" s="224" t="s">
        <v>294</v>
      </c>
      <c r="F3" s="224" t="s">
        <v>295</v>
      </c>
    </row>
    <row r="4" spans="2:6" hidden="1" x14ac:dyDescent="0.25">
      <c r="B4" s="245" t="s">
        <v>296</v>
      </c>
      <c r="C4" s="246">
        <f>'[6]Gestión Riesgo Corrupción '!AB15</f>
        <v>1</v>
      </c>
      <c r="D4" s="246"/>
      <c r="E4" s="246">
        <v>0.2</v>
      </c>
      <c r="F4" s="247">
        <f>C4*E4</f>
        <v>0.2</v>
      </c>
    </row>
    <row r="5" spans="2:6" hidden="1" x14ac:dyDescent="0.25">
      <c r="B5" s="245" t="s">
        <v>297</v>
      </c>
      <c r="C5" s="246">
        <f>'[6]Estrategias de Racionalizacion'!U15</f>
        <v>1</v>
      </c>
      <c r="D5" s="246"/>
      <c r="E5" s="246">
        <v>0.2</v>
      </c>
      <c r="F5" s="247">
        <f t="shared" ref="F5:F7" si="0">C5*E5</f>
        <v>0.2</v>
      </c>
    </row>
    <row r="6" spans="2:6" hidden="1" x14ac:dyDescent="0.25">
      <c r="B6" s="245" t="s">
        <v>298</v>
      </c>
      <c r="C6" s="246">
        <f>'[6]Rendición de Cuentas'!AB14</f>
        <v>1</v>
      </c>
      <c r="D6" s="246"/>
      <c r="E6" s="246">
        <v>0.2</v>
      </c>
      <c r="F6" s="247">
        <f t="shared" si="0"/>
        <v>0.2</v>
      </c>
    </row>
    <row r="7" spans="2:6" hidden="1" x14ac:dyDescent="0.25">
      <c r="B7" s="245" t="s">
        <v>299</v>
      </c>
      <c r="C7" s="246">
        <f>'[6]Atención al ciudadano'!S26</f>
        <v>1</v>
      </c>
      <c r="D7" s="246"/>
      <c r="E7" s="246">
        <v>0.2</v>
      </c>
      <c r="F7" s="247">
        <f t="shared" si="0"/>
        <v>0.2</v>
      </c>
    </row>
    <row r="8" spans="2:6" hidden="1" x14ac:dyDescent="0.25">
      <c r="B8" s="245" t="s">
        <v>300</v>
      </c>
      <c r="C8" s="246">
        <f>'[6]Transparencia y Acc. Info'!AC18</f>
        <v>1</v>
      </c>
      <c r="D8" s="246"/>
      <c r="E8" s="246">
        <v>0.2</v>
      </c>
      <c r="F8" s="247">
        <f>C8*E8</f>
        <v>0.2</v>
      </c>
    </row>
    <row r="9" spans="2:6" hidden="1" x14ac:dyDescent="0.25">
      <c r="B9" s="378" t="s">
        <v>259</v>
      </c>
      <c r="C9" s="379"/>
      <c r="D9" s="379"/>
      <c r="E9" s="380"/>
      <c r="F9" s="246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24" t="s">
        <v>292</v>
      </c>
      <c r="C26" s="224" t="s">
        <v>293</v>
      </c>
      <c r="D26" s="224" t="s">
        <v>301</v>
      </c>
      <c r="E26" s="224" t="s">
        <v>294</v>
      </c>
      <c r="F26" s="224" t="s">
        <v>295</v>
      </c>
    </row>
    <row r="27" spans="2:7" x14ac:dyDescent="0.25">
      <c r="B27" s="245" t="s">
        <v>296</v>
      </c>
      <c r="C27" s="246">
        <v>0.25</v>
      </c>
      <c r="D27" s="246">
        <f>C27</f>
        <v>0.25</v>
      </c>
      <c r="E27" s="246">
        <v>0.2</v>
      </c>
      <c r="F27" s="247">
        <f>C27*E27</f>
        <v>0.05</v>
      </c>
      <c r="G27" s="248"/>
    </row>
    <row r="28" spans="2:7" x14ac:dyDescent="0.25">
      <c r="B28" s="245" t="s">
        <v>297</v>
      </c>
      <c r="C28" s="246">
        <v>0.25</v>
      </c>
      <c r="D28" s="246">
        <f t="shared" ref="D28:D29" si="1">C28</f>
        <v>0.25</v>
      </c>
      <c r="E28" s="246">
        <v>0.2</v>
      </c>
      <c r="F28" s="247">
        <f t="shared" ref="F28:F30" si="2">C28*E28</f>
        <v>0.05</v>
      </c>
      <c r="G28" s="248"/>
    </row>
    <row r="29" spans="2:7" x14ac:dyDescent="0.25">
      <c r="B29" s="245" t="s">
        <v>298</v>
      </c>
      <c r="C29" s="246">
        <v>0.25</v>
      </c>
      <c r="D29" s="246">
        <f t="shared" si="1"/>
        <v>0.25</v>
      </c>
      <c r="E29" s="246">
        <v>0.2</v>
      </c>
      <c r="F29" s="247">
        <f t="shared" si="2"/>
        <v>0.05</v>
      </c>
      <c r="G29" s="248"/>
    </row>
    <row r="30" spans="2:7" x14ac:dyDescent="0.25">
      <c r="B30" s="245" t="s">
        <v>299</v>
      </c>
      <c r="C30" s="246">
        <v>0.25</v>
      </c>
      <c r="D30" s="246">
        <f>C30</f>
        <v>0.25</v>
      </c>
      <c r="E30" s="246">
        <v>0.2</v>
      </c>
      <c r="F30" s="247">
        <f t="shared" si="2"/>
        <v>0.05</v>
      </c>
      <c r="G30" s="248"/>
    </row>
    <row r="31" spans="2:7" x14ac:dyDescent="0.25">
      <c r="B31" s="245" t="s">
        <v>300</v>
      </c>
      <c r="C31" s="246">
        <v>0.25</v>
      </c>
      <c r="D31" s="246">
        <f>C31</f>
        <v>0.25</v>
      </c>
      <c r="E31" s="246">
        <v>0.2</v>
      </c>
      <c r="F31" s="247">
        <f>C31*E31</f>
        <v>0.05</v>
      </c>
      <c r="G31" s="248"/>
    </row>
    <row r="32" spans="2:7" x14ac:dyDescent="0.25">
      <c r="B32" s="378" t="s">
        <v>259</v>
      </c>
      <c r="C32" s="379"/>
      <c r="D32" s="379"/>
      <c r="E32" s="380"/>
      <c r="F32" s="249">
        <f>SUM(F27:F31)</f>
        <v>0.25</v>
      </c>
      <c r="G32" s="248"/>
    </row>
    <row r="37" spans="5:5" x14ac:dyDescent="0.25">
      <c r="E37" s="250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2019-05-14T19:29:34Z</cp:lastPrinted>
  <dcterms:created xsi:type="dcterms:W3CDTF">2017-03-13T17:16:50Z</dcterms:created>
  <dcterms:modified xsi:type="dcterms:W3CDTF">2019-05-14T19:29:39Z</dcterms:modified>
</cp:coreProperties>
</file>