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defaultThemeVersion="124226"/>
  <mc:AlternateContent xmlns:mc="http://schemas.openxmlformats.org/markup-compatibility/2006">
    <mc:Choice Requires="x15">
      <x15ac:absPath xmlns:x15ac="http://schemas.microsoft.com/office/spreadsheetml/2010/11/ac" url="C:\Users\marisol.viveros\Desktop\Trabajo en casa\1. Marisol Viveros\22, Planeación 2021\3. Planes\5. Planes integrados\1. Para publicar\"/>
    </mc:Choice>
  </mc:AlternateContent>
  <xr:revisionPtr revIDLastSave="0" documentId="13_ncr:1_{98080581-FB5B-4FD4-9E0B-4AF6003760F0}" xr6:coauthVersionLast="36" xr6:coauthVersionMax="36" xr10:uidLastSave="{00000000-0000-0000-0000-000000000000}"/>
  <bookViews>
    <workbookView xWindow="0" yWindow="0" windowWidth="28800" windowHeight="11925" xr2:uid="{00000000-000D-0000-FFFF-FFFF00000000}"/>
  </bookViews>
  <sheets>
    <sheet name="PLAN DE ACCION INSTITUCIONAL " sheetId="12" r:id="rId1"/>
    <sheet name="GGA" sheetId="27" r:id="rId2"/>
    <sheet name="GGF" sheetId="28" r:id="rId3"/>
    <sheet name="GGH" sheetId="29" r:id="rId4"/>
    <sheet name="OAJ" sheetId="30" r:id="rId5"/>
    <sheet name="OCI" sheetId="31" r:id="rId6"/>
    <sheet name="GCyP" sheetId="34" r:id="rId7"/>
    <sheet name="GEeI" sheetId="35" r:id="rId8"/>
    <sheet name="GPyE" sheetId="36" r:id="rId9"/>
    <sheet name="GTICS" sheetId="37" r:id="rId10"/>
    <sheet name="MISIONAL" sheetId="38" r:id="rId11"/>
    <sheet name="Hoja1" sheetId="21" state="hidden" r:id="rId12"/>
  </sheets>
  <definedNames>
    <definedName name="_xlnm._FilterDatabase" localSheetId="8" hidden="1">GPyE!$A$3:$AO$43</definedName>
    <definedName name="_xlnm._FilterDatabase" localSheetId="0" hidden="1">'PLAN DE ACCION INSTITUCIONAL '!$A$11:$AA$224</definedName>
    <definedName name="ActualBeyond" localSheetId="6">GCyP!PeriodInActual*(#REF!&gt;0)</definedName>
    <definedName name="ActualBeyond" localSheetId="7">GEeI!PeriodInActual*(#REF!&gt;0)</definedName>
    <definedName name="ActualBeyond" localSheetId="1">GGA!PeriodInActual*(#REF!&gt;0)</definedName>
    <definedName name="ActualBeyond" localSheetId="2">GGF!PeriodInActual*(#REF!&gt;0)</definedName>
    <definedName name="ActualBeyond" localSheetId="3">GGH!PeriodInActual*(#REF!&gt;0)</definedName>
    <definedName name="ActualBeyond" localSheetId="8">GPyE!PeriodInActual*(#REF!&gt;0)</definedName>
    <definedName name="ActualBeyond" localSheetId="9">GTICS!PeriodInActual*(#REF!&gt;0)</definedName>
    <definedName name="ActualBeyond" localSheetId="10">MISIONAL!PeriodInActual*(#REF!&gt;0)</definedName>
    <definedName name="ActualBeyond" localSheetId="4">OAJ!PeriodInActual*(#REF!&gt;0)</definedName>
    <definedName name="ActualBeyond" localSheetId="5">OCI!PeriodInActual*(#REF!&gt;0)</definedName>
    <definedName name="ActualBeyond">PeriodInActual*(#REF!&gt;0)</definedName>
    <definedName name="_xlnm.Print_Area" localSheetId="6">GCyP!$A$3:$AM$19</definedName>
    <definedName name="_xlnm.Print_Area" localSheetId="1">GGA!$A$3:$AM$47</definedName>
    <definedName name="_xlnm.Print_Area" localSheetId="2">GGF!$A$3:$AO$34</definedName>
    <definedName name="_xlnm.Print_Area" localSheetId="8">GPyE!$A$3:$AO$51</definedName>
    <definedName name="_xlnm.Print_Area" localSheetId="9">GTICS!$A$3:$AO$54</definedName>
    <definedName name="_xlnm.Print_Area" localSheetId="10">MISIONAL!$B$3:$BK$33</definedName>
    <definedName name="_xlnm.Print_Area" localSheetId="4">OAJ!$A$3:$AM$34</definedName>
    <definedName name="_xlnm.Print_Area" localSheetId="5">OCI!$A$3:$AO$27</definedName>
    <definedName name="Gtics">#REF!=MEDIAN(#REF!,#REF!,#REF!+#REF!-1)</definedName>
    <definedName name="PercentCompleteBeyond" localSheetId="6">(#REF!=MEDIAN(#REF!,#REF!,#REF!+#REF!)*(#REF!&gt;0))*((#REF!&lt;(INT(#REF!+#REF!*#REF!)))+(#REF!=#REF!))*(#REF!&gt;0)</definedName>
    <definedName name="PercentCompleteBeyond" localSheetId="7">(#REF!=MEDIAN(#REF!,#REF!,#REF!+#REF!)*(#REF!&gt;0))*((#REF!&lt;(INT(#REF!+#REF!*#REF!)))+(#REF!=#REF!))*(#REF!&gt;0)</definedName>
    <definedName name="PercentCompleteBeyond" localSheetId="1">(#REF!=MEDIAN(#REF!,#REF!,#REF!+#REF!)*(#REF!&gt;0))*((#REF!&lt;(INT(#REF!+#REF!*#REF!)))+(#REF!=#REF!))*(#REF!&gt;0)</definedName>
    <definedName name="PercentCompleteBeyond" localSheetId="2">(#REF!=MEDIAN(#REF!,#REF!,#REF!+#REF!)*(#REF!&gt;0))*((#REF!&lt;(INT(#REF!+#REF!*#REF!)))+(#REF!=#REF!))*(#REF!&gt;0)</definedName>
    <definedName name="PercentCompleteBeyond" localSheetId="3">(#REF!=MEDIAN(#REF!,#REF!,#REF!+#REF!)*(#REF!&gt;0))*((#REF!&lt;(INT(#REF!+#REF!*#REF!)))+(#REF!=#REF!))*(#REF!&gt;0)</definedName>
    <definedName name="PercentCompleteBeyond" localSheetId="8">(#REF!=MEDIAN(#REF!,#REF!,#REF!+#REF!)*(#REF!&gt;0))*((#REF!&lt;(INT(#REF!+#REF!*#REF!)))+(#REF!=#REF!))*(#REF!&gt;0)</definedName>
    <definedName name="PercentCompleteBeyond" localSheetId="9">(#REF!=MEDIAN(#REF!,#REF!,#REF!+#REF!)*(#REF!&gt;0))*((#REF!&lt;(INT(#REF!+#REF!*#REF!)))+(#REF!=#REF!))*(#REF!&gt;0)</definedName>
    <definedName name="PercentCompleteBeyond" localSheetId="10">(#REF!=MEDIAN(#REF!,#REF!,#REF!+#REF!)*(#REF!&gt;0))*((#REF!&lt;(INT(#REF!+#REF!*#REF!)))+(#REF!=#REF!))*(#REF!&gt;0)</definedName>
    <definedName name="PercentCompleteBeyond" localSheetId="4">(#REF!=MEDIAN(#REF!,#REF!,#REF!+#REF!)*(#REF!&gt;0))*((#REF!&lt;(INT(#REF!+#REF!*#REF!)))+(#REF!=#REF!))*(#REF!&gt;0)</definedName>
    <definedName name="PercentCompleteBeyond" localSheetId="5">(#REF!=MEDIAN(#REF!,#REF!,#REF!+#REF!)*(#REF!&gt;0))*((#REF!&lt;(INT(#REF!+#REF!*#REF!)))+(#REF!=#REF!))*(#REF!&gt;0)</definedName>
    <definedName name="PercentCompleteBeyond">(#REF!=MEDIAN(#REF!,#REF!,#REF!+#REF!)*(#REF!&gt;0))*((#REF!&lt;(INT(#REF!+#REF!*#REF!)))+(#REF!=#REF!))*(#REF!&gt;0)</definedName>
    <definedName name="period_selected" localSheetId="6">#REF!</definedName>
    <definedName name="period_selected" localSheetId="7">#REF!</definedName>
    <definedName name="period_selected" localSheetId="1">#REF!</definedName>
    <definedName name="period_selected" localSheetId="2">#REF!</definedName>
    <definedName name="period_selected" localSheetId="3">#REF!</definedName>
    <definedName name="period_selected" localSheetId="9">#REF!</definedName>
    <definedName name="period_selected" localSheetId="4">#REF!</definedName>
    <definedName name="period_selected" localSheetId="5">#REF!</definedName>
    <definedName name="period_selected">#REF!</definedName>
    <definedName name="PeriodInActual" localSheetId="6">#REF!=MEDIAN(#REF!,#REF!,#REF!+#REF!-1)</definedName>
    <definedName name="PeriodInActual" localSheetId="7">#REF!=MEDIAN(#REF!,#REF!,#REF!+#REF!-1)</definedName>
    <definedName name="PeriodInActual" localSheetId="1">#REF!=MEDIAN(#REF!,#REF!,#REF!+#REF!-1)</definedName>
    <definedName name="PeriodInActual" localSheetId="2">#REF!=MEDIAN(#REF!,#REF!,#REF!+#REF!-1)</definedName>
    <definedName name="PeriodInActual" localSheetId="3">#REF!=MEDIAN(#REF!,#REF!,#REF!+#REF!-1)</definedName>
    <definedName name="PeriodInActual" localSheetId="8">#REF!=MEDIAN(#REF!,#REF!,#REF!+#REF!-1)</definedName>
    <definedName name="PeriodInActual" localSheetId="9">#REF!=MEDIAN(#REF!,#REF!,#REF!+#REF!-1)</definedName>
    <definedName name="PeriodInActual" localSheetId="10">#REF!=MEDIAN(#REF!,#REF!,#REF!+#REF!-1)</definedName>
    <definedName name="PeriodInActual" localSheetId="4">#REF!=MEDIAN(#REF!,#REF!,#REF!+#REF!-1)</definedName>
    <definedName name="PeriodInActual" localSheetId="5">#REF!=MEDIAN(#REF!,#REF!,#REF!+#REF!-1)</definedName>
    <definedName name="PeriodInActual">#REF!=MEDIAN(#REF!,#REF!,#REF!+#REF!-1)</definedName>
    <definedName name="PeriodInPlan" localSheetId="6">#REF!=MEDIAN(#REF!,#REF!,#REF!+#REF!-1)</definedName>
    <definedName name="PeriodInPlan" localSheetId="7">#REF!=MEDIAN(#REF!,#REF!,#REF!+#REF!-1)</definedName>
    <definedName name="PeriodInPlan" localSheetId="1">#REF!=MEDIAN(#REF!,#REF!,#REF!+#REF!-1)</definedName>
    <definedName name="PeriodInPlan" localSheetId="2">#REF!=MEDIAN(#REF!,#REF!,#REF!+#REF!-1)</definedName>
    <definedName name="PeriodInPlan" localSheetId="3">#REF!=MEDIAN(#REF!,#REF!,#REF!+#REF!-1)</definedName>
    <definedName name="PeriodInPlan" localSheetId="8">#REF!=MEDIAN(#REF!,#REF!,#REF!+#REF!-1)</definedName>
    <definedName name="PeriodInPlan" localSheetId="9">#REF!=MEDIAN(#REF!,#REF!,#REF!+#REF!-1)</definedName>
    <definedName name="PeriodInPlan" localSheetId="4">#REF!=MEDIAN(#REF!,#REF!,#REF!+#REF!-1)</definedName>
    <definedName name="PeriodInPlan" localSheetId="5">#REF!=MEDIAN(#REF!,#REF!,#REF!+#REF!-1)</definedName>
    <definedName name="PeriodInPlan">#REF!=MEDIAN(#REF!,#REF!,#REF!+#REF!-1)</definedName>
    <definedName name="Plan" localSheetId="6">GCyP!PeriodInPlan*(#REF!&gt;0)</definedName>
    <definedName name="Plan" localSheetId="7">GEeI!PeriodInPlan*(#REF!&gt;0)</definedName>
    <definedName name="Plan" localSheetId="1">GGA!PeriodInPlan*(#REF!&gt;0)</definedName>
    <definedName name="Plan" localSheetId="2">GGF!PeriodInPlan*(#REF!&gt;0)</definedName>
    <definedName name="Plan" localSheetId="3">GGH!PeriodInPlan*(#REF!&gt;0)</definedName>
    <definedName name="Plan" localSheetId="8">GPyE!PeriodInPlan*(#REF!&gt;0)</definedName>
    <definedName name="Plan" localSheetId="9">GTICS!PeriodInPlan*(#REF!&gt;0)</definedName>
    <definedName name="Plan" localSheetId="10">PeriodInPlan*(#REF!&gt;0)</definedName>
    <definedName name="Plan" localSheetId="4">OAJ!PeriodInPlan*(#REF!&gt;0)</definedName>
    <definedName name="Plan" localSheetId="5">OCI!PeriodInPlan*(#REF!&gt;0)</definedName>
    <definedName name="Plan">PeriodInPlan*(#REF!&gt;0)</definedName>
    <definedName name="PorcentajeCompletado" localSheetId="6">GCyP!PercentCompleteBeyond*GCyP!PeriodInPlan</definedName>
    <definedName name="PorcentajeCompletado" localSheetId="7">GEeI!PercentCompleteBeyond*GEeI!PeriodInPlan</definedName>
    <definedName name="PorcentajeCompletado" localSheetId="1">GGA!PercentCompleteBeyond*GGA!PeriodInPlan</definedName>
    <definedName name="PorcentajeCompletado" localSheetId="2">GGF!PercentCompleteBeyond*GGF!PeriodInPlan</definedName>
    <definedName name="PorcentajeCompletado" localSheetId="3">GGH!PercentCompleteBeyond*GGH!PeriodInPlan</definedName>
    <definedName name="PorcentajeCompletado" localSheetId="8">GPyE!PercentCompleteBeyond*GPyE!PeriodInPlan</definedName>
    <definedName name="PorcentajeCompletado" localSheetId="9">GTICS!PercentCompleteBeyond*GTICS!PeriodInPlan</definedName>
    <definedName name="PorcentajeCompletado" localSheetId="10">MISIONAL!PercentCompleteBeyond*PeriodInPlan</definedName>
    <definedName name="PorcentajeCompletado" localSheetId="4">OAJ!PercentCompleteBeyond*OAJ!PeriodInPlan</definedName>
    <definedName name="PorcentajeCompletado" localSheetId="5">OCI!PercentCompleteBeyond*OCI!PeriodInPlan</definedName>
    <definedName name="PorcentajeCompletado">PercentCompleteBeyond*PeriodInPlan</definedName>
    <definedName name="Real" localSheetId="6">(GCyP!PeriodInActual*(#REF!&gt;0))*GCyP!PeriodInPlan</definedName>
    <definedName name="Real" localSheetId="7">(GEeI!PeriodInActual*(#REF!&gt;0))*GEeI!PeriodInPlan</definedName>
    <definedName name="Real" localSheetId="1">(GGA!PeriodInActual*(#REF!&gt;0))*GGA!PeriodInPlan</definedName>
    <definedName name="Real" localSheetId="2">(GGF!PeriodInActual*(#REF!&gt;0))*GGF!PeriodInPlan</definedName>
    <definedName name="Real" localSheetId="3">(GGH!PeriodInActual*(#REF!&gt;0))*GGH!PeriodInPlan</definedName>
    <definedName name="Real" localSheetId="8">(GPyE!PeriodInActual*(#REF!&gt;0))*GPyE!PeriodInPlan</definedName>
    <definedName name="Real" localSheetId="9">(GTICS!PeriodInActual*(#REF!&gt;0))*GTICS!PeriodInPlan</definedName>
    <definedName name="Real" localSheetId="10">(MISIONAL!PeriodInActual*(#REF!&gt;0))*PeriodInPlan</definedName>
    <definedName name="Real" localSheetId="4">(OAJ!PeriodInActual*(#REF!&gt;0))*OAJ!PeriodInPlan</definedName>
    <definedName name="Real" localSheetId="5">(OCI!PeriodInActual*(#REF!&gt;0))*OCI!PeriodInPlan</definedName>
    <definedName name="Real">(PeriodInActual*(#REF!&gt;0))*PeriodInPlan</definedName>
    <definedName name="TitleRegion..BO60" localSheetId="6">#REF!</definedName>
    <definedName name="TitleRegion..BO60" localSheetId="7">#REF!</definedName>
    <definedName name="TitleRegion..BO60" localSheetId="1">#REF!</definedName>
    <definedName name="TitleRegion..BO60" localSheetId="2">#REF!</definedName>
    <definedName name="TitleRegion..BO60" localSheetId="3">#REF!</definedName>
    <definedName name="TitleRegion..BO60" localSheetId="8">#REF!</definedName>
    <definedName name="TitleRegion..BO60" localSheetId="9">#REF!</definedName>
    <definedName name="TitleRegion..BO60" localSheetId="10">#REF!</definedName>
    <definedName name="TitleRegion..BO60" localSheetId="4">#REF!</definedName>
    <definedName name="TitleRegion..BO60" localSheetId="5">#REF!</definedName>
    <definedName name="TitleRegion..BO60">#REF!</definedName>
  </definedNames>
  <calcPr calcId="191029"/>
</workbook>
</file>

<file path=xl/calcChain.xml><?xml version="1.0" encoding="utf-8"?>
<calcChain xmlns="http://schemas.openxmlformats.org/spreadsheetml/2006/main">
  <c r="W146" i="12" l="1"/>
  <c r="U146" i="12"/>
  <c r="V146" i="12"/>
  <c r="X146" i="12"/>
  <c r="Y146" i="12"/>
  <c r="Z146" i="12"/>
  <c r="AA146" i="12"/>
  <c r="T146" i="12"/>
  <c r="X21" i="12"/>
  <c r="U13" i="12"/>
  <c r="V13" i="12"/>
  <c r="W13" i="12"/>
  <c r="Y13" i="12"/>
  <c r="Z13" i="12"/>
  <c r="U177" i="12" l="1"/>
  <c r="V177" i="12"/>
  <c r="W177" i="12"/>
  <c r="X177" i="12"/>
  <c r="Y177" i="12"/>
  <c r="Z177" i="12"/>
  <c r="AA177" i="12"/>
  <c r="U178" i="12"/>
  <c r="V178" i="12"/>
  <c r="W178" i="12"/>
  <c r="X178" i="12"/>
  <c r="Y178" i="12"/>
  <c r="Z178" i="12"/>
  <c r="AA178" i="12"/>
  <c r="U179" i="12"/>
  <c r="V179" i="12"/>
  <c r="W179" i="12"/>
  <c r="X179" i="12"/>
  <c r="Y179" i="12"/>
  <c r="Z179" i="12"/>
  <c r="AA179" i="12"/>
  <c r="U180" i="12"/>
  <c r="V180" i="12"/>
  <c r="W180" i="12"/>
  <c r="X180" i="12"/>
  <c r="Y180" i="12"/>
  <c r="Z180" i="12"/>
  <c r="AA180" i="12"/>
  <c r="U181" i="12"/>
  <c r="V181" i="12"/>
  <c r="W181" i="12"/>
  <c r="X181" i="12"/>
  <c r="Y181" i="12"/>
  <c r="Z181" i="12"/>
  <c r="AA181" i="12"/>
  <c r="U182" i="12"/>
  <c r="V182" i="12"/>
  <c r="W182" i="12"/>
  <c r="X182" i="12"/>
  <c r="Y182" i="12"/>
  <c r="Z182" i="12"/>
  <c r="AA182" i="12"/>
  <c r="U183" i="12"/>
  <c r="V183" i="12"/>
  <c r="W183" i="12"/>
  <c r="X183" i="12"/>
  <c r="Y183" i="12"/>
  <c r="Z183" i="12"/>
  <c r="AA183" i="12"/>
  <c r="U184" i="12"/>
  <c r="V184" i="12"/>
  <c r="W184" i="12"/>
  <c r="X184" i="12"/>
  <c r="Y184" i="12"/>
  <c r="Z184" i="12"/>
  <c r="AA184" i="12"/>
  <c r="U185" i="12"/>
  <c r="V185" i="12"/>
  <c r="W185" i="12"/>
  <c r="X185" i="12"/>
  <c r="Y185" i="12"/>
  <c r="Z185" i="12"/>
  <c r="AA185" i="12"/>
  <c r="U186" i="12"/>
  <c r="V186" i="12"/>
  <c r="W186" i="12"/>
  <c r="X186" i="12"/>
  <c r="Y186" i="12"/>
  <c r="Z186" i="12"/>
  <c r="AA186" i="12"/>
  <c r="U187" i="12"/>
  <c r="V187" i="12"/>
  <c r="W187" i="12"/>
  <c r="X187" i="12"/>
  <c r="Y187" i="12"/>
  <c r="Z187" i="12"/>
  <c r="AA187" i="12"/>
  <c r="U188" i="12"/>
  <c r="V188" i="12"/>
  <c r="W188" i="12"/>
  <c r="X188" i="12"/>
  <c r="Y188" i="12"/>
  <c r="Z188" i="12"/>
  <c r="AA188" i="12"/>
  <c r="U189" i="12"/>
  <c r="V189" i="12"/>
  <c r="W189" i="12"/>
  <c r="X189" i="12"/>
  <c r="Y189" i="12"/>
  <c r="Z189" i="12"/>
  <c r="AA189" i="12"/>
  <c r="U190" i="12"/>
  <c r="V190" i="12"/>
  <c r="W190" i="12"/>
  <c r="X190" i="12"/>
  <c r="Y190" i="12"/>
  <c r="Z190" i="12"/>
  <c r="AA190" i="12"/>
  <c r="U191" i="12"/>
  <c r="V191" i="12"/>
  <c r="W191" i="12"/>
  <c r="X191" i="12"/>
  <c r="Y191" i="12"/>
  <c r="Z191" i="12"/>
  <c r="AA191" i="12"/>
  <c r="U192" i="12"/>
  <c r="V192" i="12"/>
  <c r="W192" i="12"/>
  <c r="X192" i="12"/>
  <c r="Y192" i="12"/>
  <c r="Z192" i="12"/>
  <c r="AA192" i="12"/>
  <c r="U193" i="12"/>
  <c r="V193" i="12"/>
  <c r="W193" i="12"/>
  <c r="X193" i="12"/>
  <c r="Y193" i="12"/>
  <c r="Z193" i="12"/>
  <c r="AA193" i="12"/>
  <c r="U194" i="12"/>
  <c r="V194" i="12"/>
  <c r="W194" i="12"/>
  <c r="X194" i="12"/>
  <c r="Y194" i="12"/>
  <c r="Z194" i="12"/>
  <c r="AA194" i="12"/>
  <c r="U195" i="12"/>
  <c r="V195" i="12"/>
  <c r="W195" i="12"/>
  <c r="X195" i="12"/>
  <c r="Y195" i="12"/>
  <c r="Z195" i="12"/>
  <c r="AA195" i="12"/>
  <c r="U196" i="12"/>
  <c r="V196" i="12"/>
  <c r="W196" i="12"/>
  <c r="X196" i="12"/>
  <c r="Y196" i="12"/>
  <c r="Z196" i="12"/>
  <c r="AA196" i="12"/>
  <c r="U197" i="12"/>
  <c r="V197" i="12"/>
  <c r="W197" i="12"/>
  <c r="X197" i="12"/>
  <c r="Y197" i="12"/>
  <c r="Z197" i="12"/>
  <c r="AA197" i="12"/>
  <c r="U198" i="12"/>
  <c r="V198" i="12"/>
  <c r="W198" i="12"/>
  <c r="X198" i="12"/>
  <c r="Y198" i="12"/>
  <c r="Z198" i="12"/>
  <c r="AA198" i="12"/>
  <c r="W176" i="12"/>
  <c r="X176" i="12"/>
  <c r="Y176" i="12"/>
  <c r="Z176" i="12"/>
  <c r="AA176" i="12"/>
  <c r="V176" i="12"/>
  <c r="U176" i="12"/>
  <c r="T197" i="12"/>
  <c r="T198" i="12"/>
  <c r="T199" i="12"/>
  <c r="T196" i="12"/>
  <c r="T195" i="12"/>
  <c r="T194" i="12"/>
  <c r="T193" i="12"/>
  <c r="T192" i="12"/>
  <c r="T191" i="12"/>
  <c r="T190" i="12"/>
  <c r="T189" i="12"/>
  <c r="T188" i="12"/>
  <c r="T187" i="12"/>
  <c r="T186" i="12"/>
  <c r="T184" i="12"/>
  <c r="T183" i="12"/>
  <c r="T182" i="12"/>
  <c r="T179" i="12"/>
  <c r="T177" i="12"/>
  <c r="T176" i="12"/>
  <c r="T14" i="12" l="1"/>
  <c r="U14" i="12"/>
  <c r="V14" i="12"/>
  <c r="W14" i="12"/>
  <c r="X14" i="12"/>
  <c r="Y14" i="12"/>
  <c r="Z14" i="12"/>
  <c r="AA14" i="12"/>
  <c r="U15" i="12"/>
  <c r="V15" i="12"/>
  <c r="W15" i="12"/>
  <c r="Y15" i="12"/>
  <c r="Z15" i="12"/>
  <c r="U16" i="12"/>
  <c r="V16" i="12"/>
  <c r="W16" i="12"/>
  <c r="X16" i="12"/>
  <c r="Y16" i="12"/>
  <c r="Z16" i="12"/>
  <c r="AA16" i="12"/>
  <c r="U17" i="12"/>
  <c r="V17" i="12"/>
  <c r="W17" i="12"/>
  <c r="Y17" i="12"/>
  <c r="Z17" i="12"/>
  <c r="U18" i="12"/>
  <c r="V18" i="12"/>
  <c r="W18" i="12"/>
  <c r="X18" i="12"/>
  <c r="Y18" i="12"/>
  <c r="Z18" i="12"/>
  <c r="AA18" i="12"/>
  <c r="U19" i="12"/>
  <c r="V19" i="12"/>
  <c r="W19" i="12"/>
  <c r="Y19" i="12"/>
  <c r="Z19" i="12"/>
  <c r="U20" i="12"/>
  <c r="V20" i="12"/>
  <c r="W20" i="12"/>
  <c r="Y20" i="12"/>
  <c r="Z20" i="12"/>
  <c r="U21" i="12"/>
  <c r="V21" i="12"/>
  <c r="W21" i="12"/>
  <c r="Y21" i="12"/>
  <c r="Z21" i="12"/>
  <c r="AA21" i="12"/>
  <c r="U22" i="12"/>
  <c r="V22" i="12"/>
  <c r="W22" i="12"/>
  <c r="Y22" i="12"/>
  <c r="Z22" i="12"/>
  <c r="U23" i="12"/>
  <c r="V23" i="12"/>
  <c r="W23" i="12"/>
  <c r="X23" i="12"/>
  <c r="Y23" i="12"/>
  <c r="Z23" i="12"/>
  <c r="AA23" i="12"/>
  <c r="U24" i="12"/>
  <c r="V24" i="12"/>
  <c r="W24" i="12"/>
  <c r="Y24" i="12"/>
  <c r="Z24" i="12"/>
  <c r="U25" i="12"/>
  <c r="V25" i="12"/>
  <c r="W25" i="12"/>
  <c r="Y25" i="12"/>
  <c r="Z25" i="12"/>
  <c r="T26" i="12"/>
  <c r="U26" i="12"/>
  <c r="V26" i="12"/>
  <c r="W26" i="12"/>
  <c r="X26" i="12"/>
  <c r="Y26" i="12"/>
  <c r="Z26" i="12"/>
  <c r="AA26" i="12"/>
  <c r="U27" i="12"/>
  <c r="V27" i="12"/>
  <c r="W27" i="12"/>
  <c r="Y27" i="12"/>
  <c r="Z27" i="12"/>
  <c r="U28" i="12"/>
  <c r="V28" i="12"/>
  <c r="W28" i="12"/>
  <c r="Y28" i="12"/>
  <c r="Z28" i="12"/>
  <c r="T29" i="12"/>
  <c r="U29" i="12"/>
  <c r="V29" i="12"/>
  <c r="W29" i="12"/>
  <c r="X29" i="12"/>
  <c r="Y29" i="12"/>
  <c r="Z29" i="12"/>
  <c r="AA29" i="12"/>
  <c r="T30" i="12"/>
  <c r="U30" i="12"/>
  <c r="V30" i="12"/>
  <c r="W30" i="12"/>
  <c r="X30" i="12"/>
  <c r="Y30" i="12"/>
  <c r="Z30" i="12"/>
  <c r="AA30" i="12"/>
  <c r="T31" i="12"/>
  <c r="U31" i="12"/>
  <c r="V31" i="12"/>
  <c r="W31" i="12"/>
  <c r="X31" i="12"/>
  <c r="Y31" i="12"/>
  <c r="Z31" i="12"/>
  <c r="AA31" i="12"/>
  <c r="T32" i="12"/>
  <c r="U32" i="12"/>
  <c r="V32" i="12"/>
  <c r="W32" i="12"/>
  <c r="X32" i="12"/>
  <c r="Y32" i="12"/>
  <c r="Z32" i="12"/>
  <c r="AA32" i="12"/>
  <c r="T33" i="12"/>
  <c r="U33" i="12"/>
  <c r="V33" i="12"/>
  <c r="W33" i="12"/>
  <c r="X33" i="12"/>
  <c r="Y33" i="12"/>
  <c r="Z33" i="12"/>
  <c r="AA33" i="12"/>
  <c r="U34" i="12"/>
  <c r="V34" i="12"/>
  <c r="W34" i="12"/>
  <c r="X34" i="12"/>
  <c r="Y34" i="12"/>
  <c r="Z34" i="12"/>
  <c r="AA34" i="12"/>
  <c r="T35" i="12"/>
  <c r="U35" i="12"/>
  <c r="V35" i="12"/>
  <c r="W35" i="12"/>
  <c r="X35" i="12"/>
  <c r="Y35" i="12"/>
  <c r="Z35" i="12"/>
  <c r="AA35" i="12"/>
  <c r="T36" i="12"/>
  <c r="U36" i="12"/>
  <c r="V36" i="12"/>
  <c r="W36" i="12"/>
  <c r="X36" i="12"/>
  <c r="Y36" i="12"/>
  <c r="Z36" i="12"/>
  <c r="AA36" i="12"/>
  <c r="T37" i="12"/>
  <c r="U37" i="12"/>
  <c r="V37" i="12"/>
  <c r="W37" i="12"/>
  <c r="X37" i="12"/>
  <c r="Y37" i="12"/>
  <c r="Z37" i="12"/>
  <c r="AA37" i="12"/>
  <c r="T38" i="12"/>
  <c r="U38" i="12"/>
  <c r="V38" i="12"/>
  <c r="W38" i="12"/>
  <c r="X38" i="12"/>
  <c r="Y38" i="12"/>
  <c r="Z38" i="12"/>
  <c r="AA38" i="12"/>
  <c r="T39" i="12"/>
  <c r="U39" i="12"/>
  <c r="V39" i="12"/>
  <c r="W39" i="12"/>
  <c r="X39" i="12"/>
  <c r="Y39" i="12"/>
  <c r="Z39" i="12"/>
  <c r="AA39" i="12"/>
  <c r="T40" i="12"/>
  <c r="U40" i="12"/>
  <c r="V40" i="12"/>
  <c r="W40" i="12"/>
  <c r="X40" i="12"/>
  <c r="Y40" i="12"/>
  <c r="Z40" i="12"/>
  <c r="AA40" i="12"/>
  <c r="U41" i="12"/>
  <c r="V41" i="12"/>
  <c r="W41" i="12"/>
  <c r="Y41" i="12"/>
  <c r="Z41" i="12"/>
  <c r="T42" i="12"/>
  <c r="U42" i="12"/>
  <c r="V42" i="12"/>
  <c r="W42" i="12"/>
  <c r="X42" i="12"/>
  <c r="Y42" i="12"/>
  <c r="Z42" i="12"/>
  <c r="AA42" i="12"/>
  <c r="T43" i="12"/>
  <c r="U43" i="12"/>
  <c r="V43" i="12"/>
  <c r="W43" i="12"/>
  <c r="X43" i="12"/>
  <c r="Y43" i="12"/>
  <c r="Z43" i="12"/>
  <c r="AA43" i="12"/>
  <c r="T44" i="12"/>
  <c r="U44" i="12"/>
  <c r="V44" i="12"/>
  <c r="W44" i="12"/>
  <c r="X44" i="12"/>
  <c r="Y44" i="12"/>
  <c r="Z44" i="12"/>
  <c r="AA44" i="12"/>
  <c r="U45" i="12"/>
  <c r="V45" i="12"/>
  <c r="W45" i="12"/>
  <c r="Y45" i="12"/>
  <c r="Z45" i="12"/>
  <c r="AA45" i="12"/>
  <c r="T46" i="12"/>
  <c r="U46" i="12"/>
  <c r="V46" i="12"/>
  <c r="W46" i="12"/>
  <c r="X46" i="12"/>
  <c r="Y46" i="12"/>
  <c r="Z46" i="12"/>
  <c r="AA46" i="12"/>
  <c r="T47" i="12"/>
  <c r="U47" i="12"/>
  <c r="V47" i="12"/>
  <c r="W47" i="12"/>
  <c r="X47" i="12"/>
  <c r="Y47" i="12"/>
  <c r="Z47" i="12"/>
  <c r="AA47" i="12"/>
  <c r="Z12" i="12"/>
  <c r="Y12" i="12"/>
  <c r="U12" i="12"/>
  <c r="V12" i="12"/>
  <c r="W12" i="12"/>
  <c r="X12" i="12"/>
  <c r="AA12" i="12"/>
  <c r="T12" i="12"/>
  <c r="AM41" i="37"/>
  <c r="AK41" i="37"/>
  <c r="AI41" i="37"/>
  <c r="AG41" i="37"/>
  <c r="AE41" i="37"/>
  <c r="AC41" i="37"/>
  <c r="AA41" i="37"/>
  <c r="Y41" i="37"/>
  <c r="W41" i="37"/>
  <c r="U41" i="37"/>
  <c r="S41" i="37"/>
  <c r="Q41" i="37"/>
  <c r="AA175" i="12" l="1"/>
  <c r="Z175" i="12"/>
  <c r="Y175" i="12"/>
  <c r="X175" i="12"/>
  <c r="W175" i="12"/>
  <c r="V175" i="12"/>
  <c r="U175" i="12"/>
  <c r="T175" i="12"/>
  <c r="AA174" i="12"/>
  <c r="Z174" i="12"/>
  <c r="Y174" i="12"/>
  <c r="X174" i="12"/>
  <c r="W174" i="12"/>
  <c r="V174" i="12"/>
  <c r="U174" i="12"/>
  <c r="T174" i="12"/>
  <c r="AA173" i="12"/>
  <c r="Z173" i="12"/>
  <c r="Y173" i="12"/>
  <c r="X173" i="12"/>
  <c r="W173" i="12"/>
  <c r="V173" i="12"/>
  <c r="U173" i="12"/>
  <c r="T173" i="12"/>
  <c r="AA172" i="12"/>
  <c r="Z172" i="12"/>
  <c r="Y172" i="12"/>
  <c r="X172" i="12"/>
  <c r="W172" i="12"/>
  <c r="V172" i="12"/>
  <c r="U172" i="12"/>
  <c r="T172" i="12"/>
  <c r="AA171" i="12"/>
  <c r="Z171" i="12"/>
  <c r="Y171" i="12"/>
  <c r="X171" i="12"/>
  <c r="W171" i="12"/>
  <c r="V171" i="12"/>
  <c r="U171" i="12"/>
  <c r="T171" i="12"/>
  <c r="AA170" i="12"/>
  <c r="Z170" i="12"/>
  <c r="Y170" i="12"/>
  <c r="X170" i="12"/>
  <c r="W170" i="12"/>
  <c r="V170" i="12"/>
  <c r="U170" i="12"/>
  <c r="T170" i="12"/>
  <c r="AA169" i="12"/>
  <c r="Z169" i="12"/>
  <c r="Y169" i="12"/>
  <c r="X169" i="12"/>
  <c r="W169" i="12"/>
  <c r="V169" i="12"/>
  <c r="U169" i="12"/>
  <c r="T169" i="12"/>
  <c r="AA168" i="12"/>
  <c r="Z168" i="12"/>
  <c r="Y168" i="12"/>
  <c r="X168" i="12"/>
  <c r="W168" i="12"/>
  <c r="V168" i="12"/>
  <c r="U168" i="12"/>
  <c r="T168" i="12"/>
  <c r="AA167" i="12"/>
  <c r="Z167" i="12"/>
  <c r="Y167" i="12"/>
  <c r="X167" i="12"/>
  <c r="W167" i="12"/>
  <c r="V167" i="12"/>
  <c r="U167" i="12"/>
  <c r="T167" i="12"/>
  <c r="AA166" i="12"/>
  <c r="Z166" i="12"/>
  <c r="Y166" i="12"/>
  <c r="X166" i="12"/>
  <c r="W166" i="12"/>
  <c r="V166" i="12"/>
  <c r="U166" i="12"/>
  <c r="T166" i="12"/>
  <c r="AA165" i="12"/>
  <c r="Z165" i="12"/>
  <c r="Y165" i="12"/>
  <c r="X165" i="12"/>
  <c r="W165" i="12"/>
  <c r="V165" i="12"/>
  <c r="U165" i="12"/>
  <c r="T165" i="12"/>
  <c r="AA164" i="12"/>
  <c r="Z164" i="12"/>
  <c r="Y164" i="12"/>
  <c r="X164" i="12"/>
  <c r="W164" i="12"/>
  <c r="V164" i="12"/>
  <c r="U164" i="12"/>
  <c r="T164" i="12"/>
  <c r="AA163" i="12"/>
  <c r="Z163" i="12"/>
  <c r="Y163" i="12"/>
  <c r="X163" i="12"/>
  <c r="W163" i="12"/>
  <c r="V163" i="12"/>
  <c r="U163" i="12"/>
  <c r="T163" i="12"/>
  <c r="AA162" i="12"/>
  <c r="Z162" i="12"/>
  <c r="Y162" i="12"/>
  <c r="X162" i="12"/>
  <c r="W162" i="12"/>
  <c r="V162" i="12"/>
  <c r="U162" i="12"/>
  <c r="T162" i="12"/>
  <c r="AA161" i="12"/>
  <c r="Z161" i="12"/>
  <c r="Y161" i="12"/>
  <c r="X161" i="12"/>
  <c r="W161" i="12"/>
  <c r="V161" i="12"/>
  <c r="U161" i="12"/>
  <c r="T161" i="12"/>
  <c r="AA160" i="12"/>
  <c r="Z160" i="12"/>
  <c r="Y160" i="12"/>
  <c r="X160" i="12"/>
  <c r="W160" i="12"/>
  <c r="V160" i="12"/>
  <c r="U160" i="12"/>
  <c r="T160" i="12"/>
  <c r="AA159" i="12"/>
  <c r="Z159" i="12"/>
  <c r="Y159" i="12"/>
  <c r="X159" i="12"/>
  <c r="W159" i="12"/>
  <c r="V159" i="12"/>
  <c r="U159" i="12"/>
  <c r="T159" i="12"/>
  <c r="AA158" i="12"/>
  <c r="Z158" i="12"/>
  <c r="Y158" i="12"/>
  <c r="X158" i="12"/>
  <c r="W158" i="12"/>
  <c r="V158" i="12"/>
  <c r="U158" i="12"/>
  <c r="T158" i="12"/>
  <c r="AA157" i="12"/>
  <c r="Z157" i="12"/>
  <c r="Y157" i="12"/>
  <c r="X157" i="12"/>
  <c r="W157" i="12"/>
  <c r="V157" i="12"/>
  <c r="U157" i="12"/>
  <c r="T157" i="12"/>
  <c r="AA156" i="12"/>
  <c r="Z156" i="12"/>
  <c r="Y156" i="12"/>
  <c r="X156" i="12"/>
  <c r="W156" i="12"/>
  <c r="V156" i="12"/>
  <c r="U156" i="12"/>
  <c r="T156" i="12"/>
  <c r="AA155" i="12"/>
  <c r="Z155" i="12"/>
  <c r="Y155" i="12"/>
  <c r="X155" i="12"/>
  <c r="W155" i="12"/>
  <c r="V155" i="12"/>
  <c r="U155" i="12"/>
  <c r="T155" i="12"/>
  <c r="AA154" i="12"/>
  <c r="Z154" i="12"/>
  <c r="Y154" i="12"/>
  <c r="X154" i="12"/>
  <c r="W154" i="12"/>
  <c r="V154" i="12"/>
  <c r="U154" i="12"/>
  <c r="T154" i="12"/>
  <c r="AA153" i="12"/>
  <c r="Z153" i="12"/>
  <c r="Y153" i="12"/>
  <c r="X153" i="12"/>
  <c r="W153" i="12"/>
  <c r="V153" i="12"/>
  <c r="U153" i="12"/>
  <c r="T153" i="12"/>
  <c r="AA152" i="12"/>
  <c r="Z152" i="12"/>
  <c r="Y152" i="12"/>
  <c r="X152" i="12"/>
  <c r="W152" i="12"/>
  <c r="V152" i="12"/>
  <c r="U152" i="12"/>
  <c r="T152" i="12"/>
  <c r="AA151" i="12"/>
  <c r="Z151" i="12"/>
  <c r="Y151" i="12"/>
  <c r="X151" i="12"/>
  <c r="W151" i="12"/>
  <c r="V151" i="12"/>
  <c r="U151" i="12"/>
  <c r="T151" i="12"/>
  <c r="AA150" i="12"/>
  <c r="Z150" i="12"/>
  <c r="Y150" i="12"/>
  <c r="X150" i="12"/>
  <c r="W150" i="12"/>
  <c r="V150" i="12"/>
  <c r="U150" i="12"/>
  <c r="T150" i="12"/>
  <c r="AA149" i="12"/>
  <c r="Z149" i="12"/>
  <c r="Y149" i="12"/>
  <c r="X149" i="12"/>
  <c r="W149" i="12"/>
  <c r="V149" i="12"/>
  <c r="U149" i="12"/>
  <c r="T149" i="12"/>
  <c r="AA148" i="12"/>
  <c r="Z148" i="12"/>
  <c r="Y148" i="12"/>
  <c r="X148" i="12"/>
  <c r="W148" i="12"/>
  <c r="V148" i="12"/>
  <c r="U148" i="12"/>
  <c r="T148" i="12"/>
  <c r="Z147" i="12"/>
  <c r="Y147" i="12"/>
  <c r="T147" i="12"/>
  <c r="U147" i="12"/>
  <c r="V147" i="12"/>
  <c r="W147" i="12"/>
  <c r="X147" i="12"/>
  <c r="AA147" i="12"/>
  <c r="T202" i="12"/>
  <c r="U202" i="12"/>
  <c r="V202" i="12"/>
  <c r="W202" i="12"/>
  <c r="X202" i="12"/>
  <c r="Y202" i="12"/>
  <c r="Z202" i="12"/>
  <c r="AA202" i="12"/>
  <c r="T203" i="12"/>
  <c r="U203" i="12"/>
  <c r="V203" i="12"/>
  <c r="W203" i="12"/>
  <c r="X203" i="12"/>
  <c r="Y203" i="12"/>
  <c r="Z203" i="12"/>
  <c r="AA203" i="12"/>
  <c r="V204" i="12"/>
  <c r="W204" i="12"/>
  <c r="X204" i="12"/>
  <c r="Y204" i="12"/>
  <c r="Z204" i="12"/>
  <c r="AA204" i="12"/>
  <c r="T205" i="12"/>
  <c r="U205" i="12"/>
  <c r="V205" i="12"/>
  <c r="W205" i="12"/>
  <c r="X205" i="12"/>
  <c r="Y205" i="12"/>
  <c r="Z205" i="12"/>
  <c r="AA205" i="12"/>
  <c r="T206" i="12"/>
  <c r="U206" i="12"/>
  <c r="V206" i="12"/>
  <c r="W206" i="12"/>
  <c r="X206" i="12"/>
  <c r="Y206" i="12"/>
  <c r="Z206" i="12"/>
  <c r="AA206" i="12"/>
  <c r="U207" i="12"/>
  <c r="V207" i="12"/>
  <c r="W207" i="12"/>
  <c r="X207" i="12"/>
  <c r="Y207" i="12"/>
  <c r="Z207" i="12"/>
  <c r="AA207" i="12"/>
  <c r="T208" i="12"/>
  <c r="U208" i="12"/>
  <c r="V208" i="12"/>
  <c r="W208" i="12"/>
  <c r="X208" i="12"/>
  <c r="Y208" i="12"/>
  <c r="Z208" i="12"/>
  <c r="AA208" i="12"/>
  <c r="T209" i="12"/>
  <c r="U209" i="12"/>
  <c r="V209" i="12"/>
  <c r="W209" i="12"/>
  <c r="X209" i="12"/>
  <c r="Y209" i="12"/>
  <c r="Z209" i="12"/>
  <c r="AA209" i="12"/>
  <c r="U210" i="12"/>
  <c r="V210" i="12"/>
  <c r="W210" i="12"/>
  <c r="X210" i="12"/>
  <c r="Y210" i="12"/>
  <c r="Z210" i="12"/>
  <c r="AA210" i="12"/>
  <c r="T211" i="12"/>
  <c r="U211" i="12"/>
  <c r="V211" i="12"/>
  <c r="W211" i="12"/>
  <c r="X211" i="12"/>
  <c r="Y211" i="12"/>
  <c r="Z211" i="12"/>
  <c r="AA211" i="12"/>
  <c r="T212" i="12"/>
  <c r="U212" i="12"/>
  <c r="V212" i="12"/>
  <c r="W212" i="12"/>
  <c r="X212" i="12"/>
  <c r="Y212" i="12"/>
  <c r="Z212" i="12"/>
  <c r="AA212" i="12"/>
  <c r="U213" i="12"/>
  <c r="V213" i="12"/>
  <c r="W213" i="12"/>
  <c r="X213" i="12"/>
  <c r="Y213" i="12"/>
  <c r="Z213" i="12"/>
  <c r="AA213" i="12"/>
  <c r="T214" i="12"/>
  <c r="U214" i="12"/>
  <c r="V214" i="12"/>
  <c r="W214" i="12"/>
  <c r="X214" i="12"/>
  <c r="Y214" i="12"/>
  <c r="Z214" i="12"/>
  <c r="AA214" i="12"/>
  <c r="U215" i="12"/>
  <c r="V215" i="12"/>
  <c r="W215" i="12"/>
  <c r="X215" i="12"/>
  <c r="Y215" i="12"/>
  <c r="Z215" i="12"/>
  <c r="AA215" i="12"/>
  <c r="T216" i="12"/>
  <c r="U216" i="12"/>
  <c r="V216" i="12"/>
  <c r="W216" i="12"/>
  <c r="X216" i="12"/>
  <c r="Y216" i="12"/>
  <c r="Z216" i="12"/>
  <c r="AA216" i="12"/>
  <c r="T217" i="12"/>
  <c r="U217" i="12"/>
  <c r="V217" i="12"/>
  <c r="W217" i="12"/>
  <c r="X217" i="12"/>
  <c r="Y217" i="12"/>
  <c r="Z217" i="12"/>
  <c r="AA217" i="12"/>
  <c r="T218" i="12"/>
  <c r="U218" i="12"/>
  <c r="V218" i="12"/>
  <c r="W218" i="12"/>
  <c r="X218" i="12"/>
  <c r="Y218" i="12"/>
  <c r="Z218" i="12"/>
  <c r="AA218" i="12"/>
  <c r="T219" i="12"/>
  <c r="U219" i="12"/>
  <c r="V219" i="12"/>
  <c r="W219" i="12"/>
  <c r="X219" i="12"/>
  <c r="Y219" i="12"/>
  <c r="Z219" i="12"/>
  <c r="AA219" i="12"/>
  <c r="T220" i="12"/>
  <c r="U220" i="12"/>
  <c r="V220" i="12"/>
  <c r="W220" i="12"/>
  <c r="X220" i="12"/>
  <c r="Y220" i="12"/>
  <c r="Z220" i="12"/>
  <c r="AA220" i="12"/>
  <c r="T221" i="12"/>
  <c r="U221" i="12"/>
  <c r="V221" i="12"/>
  <c r="W221" i="12"/>
  <c r="X221" i="12"/>
  <c r="Y221" i="12"/>
  <c r="Z221" i="12"/>
  <c r="AA221" i="12"/>
  <c r="T222" i="12"/>
  <c r="U222" i="12"/>
  <c r="V222" i="12"/>
  <c r="W222" i="12"/>
  <c r="X222" i="12"/>
  <c r="Y222" i="12"/>
  <c r="Z222" i="12"/>
  <c r="AA222" i="12"/>
  <c r="T223" i="12"/>
  <c r="U223" i="12"/>
  <c r="V223" i="12"/>
  <c r="W223" i="12"/>
  <c r="X223" i="12"/>
  <c r="Y223" i="12"/>
  <c r="Z223" i="12"/>
  <c r="AA223" i="12"/>
  <c r="T224" i="12"/>
  <c r="U224" i="12"/>
  <c r="V224" i="12"/>
  <c r="W224" i="12"/>
  <c r="X224" i="12"/>
  <c r="Y224" i="12"/>
  <c r="Z224" i="12"/>
  <c r="AA224" i="12"/>
  <c r="AA201" i="12"/>
  <c r="Z201" i="12"/>
  <c r="Y201" i="12"/>
  <c r="X201" i="12"/>
  <c r="W201" i="12"/>
  <c r="V201" i="12"/>
  <c r="U201" i="12"/>
  <c r="T201" i="12"/>
  <c r="Z200" i="12"/>
  <c r="Y200" i="12"/>
  <c r="U200" i="12"/>
  <c r="V200" i="12"/>
  <c r="W200" i="12"/>
  <c r="X200" i="12"/>
  <c r="AA200" i="12"/>
  <c r="T200" i="12"/>
  <c r="E35" i="35"/>
  <c r="E29" i="35"/>
  <c r="E27" i="35"/>
  <c r="E22" i="35"/>
  <c r="E19" i="35"/>
  <c r="E11" i="35"/>
  <c r="T49" i="12" l="1"/>
  <c r="U49" i="12"/>
  <c r="V49" i="12"/>
  <c r="W49" i="12"/>
  <c r="X49" i="12"/>
  <c r="Y49" i="12"/>
  <c r="Z49" i="12"/>
  <c r="AA49" i="12"/>
  <c r="U50" i="12"/>
  <c r="V50" i="12"/>
  <c r="W50" i="12"/>
  <c r="X50" i="12"/>
  <c r="Y50" i="12"/>
  <c r="Z50" i="12"/>
  <c r="AA50" i="12"/>
  <c r="T51" i="12"/>
  <c r="U51" i="12"/>
  <c r="V51" i="12"/>
  <c r="W51" i="12"/>
  <c r="X51" i="12"/>
  <c r="Y51" i="12"/>
  <c r="Z51" i="12"/>
  <c r="AA51" i="12"/>
  <c r="T52" i="12"/>
  <c r="U52" i="12"/>
  <c r="V52" i="12"/>
  <c r="W52" i="12"/>
  <c r="X52" i="12"/>
  <c r="Y52" i="12"/>
  <c r="Z52" i="12"/>
  <c r="AA52" i="12"/>
  <c r="U53" i="12"/>
  <c r="V53" i="12"/>
  <c r="W53" i="12"/>
  <c r="X53" i="12"/>
  <c r="Y53" i="12"/>
  <c r="Z53" i="12"/>
  <c r="AA53" i="12"/>
  <c r="T54" i="12"/>
  <c r="U54" i="12"/>
  <c r="V54" i="12"/>
  <c r="W54" i="12"/>
  <c r="X54" i="12"/>
  <c r="Y54" i="12"/>
  <c r="Z54" i="12"/>
  <c r="AA54" i="12"/>
  <c r="T55" i="12"/>
  <c r="U55" i="12"/>
  <c r="V55" i="12"/>
  <c r="W55" i="12"/>
  <c r="X55" i="12"/>
  <c r="Y55" i="12"/>
  <c r="Z55" i="12"/>
  <c r="AA55" i="12"/>
  <c r="T56" i="12"/>
  <c r="U56" i="12"/>
  <c r="V56" i="12"/>
  <c r="W56" i="12"/>
  <c r="X56" i="12"/>
  <c r="Y56" i="12"/>
  <c r="Z56" i="12"/>
  <c r="AA56" i="12"/>
  <c r="T57" i="12"/>
  <c r="U57" i="12"/>
  <c r="V57" i="12"/>
  <c r="W57" i="12"/>
  <c r="X57" i="12"/>
  <c r="Y57" i="12"/>
  <c r="Z57" i="12"/>
  <c r="AA57" i="12"/>
  <c r="T58" i="12"/>
  <c r="U58" i="12"/>
  <c r="V58" i="12"/>
  <c r="W58" i="12"/>
  <c r="X58" i="12"/>
  <c r="Y58" i="12"/>
  <c r="Z58" i="12"/>
  <c r="AA58" i="12"/>
  <c r="T59" i="12"/>
  <c r="U59" i="12"/>
  <c r="V59" i="12"/>
  <c r="W59" i="12"/>
  <c r="X59" i="12"/>
  <c r="Y59" i="12"/>
  <c r="Z59" i="12"/>
  <c r="AA59" i="12"/>
  <c r="T60" i="12"/>
  <c r="U60" i="12"/>
  <c r="V60" i="12"/>
  <c r="W60" i="12"/>
  <c r="X60" i="12"/>
  <c r="Y60" i="12"/>
  <c r="Z60" i="12"/>
  <c r="AA60" i="12"/>
  <c r="Z48" i="12"/>
  <c r="Y48" i="12"/>
  <c r="U48" i="12"/>
  <c r="V48" i="12"/>
  <c r="W48" i="12"/>
  <c r="X48" i="12"/>
  <c r="AA48" i="12"/>
  <c r="T48" i="12"/>
  <c r="T75" i="12" l="1"/>
  <c r="U75" i="12"/>
  <c r="V75" i="12"/>
  <c r="W75" i="12"/>
  <c r="X75" i="12"/>
  <c r="Y75" i="12"/>
  <c r="Z75" i="12"/>
  <c r="AA75" i="12"/>
  <c r="T76" i="12"/>
  <c r="U76" i="12"/>
  <c r="V76" i="12"/>
  <c r="W76" i="12"/>
  <c r="X76" i="12"/>
  <c r="Y76" i="12"/>
  <c r="Z76" i="12"/>
  <c r="AA76" i="12"/>
  <c r="T77" i="12"/>
  <c r="U77" i="12"/>
  <c r="V77" i="12"/>
  <c r="W77" i="12"/>
  <c r="X77" i="12"/>
  <c r="Y77" i="12"/>
  <c r="Z77" i="12"/>
  <c r="AA77" i="12"/>
  <c r="T78" i="12"/>
  <c r="U78" i="12"/>
  <c r="V78" i="12"/>
  <c r="W78" i="12"/>
  <c r="X78" i="12"/>
  <c r="Y78" i="12"/>
  <c r="Z78" i="12"/>
  <c r="AA78" i="12"/>
  <c r="T79" i="12"/>
  <c r="U79" i="12"/>
  <c r="V79" i="12"/>
  <c r="W79" i="12"/>
  <c r="X79" i="12"/>
  <c r="Y79" i="12"/>
  <c r="Z79" i="12"/>
  <c r="AA79" i="12"/>
  <c r="T80" i="12"/>
  <c r="U80" i="12"/>
  <c r="V80" i="12"/>
  <c r="W80" i="12"/>
  <c r="X80" i="12"/>
  <c r="Y80" i="12"/>
  <c r="Z80" i="12"/>
  <c r="AA80" i="12"/>
  <c r="T81" i="12"/>
  <c r="U81" i="12"/>
  <c r="V81" i="12"/>
  <c r="W81" i="12"/>
  <c r="X81" i="12"/>
  <c r="Y81" i="12"/>
  <c r="Z81" i="12"/>
  <c r="AA81" i="12"/>
  <c r="T82" i="12"/>
  <c r="U82" i="12"/>
  <c r="V82" i="12"/>
  <c r="W82" i="12"/>
  <c r="X82" i="12"/>
  <c r="Y82" i="12"/>
  <c r="Z82" i="12"/>
  <c r="AA82" i="12"/>
  <c r="U74" i="12"/>
  <c r="V74" i="12"/>
  <c r="W74" i="12"/>
  <c r="X74" i="12"/>
  <c r="Y74" i="12"/>
  <c r="Z74" i="12"/>
  <c r="AA74" i="12"/>
  <c r="T74" i="12"/>
  <c r="T62" i="12"/>
  <c r="U62" i="12"/>
  <c r="V62" i="12"/>
  <c r="W62" i="12"/>
  <c r="X62" i="12"/>
  <c r="Y62" i="12"/>
  <c r="Z62" i="12"/>
  <c r="AA62" i="12"/>
  <c r="T63" i="12"/>
  <c r="U63" i="12"/>
  <c r="V63" i="12"/>
  <c r="W63" i="12"/>
  <c r="X63" i="12"/>
  <c r="Y63" i="12"/>
  <c r="Z63" i="12"/>
  <c r="AA63" i="12"/>
  <c r="T64" i="12"/>
  <c r="U64" i="12"/>
  <c r="V64" i="12"/>
  <c r="W64" i="12"/>
  <c r="X64" i="12"/>
  <c r="Y64" i="12"/>
  <c r="Z64" i="12"/>
  <c r="AA64" i="12"/>
  <c r="T65" i="12"/>
  <c r="U65" i="12"/>
  <c r="V65" i="12"/>
  <c r="W65" i="12"/>
  <c r="X65" i="12"/>
  <c r="Y65" i="12"/>
  <c r="Z65" i="12"/>
  <c r="AA65" i="12"/>
  <c r="T66" i="12"/>
  <c r="U66" i="12"/>
  <c r="V66" i="12"/>
  <c r="W66" i="12"/>
  <c r="X66" i="12"/>
  <c r="Y66" i="12"/>
  <c r="Z66" i="12"/>
  <c r="AA66" i="12"/>
  <c r="U67" i="12"/>
  <c r="V67" i="12"/>
  <c r="W67" i="12"/>
  <c r="X67" i="12"/>
  <c r="Y67" i="12"/>
  <c r="Z67" i="12"/>
  <c r="AA67" i="12"/>
  <c r="T68" i="12"/>
  <c r="U68" i="12"/>
  <c r="V68" i="12"/>
  <c r="W68" i="12"/>
  <c r="X68" i="12"/>
  <c r="Y68" i="12"/>
  <c r="Z68" i="12"/>
  <c r="AA68" i="12"/>
  <c r="T69" i="12"/>
  <c r="U69" i="12"/>
  <c r="V69" i="12"/>
  <c r="W69" i="12"/>
  <c r="X69" i="12"/>
  <c r="Y69" i="12"/>
  <c r="Z69" i="12"/>
  <c r="AA69" i="12"/>
  <c r="T70" i="12"/>
  <c r="U70" i="12"/>
  <c r="V70" i="12"/>
  <c r="W70" i="12"/>
  <c r="X70" i="12"/>
  <c r="Y70" i="12"/>
  <c r="Z70" i="12"/>
  <c r="AA70" i="12"/>
  <c r="T71" i="12"/>
  <c r="U71" i="12"/>
  <c r="V71" i="12"/>
  <c r="W71" i="12"/>
  <c r="X71" i="12"/>
  <c r="Y71" i="12"/>
  <c r="Z71" i="12"/>
  <c r="AA71" i="12"/>
  <c r="T72" i="12"/>
  <c r="U72" i="12"/>
  <c r="V72" i="12"/>
  <c r="W72" i="12"/>
  <c r="X72" i="12"/>
  <c r="Y72" i="12"/>
  <c r="Z72" i="12"/>
  <c r="AA72" i="12"/>
  <c r="T73" i="12"/>
  <c r="U73" i="12"/>
  <c r="V73" i="12"/>
  <c r="W73" i="12"/>
  <c r="X73" i="12"/>
  <c r="Y73" i="12"/>
  <c r="Z73" i="12"/>
  <c r="AA73" i="12"/>
  <c r="U61" i="12"/>
  <c r="V61" i="12"/>
  <c r="W61" i="12"/>
  <c r="X61" i="12"/>
  <c r="Y61" i="12"/>
  <c r="Z61" i="12"/>
  <c r="AA61" i="12"/>
  <c r="T61" i="12"/>
  <c r="T84" i="12" l="1"/>
  <c r="U84" i="12"/>
  <c r="V84" i="12"/>
  <c r="W84" i="12"/>
  <c r="X84" i="12"/>
  <c r="Y84" i="12"/>
  <c r="Z84" i="12"/>
  <c r="AA84" i="12"/>
  <c r="T85" i="12"/>
  <c r="U85" i="12"/>
  <c r="V85" i="12"/>
  <c r="W85" i="12"/>
  <c r="X85" i="12"/>
  <c r="Y85" i="12"/>
  <c r="Z85" i="12"/>
  <c r="AA85" i="12"/>
  <c r="T86" i="12"/>
  <c r="U86" i="12"/>
  <c r="V86" i="12"/>
  <c r="W86" i="12"/>
  <c r="X86" i="12"/>
  <c r="Y86" i="12"/>
  <c r="Z86" i="12"/>
  <c r="AA86" i="12"/>
  <c r="T87" i="12"/>
  <c r="U87" i="12"/>
  <c r="V87" i="12"/>
  <c r="W87" i="12"/>
  <c r="X87" i="12"/>
  <c r="Y87" i="12"/>
  <c r="Z87" i="12"/>
  <c r="AA87" i="12"/>
  <c r="T88" i="12"/>
  <c r="U88" i="12"/>
  <c r="V88" i="12"/>
  <c r="W88" i="12"/>
  <c r="X88" i="12"/>
  <c r="Y88" i="12"/>
  <c r="Z88" i="12"/>
  <c r="AA88" i="12"/>
  <c r="T89" i="12"/>
  <c r="U89" i="12"/>
  <c r="V89" i="12"/>
  <c r="W89" i="12"/>
  <c r="X89" i="12"/>
  <c r="Y89" i="12"/>
  <c r="Z89" i="12"/>
  <c r="AA89" i="12"/>
  <c r="T90" i="12"/>
  <c r="U90" i="12"/>
  <c r="V90" i="12"/>
  <c r="W90" i="12"/>
  <c r="X90" i="12"/>
  <c r="Y90" i="12"/>
  <c r="Z90" i="12"/>
  <c r="AA90" i="12"/>
  <c r="T91" i="12"/>
  <c r="U91" i="12"/>
  <c r="V91" i="12"/>
  <c r="W91" i="12"/>
  <c r="X91" i="12"/>
  <c r="Y91" i="12"/>
  <c r="Z91" i="12"/>
  <c r="AA91" i="12"/>
  <c r="T92" i="12"/>
  <c r="U92" i="12"/>
  <c r="V92" i="12"/>
  <c r="W92" i="12"/>
  <c r="X92" i="12"/>
  <c r="Y92" i="12"/>
  <c r="Z92" i="12"/>
  <c r="AA92" i="12"/>
  <c r="T93" i="12"/>
  <c r="U93" i="12"/>
  <c r="V93" i="12"/>
  <c r="W93" i="12"/>
  <c r="X93" i="12"/>
  <c r="Y93" i="12"/>
  <c r="Z93" i="12"/>
  <c r="AA93" i="12"/>
  <c r="T94" i="12"/>
  <c r="U94" i="12"/>
  <c r="V94" i="12"/>
  <c r="W94" i="12"/>
  <c r="X94" i="12"/>
  <c r="Y94" i="12"/>
  <c r="Z94" i="12"/>
  <c r="AA94" i="12"/>
  <c r="U95" i="12"/>
  <c r="V95" i="12"/>
  <c r="W95" i="12"/>
  <c r="X95" i="12"/>
  <c r="Y95" i="12"/>
  <c r="Z95" i="12"/>
  <c r="AA95" i="12"/>
  <c r="U96" i="12"/>
  <c r="V96" i="12"/>
  <c r="W96" i="12"/>
  <c r="X96" i="12"/>
  <c r="Y96" i="12"/>
  <c r="Z96" i="12"/>
  <c r="AA96" i="12"/>
  <c r="T97" i="12"/>
  <c r="U97" i="12"/>
  <c r="V97" i="12"/>
  <c r="W97" i="12"/>
  <c r="X97" i="12"/>
  <c r="Y97" i="12"/>
  <c r="Z97" i="12"/>
  <c r="AA97" i="12"/>
  <c r="T98" i="12"/>
  <c r="U98" i="12"/>
  <c r="V98" i="12"/>
  <c r="W98" i="12"/>
  <c r="X98" i="12"/>
  <c r="Y98" i="12"/>
  <c r="Z98" i="12"/>
  <c r="AA98" i="12"/>
  <c r="T99" i="12"/>
  <c r="U99" i="12"/>
  <c r="V99" i="12"/>
  <c r="W99" i="12"/>
  <c r="X99" i="12"/>
  <c r="Y99" i="12"/>
  <c r="Z99" i="12"/>
  <c r="AA99" i="12"/>
  <c r="T100" i="12"/>
  <c r="U100" i="12"/>
  <c r="V100" i="12"/>
  <c r="W100" i="12"/>
  <c r="X100" i="12"/>
  <c r="Y100" i="12"/>
  <c r="Z100" i="12"/>
  <c r="AA100" i="12"/>
  <c r="T101" i="12"/>
  <c r="U101" i="12"/>
  <c r="V101" i="12"/>
  <c r="W101" i="12"/>
  <c r="X101" i="12"/>
  <c r="Y101" i="12"/>
  <c r="Z101" i="12"/>
  <c r="AA101" i="12"/>
  <c r="T102" i="12"/>
  <c r="U102" i="12"/>
  <c r="V102" i="12"/>
  <c r="W102" i="12"/>
  <c r="X102" i="12"/>
  <c r="Y102" i="12"/>
  <c r="Z102" i="12"/>
  <c r="AA102" i="12"/>
  <c r="T103" i="12"/>
  <c r="U103" i="12"/>
  <c r="V103" i="12"/>
  <c r="W103" i="12"/>
  <c r="X103" i="12"/>
  <c r="Y103" i="12"/>
  <c r="Z103" i="12"/>
  <c r="AA103" i="12"/>
  <c r="T104" i="12"/>
  <c r="U104" i="12"/>
  <c r="V104" i="12"/>
  <c r="W104" i="12"/>
  <c r="X104" i="12"/>
  <c r="Y104" i="12"/>
  <c r="Z104" i="12"/>
  <c r="AA104" i="12"/>
  <c r="T105" i="12"/>
  <c r="U105" i="12"/>
  <c r="V105" i="12"/>
  <c r="W105" i="12"/>
  <c r="X105" i="12"/>
  <c r="Y105" i="12"/>
  <c r="Z105" i="12"/>
  <c r="AA105" i="12"/>
  <c r="Z83" i="12"/>
  <c r="Y83" i="12"/>
  <c r="U83" i="12"/>
  <c r="V83" i="12"/>
  <c r="W83" i="12"/>
  <c r="X83" i="12"/>
  <c r="AA83" i="12"/>
  <c r="T83" i="12"/>
  <c r="E43" i="29"/>
  <c r="J39" i="29"/>
  <c r="T107" i="12" l="1"/>
  <c r="U107" i="12"/>
  <c r="V107" i="12"/>
  <c r="W107" i="12"/>
  <c r="X107" i="12"/>
  <c r="Y107" i="12"/>
  <c r="Z107" i="12"/>
  <c r="AA107" i="12"/>
  <c r="T108" i="12"/>
  <c r="U108" i="12"/>
  <c r="V108" i="12"/>
  <c r="W108" i="12"/>
  <c r="X108" i="12"/>
  <c r="Y108" i="12"/>
  <c r="Z108" i="12"/>
  <c r="AA108" i="12"/>
  <c r="T109" i="12"/>
  <c r="U109" i="12"/>
  <c r="V109" i="12"/>
  <c r="W109" i="12"/>
  <c r="X109" i="12"/>
  <c r="Y109" i="12"/>
  <c r="Z109" i="12"/>
  <c r="AA109" i="12"/>
  <c r="T110" i="12"/>
  <c r="U110" i="12"/>
  <c r="V110" i="12"/>
  <c r="W110" i="12"/>
  <c r="X110" i="12"/>
  <c r="Y110" i="12"/>
  <c r="Z110" i="12"/>
  <c r="AA110" i="12"/>
  <c r="U111" i="12"/>
  <c r="V111" i="12"/>
  <c r="W111" i="12"/>
  <c r="X111" i="12"/>
  <c r="Y111" i="12"/>
  <c r="Z111" i="12"/>
  <c r="AA111" i="12"/>
  <c r="T112" i="12"/>
  <c r="U112" i="12"/>
  <c r="V112" i="12"/>
  <c r="W112" i="12"/>
  <c r="X112" i="12"/>
  <c r="Y112" i="12"/>
  <c r="Z112" i="12"/>
  <c r="AA112" i="12"/>
  <c r="U113" i="12"/>
  <c r="V113" i="12"/>
  <c r="W113" i="12"/>
  <c r="X113" i="12"/>
  <c r="Y113" i="12"/>
  <c r="Z113" i="12"/>
  <c r="AA113" i="12"/>
  <c r="T114" i="12"/>
  <c r="U114" i="12"/>
  <c r="V114" i="12"/>
  <c r="W114" i="12"/>
  <c r="X114" i="12"/>
  <c r="Y114" i="12"/>
  <c r="Z114" i="12"/>
  <c r="AA114" i="12"/>
  <c r="T115" i="12"/>
  <c r="U115" i="12"/>
  <c r="V115" i="12"/>
  <c r="W115" i="12"/>
  <c r="X115" i="12"/>
  <c r="Y115" i="12"/>
  <c r="Z115" i="12"/>
  <c r="AA115" i="12"/>
  <c r="T116" i="12"/>
  <c r="U116" i="12"/>
  <c r="V116" i="12"/>
  <c r="W116" i="12"/>
  <c r="X116" i="12"/>
  <c r="Y116" i="12"/>
  <c r="Z116" i="12"/>
  <c r="AA116" i="12"/>
  <c r="T117" i="12"/>
  <c r="U117" i="12"/>
  <c r="V117" i="12"/>
  <c r="W117" i="12"/>
  <c r="X117" i="12"/>
  <c r="Y117" i="12"/>
  <c r="Z117" i="12"/>
  <c r="AA117" i="12"/>
  <c r="T118" i="12"/>
  <c r="U118" i="12"/>
  <c r="V118" i="12"/>
  <c r="W118" i="12"/>
  <c r="X118" i="12"/>
  <c r="Y118" i="12"/>
  <c r="Z118" i="12"/>
  <c r="AA118" i="12"/>
  <c r="T119" i="12"/>
  <c r="U119" i="12"/>
  <c r="V119" i="12"/>
  <c r="W119" i="12"/>
  <c r="X119" i="12"/>
  <c r="Y119" i="12"/>
  <c r="Z119" i="12"/>
  <c r="AA119" i="12"/>
  <c r="T120" i="12"/>
  <c r="U120" i="12"/>
  <c r="V120" i="12"/>
  <c r="W120" i="12"/>
  <c r="X120" i="12"/>
  <c r="Y120" i="12"/>
  <c r="Z120" i="12"/>
  <c r="AA120" i="12"/>
  <c r="T121" i="12"/>
  <c r="U121" i="12"/>
  <c r="V121" i="12"/>
  <c r="W121" i="12"/>
  <c r="X121" i="12"/>
  <c r="Y121" i="12"/>
  <c r="Z121" i="12"/>
  <c r="AA121" i="12"/>
  <c r="U106" i="12"/>
  <c r="V106" i="12"/>
  <c r="W106" i="12"/>
  <c r="X106" i="12"/>
  <c r="Y106" i="12"/>
  <c r="Z106" i="12"/>
  <c r="AA106" i="12"/>
  <c r="T106" i="12"/>
  <c r="E24" i="28"/>
  <c r="E20" i="28"/>
  <c r="E13" i="28"/>
  <c r="E11" i="28"/>
  <c r="T123" i="12" l="1"/>
  <c r="U123" i="12"/>
  <c r="V123" i="12"/>
  <c r="W123" i="12"/>
  <c r="X123" i="12"/>
  <c r="Y123" i="12"/>
  <c r="Z123" i="12"/>
  <c r="AA123" i="12"/>
  <c r="T124" i="12"/>
  <c r="U124" i="12"/>
  <c r="V124" i="12"/>
  <c r="W124" i="12"/>
  <c r="X124" i="12"/>
  <c r="Y124" i="12"/>
  <c r="Z124" i="12"/>
  <c r="AA124" i="12"/>
  <c r="T125" i="12"/>
  <c r="U125" i="12"/>
  <c r="V125" i="12"/>
  <c r="W125" i="12"/>
  <c r="X125" i="12"/>
  <c r="Y125" i="12"/>
  <c r="Z125" i="12"/>
  <c r="AA125" i="12"/>
  <c r="U126" i="12"/>
  <c r="V126" i="12"/>
  <c r="W126" i="12"/>
  <c r="X126" i="12"/>
  <c r="Y126" i="12"/>
  <c r="Z126" i="12"/>
  <c r="AA126" i="12"/>
  <c r="T127" i="12"/>
  <c r="U127" i="12"/>
  <c r="V127" i="12"/>
  <c r="W127" i="12"/>
  <c r="X127" i="12"/>
  <c r="Y127" i="12"/>
  <c r="Z127" i="12"/>
  <c r="AA127" i="12"/>
  <c r="T128" i="12"/>
  <c r="U128" i="12"/>
  <c r="V128" i="12"/>
  <c r="W128" i="12"/>
  <c r="X128" i="12"/>
  <c r="Y128" i="12"/>
  <c r="Z128" i="12"/>
  <c r="AA128" i="12"/>
  <c r="T129" i="12"/>
  <c r="U129" i="12"/>
  <c r="V129" i="12"/>
  <c r="W129" i="12"/>
  <c r="X129" i="12"/>
  <c r="Y129" i="12"/>
  <c r="Z129" i="12"/>
  <c r="AA129" i="12"/>
  <c r="T130" i="12"/>
  <c r="U130" i="12"/>
  <c r="V130" i="12"/>
  <c r="W130" i="12"/>
  <c r="X130" i="12"/>
  <c r="Y130" i="12"/>
  <c r="Z130" i="12"/>
  <c r="AA130" i="12"/>
  <c r="T131" i="12"/>
  <c r="U131" i="12"/>
  <c r="V131" i="12"/>
  <c r="W131" i="12"/>
  <c r="X131" i="12"/>
  <c r="Y131" i="12"/>
  <c r="Z131" i="12"/>
  <c r="AA131" i="12"/>
  <c r="V132" i="12"/>
  <c r="W132" i="12"/>
  <c r="X132" i="12"/>
  <c r="Y132" i="12"/>
  <c r="Z132" i="12"/>
  <c r="AA132" i="12"/>
  <c r="T133" i="12"/>
  <c r="U133" i="12"/>
  <c r="V133" i="12"/>
  <c r="W133" i="12"/>
  <c r="X133" i="12"/>
  <c r="Y133" i="12"/>
  <c r="Z133" i="12"/>
  <c r="AA133" i="12"/>
  <c r="T134" i="12"/>
  <c r="U134" i="12"/>
  <c r="V134" i="12"/>
  <c r="W134" i="12"/>
  <c r="X134" i="12"/>
  <c r="Y134" i="12"/>
  <c r="Z134" i="12"/>
  <c r="AA134" i="12"/>
  <c r="T135" i="12"/>
  <c r="U135" i="12"/>
  <c r="V135" i="12"/>
  <c r="W135" i="12"/>
  <c r="X135" i="12"/>
  <c r="Y135" i="12"/>
  <c r="Z135" i="12"/>
  <c r="AA135" i="12"/>
  <c r="T136" i="12"/>
  <c r="U136" i="12"/>
  <c r="V136" i="12"/>
  <c r="W136" i="12"/>
  <c r="X136" i="12"/>
  <c r="Y136" i="12"/>
  <c r="Z136" i="12"/>
  <c r="AA136" i="12"/>
  <c r="T137" i="12"/>
  <c r="U137" i="12"/>
  <c r="V137" i="12"/>
  <c r="W137" i="12"/>
  <c r="X137" i="12"/>
  <c r="Y137" i="12"/>
  <c r="Z137" i="12"/>
  <c r="AA137" i="12"/>
  <c r="T138" i="12"/>
  <c r="U138" i="12"/>
  <c r="V138" i="12"/>
  <c r="W138" i="12"/>
  <c r="X138" i="12"/>
  <c r="Y138" i="12"/>
  <c r="Z138" i="12"/>
  <c r="AA138" i="12"/>
  <c r="T139" i="12"/>
  <c r="U139" i="12"/>
  <c r="V139" i="12"/>
  <c r="W139" i="12"/>
  <c r="X139" i="12"/>
  <c r="Y139" i="12"/>
  <c r="Z139" i="12"/>
  <c r="AA139" i="12"/>
  <c r="T140" i="12"/>
  <c r="U140" i="12"/>
  <c r="V140" i="12"/>
  <c r="W140" i="12"/>
  <c r="X140" i="12"/>
  <c r="Y140" i="12"/>
  <c r="Z140" i="12"/>
  <c r="AA140" i="12"/>
  <c r="T141" i="12"/>
  <c r="U141" i="12"/>
  <c r="V141" i="12"/>
  <c r="W141" i="12"/>
  <c r="X141" i="12"/>
  <c r="Y141" i="12"/>
  <c r="Z141" i="12"/>
  <c r="AA141" i="12"/>
  <c r="T142" i="12"/>
  <c r="U142" i="12"/>
  <c r="V142" i="12"/>
  <c r="W142" i="12"/>
  <c r="X142" i="12"/>
  <c r="Y142" i="12"/>
  <c r="Z142" i="12"/>
  <c r="AA142" i="12"/>
  <c r="T143" i="12"/>
  <c r="U143" i="12"/>
  <c r="V143" i="12"/>
  <c r="W143" i="12"/>
  <c r="X143" i="12"/>
  <c r="Y143" i="12"/>
  <c r="Z143" i="12"/>
  <c r="AA143" i="12"/>
  <c r="T144" i="12"/>
  <c r="U144" i="12"/>
  <c r="V144" i="12"/>
  <c r="W144" i="12"/>
  <c r="X144" i="12"/>
  <c r="Y144" i="12"/>
  <c r="Z144" i="12"/>
  <c r="AA144" i="12"/>
  <c r="T145" i="12"/>
  <c r="U145" i="12"/>
  <c r="V145" i="12"/>
  <c r="W145" i="12"/>
  <c r="X145" i="12"/>
  <c r="Y145" i="12"/>
  <c r="Z145" i="12"/>
  <c r="AA145" i="12"/>
  <c r="U122" i="12"/>
  <c r="V122" i="12"/>
  <c r="W122" i="12"/>
  <c r="X122" i="12"/>
  <c r="Y122" i="12"/>
  <c r="Z122" i="12"/>
  <c r="AA122" i="12"/>
  <c r="T122" i="12"/>
  <c r="P3" i="21" l="1"/>
</calcChain>
</file>

<file path=xl/sharedStrings.xml><?xml version="1.0" encoding="utf-8"?>
<sst xmlns="http://schemas.openxmlformats.org/spreadsheetml/2006/main" count="5756" uniqueCount="1139">
  <si>
    <t>ENERO</t>
  </si>
  <si>
    <t>FEBRERO</t>
  </si>
  <si>
    <t>MARZO</t>
  </si>
  <si>
    <t>ABRIL</t>
  </si>
  <si>
    <t>MAYO</t>
  </si>
  <si>
    <t>JUNIO</t>
  </si>
  <si>
    <t>JULIO</t>
  </si>
  <si>
    <t>AGOSTO</t>
  </si>
  <si>
    <t>SEPTIEMBRE</t>
  </si>
  <si>
    <t>OCTUBRE</t>
  </si>
  <si>
    <t>NOVIEMBRE</t>
  </si>
  <si>
    <t>DICIEMBRE</t>
  </si>
  <si>
    <t>OBJETIVO MISIONAL</t>
  </si>
  <si>
    <t>ESTRATEGIA</t>
  </si>
  <si>
    <t>APROBADO POR:</t>
  </si>
  <si>
    <t>RESPONSABLE:</t>
  </si>
  <si>
    <t>REVISADO Y VALIDADO POR:</t>
  </si>
  <si>
    <t>VERIFICADO Y APROBADO POR:</t>
  </si>
  <si>
    <t>*Anexo: Cronograma</t>
  </si>
  <si>
    <t xml:space="preserve">Indicador acumulado </t>
  </si>
  <si>
    <t>AVANCE</t>
  </si>
  <si>
    <t xml:space="preserve">Cualitativo </t>
  </si>
  <si>
    <t>PLAN ESTRATEGICO</t>
  </si>
  <si>
    <t>EJECUTADO</t>
  </si>
  <si>
    <t>ESPERADO</t>
  </si>
  <si>
    <t>Funcionamiento</t>
  </si>
  <si>
    <t>1.1</t>
  </si>
  <si>
    <t>1.2</t>
  </si>
  <si>
    <t>2.2</t>
  </si>
  <si>
    <t>2.3</t>
  </si>
  <si>
    <t>3.1</t>
  </si>
  <si>
    <t>3.2</t>
  </si>
  <si>
    <t>4.1</t>
  </si>
  <si>
    <t>4.2</t>
  </si>
  <si>
    <t>4.3</t>
  </si>
  <si>
    <t>5.1</t>
  </si>
  <si>
    <t>Pensamiento y Direccionamiento Estrategico</t>
  </si>
  <si>
    <t>Coordinadora Grupo Planeación y Estadística</t>
  </si>
  <si>
    <t xml:space="preserve">RAFAEL ANTONIO GONZÁLEZ GORDILLO </t>
  </si>
  <si>
    <t>Director Nacional</t>
  </si>
  <si>
    <t>3.3</t>
  </si>
  <si>
    <t>2.4</t>
  </si>
  <si>
    <t>1.3</t>
  </si>
  <si>
    <t>2.1</t>
  </si>
  <si>
    <t>5.2</t>
  </si>
  <si>
    <t>5.3</t>
  </si>
  <si>
    <t>6.1</t>
  </si>
  <si>
    <t>4.4</t>
  </si>
  <si>
    <t>7.1</t>
  </si>
  <si>
    <t xml:space="preserve">PROCESO DEL SISTEMA DE GESTIÓN -SIGOS-
</t>
  </si>
  <si>
    <t xml:space="preserve">FUENTE DE RECURSOS    </t>
  </si>
  <si>
    <t xml:space="preserve">ACCIÓN
</t>
  </si>
  <si>
    <t xml:space="preserve">META 
</t>
  </si>
  <si>
    <t xml:space="preserve">INDICADOR DEL PRODUCTO
</t>
  </si>
  <si>
    <t xml:space="preserve">PONDERACIÓN ACCCION
</t>
  </si>
  <si>
    <t xml:space="preserve">ACTIVIDADES GENERALES
</t>
  </si>
  <si>
    <t xml:space="preserve">RESPONSABLE
</t>
  </si>
  <si>
    <t xml:space="preserve">Fecha de Inicio
</t>
  </si>
  <si>
    <t xml:space="preserve">Fecha Final
</t>
  </si>
  <si>
    <t xml:space="preserve">DÓNDE 
</t>
  </si>
  <si>
    <t>Subdirector Nacional</t>
  </si>
  <si>
    <t>ANGELA MARIA GUTIERREZ RESTREPO</t>
  </si>
  <si>
    <t>RONAL ALFONSO TORRES TORRES</t>
  </si>
  <si>
    <t>MARISOL VIVEROS ZAMBRANO</t>
  </si>
  <si>
    <t>Bogotá D.C.</t>
  </si>
  <si>
    <t>Angela Gutierrez
Profesional GD</t>
  </si>
  <si>
    <t>100% del Cumplimiento de las actividades asignadas   del MIPG</t>
  </si>
  <si>
    <r>
      <t>Funcionamiento</t>
    </r>
    <r>
      <rPr>
        <sz val="10"/>
        <color rgb="FF1F497D"/>
        <rFont val="Arial"/>
        <family val="2"/>
      </rPr>
      <t/>
    </r>
  </si>
  <si>
    <t>Inversión</t>
  </si>
  <si>
    <t>Numero de Planes de conservación digital actualizado</t>
  </si>
  <si>
    <t>Número de metros lineales digitalizados</t>
  </si>
  <si>
    <t>Número  de metros lineales organizados</t>
  </si>
  <si>
    <t>Profesional GD
 Indira Hernandez
Martha Rodriguez</t>
  </si>
  <si>
    <t>Número  de transferencias documentales realizadas.</t>
  </si>
  <si>
    <t>100% del sistema Integrado de Conservación Documental  Implementado</t>
  </si>
  <si>
    <t>Gestión Documental</t>
  </si>
  <si>
    <t>Angela Gutierrez</t>
  </si>
  <si>
    <t xml:space="preserve">1 obra de adecuación </t>
  </si>
  <si>
    <t>5. Contar con la infraestructura necesaria y adecuada para el funcionamiento de la Unidad Administrativa Especial de Organizaciones Solidarias.</t>
  </si>
  <si>
    <t>Angela Gutierrez
Ronal Gomez
Indira Hernández</t>
  </si>
  <si>
    <t>Número  de procesos de baja de bienes realizados</t>
  </si>
  <si>
    <t>Número  de  informes presentados</t>
  </si>
  <si>
    <t>Número  de inventarios generales realizados</t>
  </si>
  <si>
    <t xml:space="preserve">1.2.  Actualizar plan de adquisiciones  de la Entidad </t>
  </si>
  <si>
    <t xml:space="preserve">1 plan anual de adquisiciones consolidado y  publicado </t>
  </si>
  <si>
    <r>
      <t xml:space="preserve">1. Formular y actualizar el </t>
    </r>
    <r>
      <rPr>
        <b/>
        <sz val="10"/>
        <color theme="1"/>
        <rFont val="Arial Narrow"/>
        <family val="2"/>
      </rPr>
      <t>Plan de adquisicione</t>
    </r>
    <r>
      <rPr>
        <sz val="10"/>
        <color theme="1"/>
        <rFont val="Arial Narrow"/>
        <family val="2"/>
      </rPr>
      <t>s de la Unidad Administrativa Especial de Organizaciones Solidarias</t>
    </r>
  </si>
  <si>
    <t>Gestión Administrativa</t>
  </si>
  <si>
    <t xml:space="preserve">3.1 Integralidad  de los sistemas de gestión para el desarrollo institucional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</si>
  <si>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</si>
  <si>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CÓDIGO UAEOS-FO-PDE-02                                                             VERSIÓN 08                                         FECHA EDICIÓN: 10/12/2019                             </t>
  </si>
  <si>
    <t>MES</t>
  </si>
  <si>
    <t>1. Fomentar la cultura asociativa solidaria para generar conocimiento de los principios, valorores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</si>
  <si>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3.1  Integralidad  de los sistemas de gestión para el desarrollo institucional</t>
  </si>
  <si>
    <t>1. Elaborar en coordinación con el Grupo de Planeación y Estadística el Anteproyecto de Presupuesto de la Entidad</t>
  </si>
  <si>
    <t>2.2  Elaborar y presentar el informe Consolidador de Hacienda e Información Pública (CHIP) a la Contaduría General de la Nación en condiciones de razonabilidad y oportunidad.</t>
  </si>
  <si>
    <t>4 informes elaborados y presentados</t>
  </si>
  <si>
    <t>Número de Informes elaborados y presentados</t>
  </si>
  <si>
    <t>36 Estados financieros elaborados y presentados</t>
  </si>
  <si>
    <t>Número de estados financieros elaborados y presentados</t>
  </si>
  <si>
    <t>2.4  Elaborar y presentar las declaraciones tributaras e informes requeridos por los organismos competentes en el orden nacional y distrital.</t>
  </si>
  <si>
    <t>Número  de declaraciones presentadas</t>
  </si>
  <si>
    <t>Nubia Amparo Zarate Salazar</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</si>
  <si>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</si>
  <si>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</si>
  <si>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4 informes trimestrales elaborados y publicados en la pagina web de la entidad</t>
  </si>
  <si>
    <t>Nubia Amparo Zarate Salazar
Francy Yolima Moreno</t>
  </si>
  <si>
    <t>4.2 Autorizar los pagos de las obligaciones generadas en condiciones de oportunidad, garantizando la disponibilidad de recursos y la verificación de condiciones financieras necesarias para proceder con los pagos.</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</si>
  <si>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</si>
  <si>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</si>
  <si>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FRANCY YOLIMA MORENO VASQUEZ</t>
  </si>
  <si>
    <t>Coordinadora Grupo Gestión Financiera</t>
  </si>
  <si>
    <t>Gestión Humana</t>
  </si>
  <si>
    <t>Coordinadora</t>
  </si>
  <si>
    <t>Bogotá, D.C.</t>
  </si>
  <si>
    <t xml:space="preserve"> </t>
  </si>
  <si>
    <t>2.5</t>
  </si>
  <si>
    <t>1 Evaluación del Desempeño Laboral</t>
  </si>
  <si>
    <t>100% de compromisos laborales concertados</t>
  </si>
  <si>
    <t>100% de inducción a servidores públicos (Planta y Contratitas) de la UAEOS</t>
  </si>
  <si>
    <t>1 Reinducción Anual</t>
  </si>
  <si>
    <t>100% situaciones administrativas tramitadas</t>
  </si>
  <si>
    <t>100% de certificaciones tramitadas a través del CETIL</t>
  </si>
  <si>
    <t xml:space="preserve">10. Implementar  las dimensiones y  políticas que conforman el MIPG para lograr una  mayor apropiación y cumplimiento adecuado de las funciones, garantizando  la satisfacción y participación ciudadana </t>
  </si>
  <si>
    <t>3.2 Acciones de política pública y disposiciones para el fomento de emprendimientos asociativos solidarios.</t>
  </si>
  <si>
    <t>Documento de análisis y propuestas gestionadas.</t>
  </si>
  <si>
    <t>3.4</t>
  </si>
  <si>
    <t xml:space="preserve">VALOR PORCENTUAL DE LA ACTIVIDAD GENERAL 
</t>
  </si>
  <si>
    <t>Dimensión MIPG</t>
  </si>
  <si>
    <t>Objetivo estratégico PND 2018-2022</t>
  </si>
  <si>
    <t>Indicador de Resultado PND 2018-2022</t>
  </si>
  <si>
    <t>Meta PND 2018-2022</t>
  </si>
  <si>
    <t xml:space="preserve">Objetivo Plan sectorial </t>
  </si>
  <si>
    <t xml:space="preserve">Indicador </t>
  </si>
  <si>
    <t xml:space="preserve">Meta </t>
  </si>
  <si>
    <t>Articulación con otros Planes (Decreto 612 de 2018)</t>
  </si>
  <si>
    <t>Políticas de Gestión y Desempeño Institucional</t>
  </si>
  <si>
    <t xml:space="preserve">1. Plan Institucional de Archivos de la Entidad PINAR </t>
  </si>
  <si>
    <t>1. Direccionamiento Estratégico y Planeación</t>
  </si>
  <si>
    <t xml:space="preserve">2. Plan Anual de Adquisiciones </t>
  </si>
  <si>
    <t>2. Talento Humano</t>
  </si>
  <si>
    <t xml:space="preserve">3. Plan Anual de Vacantes </t>
  </si>
  <si>
    <t>3. Gestión con valores para resultados</t>
  </si>
  <si>
    <t xml:space="preserve">4. Plan de Previsión de Recursos Humanos </t>
  </si>
  <si>
    <t>4. Evaluación de Resultados</t>
  </si>
  <si>
    <t xml:space="preserve">5. Plan Estratégico de Talento Humano </t>
  </si>
  <si>
    <t>5. Información y Comunicación</t>
  </si>
  <si>
    <t>6. Plan Institucional de Capacitación</t>
  </si>
  <si>
    <t>6. Gestión del Conocimiento y la Innovación</t>
  </si>
  <si>
    <t xml:space="preserve">7. Plan de Incentivos Institucionales </t>
  </si>
  <si>
    <t>7. Control Interno</t>
  </si>
  <si>
    <t xml:space="preserve">8. Plan de Trabajo Anual en Seguridad y Salud en el Trabajo </t>
  </si>
  <si>
    <t xml:space="preserve">9. Plan Anticorrupción y de Atención al Ciudadano </t>
  </si>
  <si>
    <t xml:space="preserve">10. Plan Estratégico de Tecnologías de la Información y las Comunicaciones PETI </t>
  </si>
  <si>
    <t xml:space="preserve">11. Plan de Tratamiento de Riesgos de Seguridad y Privacidad de la Información </t>
  </si>
  <si>
    <t xml:space="preserve">12. Plan de Seguridad y Privacidad de la Información </t>
  </si>
  <si>
    <t xml:space="preserve">13. Plan de Conservación Documental </t>
  </si>
  <si>
    <t xml:space="preserve">14. Plan de Preservación Digital </t>
  </si>
  <si>
    <t xml:space="preserve">15. Plan de Gasto Público </t>
  </si>
  <si>
    <t xml:space="preserve">16. Plan de Mantenimiento de Servicios Tecnológicos </t>
  </si>
  <si>
    <t>Control Interno</t>
  </si>
  <si>
    <t xml:space="preserve">17. Plan de Acción Estrategia de Participación </t>
  </si>
  <si>
    <t xml:space="preserve">18. Plan de Austeridad y Gestión Ambiental </t>
  </si>
  <si>
    <t xml:space="preserve">Estrategias </t>
  </si>
  <si>
    <t>Obj 6 Fortalecimiento a la institucionalidad y la política
pública para el fomento, inspección, vigilancia
y control de las organizaciones de economía
solidaria</t>
  </si>
  <si>
    <t>1.1 Planeación Institucional</t>
  </si>
  <si>
    <t xml:space="preserve">1.2 Gestión Presupuestal y eficiencia del gasto público </t>
  </si>
  <si>
    <t>2.1 Talento Humano</t>
  </si>
  <si>
    <t>2.2 Integridad</t>
  </si>
  <si>
    <t xml:space="preserve">3.1 Fortalecimiento organizacional y simplificación de procesos </t>
  </si>
  <si>
    <t>3.2 Gobierno Digital</t>
  </si>
  <si>
    <t>3.3 Seguridad Digital</t>
  </si>
  <si>
    <t>3.4 Defensa Jurídica</t>
  </si>
  <si>
    <t xml:space="preserve">3.5 Mejora Normativa </t>
  </si>
  <si>
    <t>3.6 Servicio al Ciudadano</t>
  </si>
  <si>
    <t>3.7 Racionalización de Trámites</t>
  </si>
  <si>
    <t>3.8 Participación ciudadana en la gestión pública</t>
  </si>
  <si>
    <t xml:space="preserve">4.1 Seguimiento y evaluación del desempeño institucional </t>
  </si>
  <si>
    <t>5.2 Transparencia, Acceso a la Información y Lucha contra la Corrupción</t>
  </si>
  <si>
    <t>5.3 Gestión Documental</t>
  </si>
  <si>
    <t xml:space="preserve">6.1 Gestión del conocimiento y la innovación </t>
  </si>
  <si>
    <t xml:space="preserve">Número de emprendimientos solidarios dinamizados </t>
  </si>
  <si>
    <t xml:space="preserve"> Determinar condiciones que contribuyan a: la generación de trabajo decente, la consolidación del mercado de trabajo, la empleabilidad, el mejoramiento de las capacidades productivas de la población y el emprendimiento y desarrollo empresarial como mecanismos para la generación de trabajo, generación de ingresos y la movilidad social de acuerdo a las particularidades de cada región</t>
  </si>
  <si>
    <t xml:space="preserve"> Fortalecer las instituciones del Sector Trabajo y la rendición de cuentas en ejercicio del Buen Gobierno, en búsqueda de la modernización, eficiencia, eficacia y la transparencia</t>
  </si>
  <si>
    <t>Promover la generación de ingresos y la inclusión social y productiva de la población  a través del emprendimiento asociativo solidario</t>
  </si>
  <si>
    <t xml:space="preserve">Fomentar la cultura asociativa solidaria para generar conocimiento de los principios, valores y bondades del sector solidario   </t>
  </si>
  <si>
    <t xml:space="preserve">Revisar la normatividad, del sector solidario  y generar propuestas para su actualización </t>
  </si>
  <si>
    <t>Actualizar el Plan Estadístico Institucional y articulación con superintendencias y Confecámaras para mejorar la calidad  de información que se registra en el RUES sobre los  esquemas asociativos.</t>
  </si>
  <si>
    <t>Implementar planes de mejoramiento para cerrar de manera escalonada y de acuerdo con la capacidad presupuestal de la entidad,  las brechas identificadas en el resultado del FURAG de cada vigencia</t>
  </si>
  <si>
    <t xml:space="preserve">Emprendimientos solidarios dinamizados </t>
  </si>
  <si>
    <t xml:space="preserve">Número de personas  beneficiadas a través de procesos de fomento  de asociatividad solidaria </t>
  </si>
  <si>
    <t>Redes o cadenas productivas promovidas o dinamizadas</t>
  </si>
  <si>
    <t>Programas de formación diseñados o actualizados.</t>
  </si>
  <si>
    <t xml:space="preserve">Municipios en donde se implementa el Programa Formar Para Emprender </t>
  </si>
  <si>
    <t xml:space="preserve">Personas capacitadas en curso básico de economía solidaria </t>
  </si>
  <si>
    <t xml:space="preserve"> Plan Estadistico Actualizado </t>
  </si>
  <si>
    <t>Indice de desempeño institucional Solidarias</t>
  </si>
  <si>
    <t xml:space="preserve">Objetivos dectoriales </t>
  </si>
  <si>
    <t xml:space="preserve">estrategias </t>
  </si>
  <si>
    <t xml:space="preserve">Indicadores </t>
  </si>
  <si>
    <t xml:space="preserve">metas </t>
  </si>
  <si>
    <t>Estrategias</t>
  </si>
  <si>
    <t xml:space="preserve">Fomentar la cultura asociativa solidaria para generar conocimiento de los principios, valorores y bondades del sector solidario </t>
  </si>
  <si>
    <t xml:space="preserve">Promover la generación de ingresos y la inclusión social y </t>
  </si>
  <si>
    <t>3. Fortalecimiento a la institucionalidad pública  y la participación ciudadana para el desarrollo del modelo asociativo solidario en esquemas de buen gobierno, gobernanza y gobernabilidad</t>
  </si>
  <si>
    <t xml:space="preserve">Objetivos misionales </t>
  </si>
  <si>
    <t xml:space="preserve">1.1 Impulso a la educación solidaria y cooperativa </t>
  </si>
  <si>
    <t>1.2 Visibilización de la asociatividad solidaria como mecanismo para la inclusión social y productiva</t>
  </si>
  <si>
    <t xml:space="preserve">2.1 Desarrollo de modelos de negocios solidarios con innovación social </t>
  </si>
  <si>
    <t xml:space="preserve">2.2   Fomento de la asociatividad solidaria  para la formalización empresarial, competitividad, y comercialización </t>
  </si>
  <si>
    <t xml:space="preserve">2.3 Sinergias interinstitucionales para  el desarrollo integral del sector solidario </t>
  </si>
  <si>
    <t xml:space="preserve">Estartegias </t>
  </si>
  <si>
    <t>Desarrollar  programas  que posicionen la cultura asociativa solidaria para el reconocimiento de las potencialidades del sector solidario como una alternativa para el desarrollo humano, utilizando, entre otras estrategias, las herramientas TIC.</t>
  </si>
  <si>
    <t xml:space="preserve">Diseñar una  agenda para el fortalecimiento de comités de educación y otros entes de educación de las organizaciones solidarias para que sean dinamizadores del mejoramiento de vida y el desarrollo territorial 
</t>
  </si>
  <si>
    <t xml:space="preserve">Implementar el programa formar para emprender en asociatividad solidaria en instituciones educativas 
</t>
  </si>
  <si>
    <t>Documentar experiencias  significativas  de asociatividad solidaria en las regiones para difundirlas a través de  medios de comunicación públicos, privados y solidarios.</t>
  </si>
  <si>
    <t xml:space="preserve">Implementar acciones para el fortalecimiento de la  imagen corporativa de las organizaciones solidarias que le permita su visibilización en el entorno socio-empresarial </t>
  </si>
  <si>
    <t xml:space="preserve">Difundir los principios, fines, valores y características del sector solidario </t>
  </si>
  <si>
    <t>Desarrollar  estrategias de auto-sostenibilidad en las dimensiones social, económica, ambiental, cultural y política de los emprendimientos solidarios.</t>
  </si>
  <si>
    <t xml:space="preserve">Adelantar estudios e investigaciones aplicadas para la sostenibilidad social, económica, ambiental, cultural y política de las organizaciones solidarias </t>
  </si>
  <si>
    <t xml:space="preserve">Implementar el Programa Integral de Intervención para dinamizar emprendimientos asociativos solidarios </t>
  </si>
  <si>
    <r>
      <t xml:space="preserve">Formular e implementar una estrategia para  incorporar de la economía solidaria en los planes de desarrollo local con el fin de constituir territorios solidarios
</t>
    </r>
    <r>
      <rPr>
        <b/>
        <sz val="12"/>
        <color theme="0"/>
        <rFont val="Arial Narrow"/>
        <family val="2"/>
      </rPr>
      <t/>
    </r>
  </si>
  <si>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</si>
  <si>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</si>
  <si>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</si>
  <si>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</si>
  <si>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</si>
  <si>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Implementar  las dimensiones y  políticas que conforman el MIPG para lograr una  mayor apropiación y cumplimiento adecuado de las funciones, garantizando  la satisfacción y participación ciudadana </t>
  </si>
  <si>
    <t xml:space="preserve">Adelantar una  estrategia  de comunicaciones y prensa  que permita visibilizar  la gestión institucional y su contribución al desarrollo del País.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</si>
  <si>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</si>
  <si>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Evaluar y diseñar instrumentos de política pública necesarios para potencializar las acciones de las organizaciones del sector solidario como dinamizadoras de desarrollo territorial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</si>
  <si>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</si>
  <si>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</si>
  <si>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Programas desarrollados </t>
  </si>
  <si>
    <t xml:space="preserve">Producto </t>
  </si>
  <si>
    <t xml:space="preserve">Anual </t>
  </si>
  <si>
    <t>Agenda diseñada e implementada</t>
  </si>
  <si>
    <t>N/A</t>
  </si>
  <si>
    <t>Promocionar en secretarias de educación los diferentes programas educativos diseñados por la Unidad.</t>
  </si>
  <si>
    <t>Producto</t>
  </si>
  <si>
    <t>Semestral</t>
  </si>
  <si>
    <t xml:space="preserve">Experiencias significativas documentadas </t>
  </si>
  <si>
    <t>Organizaciones solidarias apoyadas con imagen corporativa realizadas</t>
  </si>
  <si>
    <t xml:space="preserve">Campañas desarrolladas </t>
  </si>
  <si>
    <t xml:space="preserve">Semestral </t>
  </si>
  <si>
    <t xml:space="preserve">% Emprendimientos solidarios implementando estrategias de autosostenibilidad  </t>
  </si>
  <si>
    <t xml:space="preserve">Estudios o investigaciones desarrolladas </t>
  </si>
  <si>
    <t xml:space="preserve">Personas beneficiadas </t>
  </si>
  <si>
    <t xml:space="preserve">Estrategia implementada </t>
  </si>
  <si>
    <t xml:space="preserve">Gremios del sector solidario  fortalecidos </t>
  </si>
  <si>
    <t xml:space="preserve">Programa de voluntariado implementada </t>
  </si>
  <si>
    <t xml:space="preserve">Programa de sinergias implementado </t>
  </si>
  <si>
    <t xml:space="preserve">Procesos de capacitación realizados  </t>
  </si>
  <si>
    <t xml:space="preserve">Número de alianzas generadas </t>
  </si>
  <si>
    <t xml:space="preserve">MIGP  implementado </t>
  </si>
  <si>
    <t xml:space="preserve">Gestión </t>
  </si>
  <si>
    <t>Estrategia de comunicación implementada</t>
  </si>
  <si>
    <t xml:space="preserve">Estudio Técnico elaborado y presentado </t>
  </si>
  <si>
    <t xml:space="preserve">Instrumentos de política pública diseñados </t>
  </si>
  <si>
    <t>Gestión</t>
  </si>
  <si>
    <t xml:space="preserve">semestral </t>
  </si>
  <si>
    <t xml:space="preserve"> Plan Estadístico Actualizado </t>
  </si>
  <si>
    <t>Acciones</t>
  </si>
  <si>
    <t>Indicadores</t>
  </si>
  <si>
    <t>Tipo de Indicador</t>
  </si>
  <si>
    <t>Periodicidad</t>
  </si>
  <si>
    <t>Metas Cuatrienio</t>
  </si>
  <si>
    <t xml:space="preserve">Acciones </t>
  </si>
  <si>
    <t xml:space="preserve">Meta Cuatrinenio </t>
  </si>
  <si>
    <t>Oficina Asesora Jurídica</t>
  </si>
  <si>
    <t>Gestión Financiera</t>
  </si>
  <si>
    <t>Comunicaciones y Prensa</t>
  </si>
  <si>
    <t>Educación e Investigación</t>
  </si>
  <si>
    <t>Planeación y Estadística</t>
  </si>
  <si>
    <t>TIC´s</t>
  </si>
  <si>
    <t>Grupo Misional</t>
  </si>
  <si>
    <t>PENSAMIENTO Y DIRECCIONAMIENTO ESTRATEGICO</t>
  </si>
  <si>
    <t>SERVICIO AL CIUDADANO</t>
  </si>
  <si>
    <t>FOMENTO A LAS ORGANIZACIONES SOLIDARIAS</t>
  </si>
  <si>
    <t>GESTIÓN DEL SEGUIMIENTO Y LA MEDICIÓN</t>
  </si>
  <si>
    <t>GESTIÓN DEL CONOCIMIENTO</t>
  </si>
  <si>
    <t>GESTIÓN CONTRACTUAL</t>
  </si>
  <si>
    <t xml:space="preserve">GESTIÓN HUMANA </t>
  </si>
  <si>
    <t>GESTIÓN ADMINISTRATIVA</t>
  </si>
  <si>
    <t>PROCESO DE GESTIÓN DOCUMENTAL</t>
  </si>
  <si>
    <t>GESTIÓN  FINANCIERA</t>
  </si>
  <si>
    <t>GESTIÓN INFORMATICA</t>
  </si>
  <si>
    <t>COMUNICACIONES Y PRENSA</t>
  </si>
  <si>
    <t xml:space="preserve">GESTIÓN JURIDICA </t>
  </si>
  <si>
    <t>GESTIÓN DEL CONTROL Y LA EVALUACIÓN</t>
  </si>
  <si>
    <t>GESTION DEL MEJORAMIENTO</t>
  </si>
  <si>
    <t>MIPG</t>
  </si>
  <si>
    <t>PND-Pacto por Colombia, Pacto por la  Equidad 
Pacto Equidad/ Linea f Trabajo
decente, acceso a mercados e ingresos dignos:
acelerando la inclusión productiva</t>
  </si>
  <si>
    <t xml:space="preserve">GESTIÓN DE PROGRAMAS y PROYECTOS </t>
  </si>
  <si>
    <t xml:space="preserve">obj 2 MinTrabajo promoverá mecanismos para la garantía de los derechos fundamentales de los trabajadores y los grupos prioritarios y vulnerables </t>
  </si>
  <si>
    <t>Obj 6 Fortalecimiento a la institucionalidad y la política pública para el fomento, inspección, vigilancia y control de las organizaciones de economía solidaria</t>
  </si>
  <si>
    <t xml:space="preserve">Obj 6 Dinamización de emprendimientos solidarios para la inclusión social y productiva autosostenible en el marco de una política social moderna </t>
  </si>
  <si>
    <t>Obj 6 Promoción de la educación solidaria como estrategia para la generación de la autonomía de las comunidades y la cohesión social, a través de la práctica de los principios y valores de la economía solidaria_x001E_ , para la generación de ingresos y el mejoramiento de la calidad de vida.</t>
  </si>
  <si>
    <t>Obj 5 Diseño de rutas integrales para la inclusión productiva de la población en situación de pobreza y vulnerabilidad diferenciando estrategias urbanas y rurales</t>
  </si>
  <si>
    <t>Objetivo 2. Promover la garantía de los derechos de los trabajadores a nivel individual y colectivo</t>
  </si>
  <si>
    <t>Objetivo 5: Promover la generación de ingresos y la inclusión productiva de la población vulnerable y en situación de pobreza, en contextos urbanos y rurales a través del emprendimiento y su integración al sector moderno</t>
  </si>
  <si>
    <t>Objetivo 6. Fomentar emprendimientos del sector solidario, como mecanismo de política social moderna que promueve el empoderamiento, la autonomía económica y social de las comunidades, buscando la reducción de la dependencia del gasto público social.</t>
  </si>
  <si>
    <t>1. Sistema de gestión de Calidad.</t>
  </si>
  <si>
    <t>2. Sistema de Gestión (o manejo) Ambiental.</t>
  </si>
  <si>
    <t>3. Sistema de seguridad y Salud en el trabajo.</t>
  </si>
  <si>
    <t>4. Sistema de Gestión y seguridad de la información.</t>
  </si>
  <si>
    <t>5. Sistema de Gestión del Riesgo.</t>
  </si>
  <si>
    <t>6. sistema de Control interno.</t>
  </si>
  <si>
    <t>7. Operaciones Estadisticas ESALES</t>
  </si>
  <si>
    <t xml:space="preserve">ACTIVIDADES GENERALES
 </t>
  </si>
  <si>
    <t xml:space="preserve">Realizar programas de formación y asistencia técnica en ambientes virtuales y presenciales para la cualificación de servidores públicos y operadores  en asociatividad solidaria y cooperativismo 
</t>
  </si>
  <si>
    <t>Plan Sectorial " Sector Trabajo"</t>
  </si>
  <si>
    <t xml:space="preserve">MARIBEL REYES GARZON </t>
  </si>
  <si>
    <t xml:space="preserve">Directora de  Investigación y Planeación </t>
  </si>
  <si>
    <t>Coordinadora Grupo Gestión Administrativa</t>
  </si>
  <si>
    <t>2. Administrar los bienes propiedad de la Unidad Administrativa Especial de Organizaciones Solidarias.</t>
  </si>
  <si>
    <t xml:space="preserve">2.1  Realizar toma física de inventario de todos los bienes de la Entidad, y presentar informe personalizado y por dependencias. </t>
  </si>
  <si>
    <t xml:space="preserve">2.2. Proyectar y presentar a contabilidad los informes periodicos de conformidad con los parámetros definidos en el manual de bienes y en el manual de políticas y prácticas contables - política de propiedad, planta y equipo.   </t>
  </si>
  <si>
    <t xml:space="preserve">2.3. Adelantar un proceso de baja de bienes de conformidad con los parámetros establecidos en el manual de bienes </t>
  </si>
  <si>
    <t>8.1</t>
  </si>
  <si>
    <t xml:space="preserve">CÓDIGO UAEOS-FO-PDE-02                                                             VERSIÓN 08                                         FECHA EDICIÓN: 10/12/2019      </t>
  </si>
  <si>
    <t>CONSTRUCCION DE PAZ</t>
  </si>
  <si>
    <t>Punto No. 1 del Acuerdo
Reforma Rural Integral:
1.3 Planes nacionales para la reforma rural integral</t>
  </si>
  <si>
    <t>Punto No. 1 del Acuerdo
Reforma Rural Integral:
1.3 Planes nacionales para la reforma rural integral
Punto No. 3 del Acuerdo
Fin del Conflicto:
3.2. Reincorporación de las FARC EP a la vida civil
3.2.2.1. Reincorporación colectiva económica y social</t>
  </si>
  <si>
    <t>Punto No. 3 del Acuerdo
Fin del Conflicto:
3.2. Reincorporación de las FARC EP a la vida civil
3.2.2.1. Reincorporación colectiva económica y social</t>
  </si>
  <si>
    <t xml:space="preserve"> ESTABILIZACION Y CONSOLIDACION DE PAZ</t>
  </si>
  <si>
    <t xml:space="preserve">                                                                                                                    PLAN DE ACCIÓN 2021 GRUPO DE GESTIÓN ADMINISTRATIVA</t>
  </si>
  <si>
    <t>CRONOGRAMA 2021</t>
  </si>
  <si>
    <t>CÓDIGO UAEOS-FO-PDE-02                                                             VERSIÓN 08                                                                          FECHA EDICIÓN: 10/12/2019</t>
  </si>
  <si>
    <t>1.1.  Formular en articulación con el Grupo de Planeación y Estadística el plan anual de adquisiciones  de la Entidad para la vigencia 2021,  bajo los parámetros establecidos por Colombia Compra Eficiente y el Decreto 1082 de 2015.</t>
  </si>
  <si>
    <t xml:space="preserve">Angela Gutierrez
Ronal Gomez
</t>
  </si>
  <si>
    <t xml:space="preserve">Numero de informes presentados </t>
  </si>
  <si>
    <t>31/12/202</t>
  </si>
  <si>
    <t xml:space="preserve">3.Administracion de recursos de caja menor de gastos generakes </t>
  </si>
  <si>
    <t xml:space="preserve">3. Solicitudes de reembolso de caja menor </t>
  </si>
  <si>
    <r>
      <t xml:space="preserve">4. Adelantar las actividades del Plan Institucional de Gestión ambiental y del </t>
    </r>
    <r>
      <rPr>
        <b/>
        <sz val="10"/>
        <rFont val="Arial Narrow"/>
        <family val="2"/>
      </rPr>
      <t>Plan de Austeridad  de Gestión ambiental.</t>
    </r>
  </si>
  <si>
    <t xml:space="preserve">4.1. Realizar actividades de promoción y sensibilización medioambiental en la Entidad. </t>
  </si>
  <si>
    <t>Angela Gutierrez
Indira Hernández</t>
  </si>
  <si>
    <t>4.2.  Adelantar las actividades del plan institucional de gestión ambiental - PIGA para la vigencia 2021</t>
  </si>
  <si>
    <t>4.3. Disminuir el consumo de energia y agua percapita de la entidad frente la vigencia 2021.</t>
  </si>
  <si>
    <t>Angela Gutierrez
Ronal Gómez
Indira Hernández</t>
  </si>
  <si>
    <t xml:space="preserve">4.4.Reducir el consumo de papel en los grupos de gestión de la entidad </t>
  </si>
  <si>
    <t xml:space="preserve">4.5 Actualizar el Plan de austeridad y de gestión Ambiental </t>
  </si>
  <si>
    <t>4.5</t>
  </si>
  <si>
    <t>5.1. Realizar el seguimiento, acompañamiento y apoyo técnico e interventoría de las obras de la infraestructura física de la Entidad.</t>
  </si>
  <si>
    <t>1 procesos de interventoria  realizados.</t>
  </si>
  <si>
    <t>Número de Interventorias realizadas</t>
  </si>
  <si>
    <t>5.2. Realizar las adecuaciones necesarias a la infraestructura de la Entidad.</t>
  </si>
  <si>
    <t>6. Contar con el mobiliario apropiado para la sede central de UAEOS cumpliendo con las normas técnicas requeridas para el ejerccio seguro de la función pública.</t>
  </si>
  <si>
    <t>6.1 Adquirir el mobiliario apropiado para la sede central de UAEOS</t>
  </si>
  <si>
    <t>1 mobiliario adquirido</t>
  </si>
  <si>
    <t>Número de mobiliario adquirido</t>
  </si>
  <si>
    <r>
      <t xml:space="preserve">7. Garantizar una adecuada administración del sistema de  gestión documental de la entidad, de tal forma que la información institucional sea recuperable para su uso en el servicio al ciudadano y como fuente de la Historia. Dando cumplimiento al </t>
    </r>
    <r>
      <rPr>
        <b/>
        <sz val="10"/>
        <rFont val="Arial Narrow"/>
        <family val="2"/>
      </rPr>
      <t>PINAR, Plan de Preservación Documental y el Plan de Conservacion Digital</t>
    </r>
  </si>
  <si>
    <t xml:space="preserve">7.1.  Implementar el Sistema de Gestión Documental </t>
  </si>
  <si>
    <t>Porcentaje de implemetación del Sistema integrado de conservación.</t>
  </si>
  <si>
    <t>100% del  Plan especifico del PGD implementado</t>
  </si>
  <si>
    <t>Porcentaje de implemetación del PGD</t>
  </si>
  <si>
    <t>7.2 Asesorar y acompañar el proceso de transferencias documentales primarias de los archivos de gestión de las dependencias de la entidad.</t>
  </si>
  <si>
    <t>16 Transferencias documentales primarias</t>
  </si>
  <si>
    <t>7.2</t>
  </si>
  <si>
    <t>7.3 Realizar transferencia documental a la superintendencia de Economia solidaria frente a las series documentales relacionadas con inspección, control y vigilancia.</t>
  </si>
  <si>
    <t xml:space="preserve">70 metros lineales organizados </t>
  </si>
  <si>
    <t>Número  de transferencia documental realizada.</t>
  </si>
  <si>
    <t>7.3</t>
  </si>
  <si>
    <t>7.4. Organizar archvística y técnicamente los fondos documentales de la UAEOS</t>
  </si>
  <si>
    <t>150 metros lineales organizados</t>
  </si>
  <si>
    <t>7.4</t>
  </si>
  <si>
    <t>7.5. Digitalizar Documentos Escenciales</t>
  </si>
  <si>
    <t>50 metros lineales digitalizados</t>
  </si>
  <si>
    <t>7.5</t>
  </si>
  <si>
    <t>7.6. Actualizar el Plan de conservación digital</t>
  </si>
  <si>
    <t>7.6</t>
  </si>
  <si>
    <t>Gestion Informatica</t>
  </si>
  <si>
    <r>
      <t xml:space="preserve">8.Optimizar el funcionamiento de la plataforma técnologica  para la administración del sistema de gestión documental de la entidad y la ejecucion del </t>
    </r>
    <r>
      <rPr>
        <b/>
        <sz val="10"/>
        <rFont val="Arial Narrow"/>
        <family val="2"/>
      </rPr>
      <t>Plan de Conservacion Digital</t>
    </r>
  </si>
  <si>
    <t xml:space="preserve">8.1 Mejoramiento del Aplicativo de Gestión Documental de la U.A.E.O.S. </t>
  </si>
  <si>
    <t>5 informes de ejecución de las actividades que comprende el mejoramiento del sistema de gestión documental</t>
  </si>
  <si>
    <t>Número de infromes que describen el mejoramiento del sistema de gestión documental</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</si>
  <si>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</si>
  <si>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</si>
  <si>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 xml:space="preserve">Porcentaje de Implemtación de MIPG </t>
  </si>
  <si>
    <r>
      <t xml:space="preserve">                                                                                                                    PLAN DE ACCIÓN</t>
    </r>
    <r>
      <rPr>
        <b/>
        <sz val="18"/>
        <rFont val="Arial Narrow"/>
        <family val="2"/>
      </rPr>
      <t xml:space="preserve"> 2021 GRUPO DE GESTION FINANCIERA</t>
    </r>
  </si>
  <si>
    <t xml:space="preserve">GESTION FINANCIERA </t>
  </si>
  <si>
    <t>1. Definir anteproyecto de presupuesto 2022 para la UAEOS.</t>
  </si>
  <si>
    <t xml:space="preserve">Francy Yolima Moreno Vasquez </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</si>
  <si>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</si>
  <si>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Francy Yolima Moreno Vasquez 
Contratista apoyo contable</t>
  </si>
  <si>
    <t xml:space="preserve">18 declaraciones tributarias  elaboradas y presentadas ante la DIAN y Secretaria de Hacienda Distrital </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</si>
  <si>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</si>
  <si>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</si>
  <si>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</si>
  <si>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</si>
  <si>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Porcentaje  de solicitudes de modificaciones presupuestales  y vigencias futuras aprobadas.</t>
  </si>
  <si>
    <t xml:space="preserve">Ilba Arango Gongora
Jhon Jairo Chaves
Francy Yolima Moreno Vasquez </t>
  </si>
  <si>
    <t>Número de informes elaborados y publicados.</t>
  </si>
  <si>
    <t>3.4 Realizar el respectivo seguimiento y asesoría en la ejecución presupuestal con sus respectivos usos presupuestales y entregar las respectivas alarmas sobre los niveles de ejecución y cumplimiento de la normatividad correspondiente.</t>
  </si>
  <si>
    <t>Número de reportes de seguimiento realizados y socializados con la Direccion Nacional.</t>
  </si>
  <si>
    <t>Francy Yolima Moreno Vasquez
Jhon Jairo Chaves</t>
  </si>
  <si>
    <t>4. Garantizar la ejecución presupuestal medida en obligaciones  pagos y gestión del PAC en condiciones de oportunidad.</t>
  </si>
  <si>
    <t>Porcentaje solicitudes de PAC aprobado / Pac solicitado.</t>
  </si>
  <si>
    <t xml:space="preserve">Nubia Amparo Zarate Salazar
Francy Yolima Moreno Vasquez </t>
  </si>
  <si>
    <t xml:space="preserve">100% de pagos autorizados </t>
  </si>
  <si>
    <t>Porcentaje de pagos autorizados / Pac aprobado</t>
  </si>
  <si>
    <t xml:space="preserve">Francy Yolima Moreno Vasquez
</t>
  </si>
  <si>
    <r>
      <t xml:space="preserve">                                                                                                                    PLAN DE ACCIÓN</t>
    </r>
    <r>
      <rPr>
        <b/>
        <sz val="18"/>
        <rFont val="Arial Narrow"/>
        <family val="2"/>
      </rPr>
      <t xml:space="preserve"> 2021 - GRUPO DE GESTIÓN HUMANA</t>
    </r>
  </si>
  <si>
    <t xml:space="preserve">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
</t>
  </si>
  <si>
    <t>Integralidad  de los Sistemas de Gestión para el Desarrollo Institucional</t>
  </si>
  <si>
    <t>1.Aplicar los mecanismos para el registro de la Gestión de la Información</t>
  </si>
  <si>
    <t>1.1 Gestionar, verificar y aprobar  la información en el SIGEP (Servidores Públicos)</t>
  </si>
  <si>
    <t>100% Hojas de Vida gestionadas, verificadas y aprobadas</t>
  </si>
  <si>
    <t>1.2 Coordinar lo pertinente para que los servidores públicos de la entidad presenten la Declaración de Bienes y Rentas entre el 1° de abril y el 31 de mayo de cada vigencia</t>
  </si>
  <si>
    <t>1.3 Contar con la trazabilidad electrónica y física de la historia laboral de cada servidor para expedir la certificación de tiempos laborados o cotizados y salarios con destino al reconocimiento de prestaciones pensionales a través del CETIL (Ministerio de Hacienda)</t>
  </si>
  <si>
    <t>2.  Fortalecer el Conocimiento Institucional a través de:</t>
  </si>
  <si>
    <t>3. Diseñar la planeación estratégica del talento humano, que contemple:</t>
  </si>
  <si>
    <t>4.  Coordinar el Proceso de Administración del Talento Humano</t>
  </si>
  <si>
    <t>5. Coordinar el procedimiento de Gestión del Desempeño de los Gerentes Públicos y Servidores de la entidad.</t>
  </si>
  <si>
    <t>100%  de implementación, ejecución y seguimiento del PIC</t>
  </si>
  <si>
    <t>7. Formular, implementar y evaluar el  Plan de Bienestar e incentivos  2021-2022</t>
  </si>
  <si>
    <t xml:space="preserve">100% Implementación. Ejecución y seguimiento del Plan de Bienestar e Incentivos </t>
  </si>
  <si>
    <t>8. Formular e implementar el Plan de Seguridad y Salud en el Trabajo 2021-2022</t>
  </si>
  <si>
    <t>100% Implementación. Ejecución y seguimiento del  Plan de SG -SST</t>
  </si>
  <si>
    <t xml:space="preserve">9. Fortalecer los Valores </t>
  </si>
  <si>
    <t xml:space="preserve">100% de cumplimiento de espacios participativos </t>
  </si>
  <si>
    <t xml:space="preserve">                                                                           CÓDIGO UAEOS-FO-PDE-02                                                                                       VERSIÓN 08                                                                                     FECHA EDICIÓN: 10/12/2019</t>
  </si>
  <si>
    <t>Integralidad  de los sistemas de gestión para el desarrollo institucional</t>
  </si>
  <si>
    <t>12 actualizaciones publicadas y socializadas</t>
  </si>
  <si>
    <t>2. Atender los PQRDS internas y externas, que sean puestas en conocimiento de la oficina, de acuerdo con la competencia.</t>
  </si>
  <si>
    <t>100% de consultas resueltas oportunamente</t>
  </si>
  <si>
    <t>3.  Atender las solicitudes de revisión de actos administrativos internos en los aspectos que implican su estructura y normatividad contentiva.</t>
  </si>
  <si>
    <t xml:space="preserve">Funcionamiento </t>
  </si>
  <si>
    <t>3.1 Revisar en su estructura, referencia normativa sobre facultades y capacidad jurídica, las resoluciones por medio de las cuales la entidad acredita para impartir educación solidaria,  remitidas por el Grupo de Educación e Investigación de la entidad.</t>
  </si>
  <si>
    <t>100% resoluciones de acreditación revisadas</t>
  </si>
  <si>
    <t xml:space="preserve">Porcentaje de Resoluciones de acreditación revisadas. </t>
  </si>
  <si>
    <t>3.2 Atender las solicitudes de revisión de actos administrativos internos de los diferentes procesos del SIGOS, de conformidad con la normatividad aplicable a cada uno de ellos.</t>
  </si>
  <si>
    <t>100%  actos administrativos internos revisados.</t>
  </si>
  <si>
    <t>4. Atender los procesos judiciales en los que la Entidad sea parte, en ejercicio de la defensa de sus intereses.</t>
  </si>
  <si>
    <t>100% Trámites judiciales atendidos oportunamente</t>
  </si>
  <si>
    <t>4.2 Realizar actividades de seguimiento procesal a los expedientes judiciales en los que la entidad sea parte.</t>
  </si>
  <si>
    <t xml:space="preserve">100% Registros de seguimiento a los procesos judiciales </t>
  </si>
  <si>
    <t xml:space="preserve">100% visitas a despachos judiciales </t>
  </si>
  <si>
    <t xml:space="preserve">Porcentaje de visitas a despachos judiciales </t>
  </si>
  <si>
    <t>4.3. Liderar las sesiones del Comité de Conciliación, de conformidad con la normatividad aplicable, dejando registro de sus actuaciones.</t>
  </si>
  <si>
    <t xml:space="preserve">24 Sesiones del Comité de Conciliación con sus respectivas actas. </t>
  </si>
  <si>
    <t>Gestión Contractual</t>
  </si>
  <si>
    <t>5. Prestar asistencia y asesoría jurídica en el desarrollo de los procesos que las áreas y grupos de trabajo soliciten, en ejecución del Plan de Compras (inversión y funcionamiento) de la Unidad Administrativa Especial de Organizaciones Solidarias.</t>
  </si>
  <si>
    <t>5.1 Acompañar jurídicamente a los grupos de trabajo de la entidad, en el desarrollo de las actividades de los procesos que adelanten en cumplimiento del plan de compras.</t>
  </si>
  <si>
    <t>100% de procesos atendidos que soliciten acompañamiento jurídico</t>
  </si>
  <si>
    <t>5.3 Revisar, y mantener actualizado el procesos de gestión contractual, de la Entidad.</t>
  </si>
  <si>
    <t>2 Actualizaciones al  proceso de gestión contractual.</t>
  </si>
  <si>
    <t>1 Documento de análisis y propuestas gestionadas.</t>
  </si>
  <si>
    <t>Numero de Documento de análisis y propuestas gestionadas.</t>
  </si>
  <si>
    <t xml:space="preserve">7. Implementar  las dimensiones y  políticas que conforman el MIPG para lograr una  mayor apropiación y cumplimiento adecuado de las funciones, garantizando  la satisfacción y participación ciudadana </t>
  </si>
  <si>
    <t>7,1. Adelantar las actividades para la implementación de las políticas que conforman el MIPG de acuerdo al plan de trabajo dispuesto por la Entidad  </t>
  </si>
  <si>
    <t>Porcentaje de Implementación del MIPG</t>
  </si>
  <si>
    <t xml:space="preserve">
Coordinadora Grupo Planeación y Estadística</t>
  </si>
  <si>
    <t>RAFAEL ANTÓNIO GONZÁLEZ GORDILLO
Director Nacional</t>
  </si>
  <si>
    <t>Gestión del Control y la Evaluación</t>
  </si>
  <si>
    <t>1. Implementar Rol de Evaluación y Seguimiento</t>
  </si>
  <si>
    <t>1.1 Implementar auditorías de evaluación independiente a procesos para la vigencia 2021</t>
  </si>
  <si>
    <t>Auditar el 100% de los procesos establecidos en el programa de auditorías 2021</t>
  </si>
  <si>
    <t xml:space="preserve">Porcentaje de Procesos auditados </t>
  </si>
  <si>
    <t>Holger Mendoza
Nelson Piñeros</t>
  </si>
  <si>
    <t>1.2 Implementar auditorías de evaluación independiente a los contratos / convenios del presupuesto de inversión, que apruebe auditar el Comité institucional de control interno</t>
  </si>
  <si>
    <t>Auditar el 100% de los contratos y/o convenios aprobados por parte del Comité institucional de control interno</t>
  </si>
  <si>
    <t xml:space="preserve">Holger Mendoza
Nelson Piñeros
</t>
  </si>
  <si>
    <t>Emitir los 25  Informes y seguimientos programados en el cronograma de informes y seguimientos (diferentes a informes a entes de control)</t>
  </si>
  <si>
    <t>Número de informes y seguimientos  emitidos</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</si>
  <si>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</si>
  <si>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</si>
  <si>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</si>
  <si>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</si>
  <si>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</si>
  <si>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3.1 Realizar seguimiento a reporte de información en SIRECI por parte de las áreas encargadas</t>
  </si>
  <si>
    <t>15 Reportes a CGR así:
1 informe anual Consolidado
12 reportes de información contractual
2 seguimiento a plan de mejoramiento</t>
  </si>
  <si>
    <t>Número de reportes enviados a Entes de Control</t>
  </si>
  <si>
    <t>4. Implementar Rol de Evaluación de la Gestión del Riesgo</t>
  </si>
  <si>
    <t>4.1 Realizar seguimiento a los  mapas de riesgos de procesos y de corrupción en el marco de las auditorías de evaluación independiente</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</si>
  <si>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</si>
  <si>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</si>
  <si>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</si>
  <si>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</si>
  <si>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</si>
  <si>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</si>
  <si>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</si>
  <si>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</si>
  <si>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 xml:space="preserve">6. Implementar  las dimensiones y  políticas que conforman el MIPG para lograr una  mayor apropiación y cumplimiento adecuado de las funciones, garantizando  la satisfacción y participación ciudadana </t>
  </si>
  <si>
    <r>
      <t xml:space="preserve">                                                                                                                    PLAN DE ACCIÓN</t>
    </r>
    <r>
      <rPr>
        <b/>
        <sz val="18"/>
        <rFont val="Arial Narrow"/>
        <family val="2"/>
      </rPr>
      <t xml:space="preserve"> 2021 GRUPO DE COMUNICACIONES Y PRENSA</t>
    </r>
  </si>
  <si>
    <t>Comunicación y Prensa</t>
  </si>
  <si>
    <t>1. Adelantar una estrategia de comunicaciones y prensa, a través del lenguaje claro,  que permita visibilizar la gestión institucional y del sector solidario, así como las bondades de la asociatividad solidaria.</t>
  </si>
  <si>
    <t>1.1 Asegurar la promoción y difusión de la gestión de la Unidad  en los medios masivos de comunicación y del sector solidario.</t>
  </si>
  <si>
    <t>150 notas  de la Unidad  publicadas en los medios masivos de comunicación y del sector solidario.</t>
  </si>
  <si>
    <t>Número de notas de la Unidad publicadas</t>
  </si>
  <si>
    <t xml:space="preserve">                 
Jaime Baquero y                  Cristina Núñez</t>
  </si>
  <si>
    <t>Bogotá</t>
  </si>
  <si>
    <t>2 ediciones de revistas digitales y 2 folletos digitales
2 ediciones de revistas  impresas</t>
  </si>
  <si>
    <t>Número de ediciones de piezas digitales</t>
  </si>
  <si>
    <t xml:space="preserve">Jaime Baquero                       </t>
  </si>
  <si>
    <t>31/11/2021</t>
  </si>
  <si>
    <t xml:space="preserve">10 Organizaciones solidarias apoyadas con imagen corporativa </t>
  </si>
  <si>
    <t xml:space="preserve">Número Organizaciones solidarias apoyadas </t>
  </si>
  <si>
    <t xml:space="preserve"> Cristina Núñez</t>
  </si>
  <si>
    <t>1.3. Elaborar  piezas audiovisuales para visibilizar las gestión institucional  y las bondades de la asociatividad solidaria.</t>
  </si>
  <si>
    <t>Número de videos elaborados y emitidos.</t>
  </si>
  <si>
    <t xml:space="preserve">Cristina Núñez                              </t>
  </si>
  <si>
    <t xml:space="preserve"> 2.  Implementar una estrategia digital para visibilizar la labor de la Unidad Administrativa y del sector solidario, así como las bondades de la asociatividad solidaria.</t>
  </si>
  <si>
    <t>2.1  Incrementar  el número de seguidores orgánicos en redes sociales.</t>
  </si>
  <si>
    <r>
      <t xml:space="preserve">2000 nuevos seguidores en redes sociales tomando como línea base los </t>
    </r>
    <r>
      <rPr>
        <b/>
        <sz val="10"/>
        <rFont val="Arial Narrow"/>
        <family val="2"/>
      </rPr>
      <t xml:space="preserve"> xxxx a corte de diciembre 2020. </t>
    </r>
  </si>
  <si>
    <t xml:space="preserve">Número de nuevos seguidores.
</t>
  </si>
  <si>
    <t xml:space="preserve">Crisitna Núñez                                      </t>
  </si>
  <si>
    <t xml:space="preserve">30 campañas </t>
  </si>
  <si>
    <t>Número de campañas  en redes sociales realizadas</t>
  </si>
  <si>
    <t>2.2 Garantizar la publicación de contenidos audiovisuales (notas, videos y audios) de los eventos y resultados de gestión más relevantes a través del portal web institucional.</t>
  </si>
  <si>
    <t>400 contenidos audiovisuales publicados en el portal web institucional.</t>
  </si>
  <si>
    <t>Número contenidos audiovisuales publicados</t>
  </si>
  <si>
    <t xml:space="preserve">          
 Jaime Baquero y                  Cristina Núñez</t>
  </si>
  <si>
    <t>2.3 Producir videos para el canal de Youtube de la Entidad para fortalecer estrategia digital de comunicaciónes.</t>
  </si>
  <si>
    <t>35 contenidos para el canal de Youtube  de la entidad realizados.</t>
  </si>
  <si>
    <t xml:space="preserve">Número de contenidos  realizados </t>
  </si>
  <si>
    <t>3.  Diseñar e implementar una estrategia  de comunicación interna para fortalecer  la divulgación y conocimiento de los procesos internos de la Unidad</t>
  </si>
  <si>
    <t xml:space="preserve">3.1 Adelantar actividades de comunicación interna para visibilizar la gestión de los diferentes procesos de la entidad. </t>
  </si>
  <si>
    <t xml:space="preserve">8 actividades  de comunicación interna </t>
  </si>
  <si>
    <t>Número de actividades de comunicación interna realizadas</t>
  </si>
  <si>
    <t xml:space="preserve">Yesenia Florez                                         </t>
  </si>
  <si>
    <t>3.2 Redactar y publicar en la Intranet contenidos de interés para los servidores públicos de la Entidad</t>
  </si>
  <si>
    <t>460 contenidos  con información relevante publicadas en la intranet.</t>
  </si>
  <si>
    <t>Número de notas publicadas en la Intranet</t>
  </si>
  <si>
    <t xml:space="preserve">Jaime Baquero                                        </t>
  </si>
  <si>
    <t>3.3 Diseñar y publicar contenidos para la cartelera digital con información de relevancia para los funcionarios de la entidad.</t>
  </si>
  <si>
    <t>250 contenidos digitales elaborados y  publicados</t>
  </si>
  <si>
    <t>Número de contenidos elaborados y enviados</t>
  </si>
  <si>
    <t xml:space="preserve">Jaime Baquero </t>
  </si>
  <si>
    <t xml:space="preserve">3.4  Producir y publicar videos de la cultura organizacional para fortalecer el número de visitas de  la intranet </t>
  </si>
  <si>
    <t>30 videos producidos y publicados en la intranet</t>
  </si>
  <si>
    <t xml:space="preserve">Número de videos producidos y publicados </t>
  </si>
  <si>
    <t xml:space="preserve"> 3.1 Integralidad  de los sistemas de gestión para el desarrollo institucional </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</si>
  <si>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</si>
  <si>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</si>
  <si>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 xml:space="preserve">4.1 Adelantar las actividades para la implementación de las políticas que conforman el MIPG de acuerdo al plan de trabajo dispuesto por la Entidad </t>
  </si>
  <si>
    <t>100% del Cumplimiento de las actividades asignadas   del MIPG</t>
  </si>
  <si>
    <t>Porcentaje de implementación del MIPG</t>
  </si>
  <si>
    <t>Maria Cristina Nuñez y                                Yesenia Florez</t>
  </si>
  <si>
    <t xml:space="preserve">MARIBEL REYES GARZÓN </t>
  </si>
  <si>
    <t xml:space="preserve">                                                                                                                    PLAN DE ACCIÓN 2021 GRUPO DE COMUNICACIONES Y PRENSA</t>
  </si>
  <si>
    <t xml:space="preserve">1. Fomentar la cultura asociativa solidaria para generar conocimiento de los principios, valores y bondades del sector solidario   </t>
  </si>
  <si>
    <t>Gestión del Conocimiento</t>
  </si>
  <si>
    <t>100% informe generado con el resultado de 5 aplicaciones del instrumento realizadas</t>
  </si>
  <si>
    <t>José Cuy
Carolina Bonilla</t>
  </si>
  <si>
    <t>Cordoba
Cesar
Antioquia
Cundinamarca</t>
  </si>
  <si>
    <t xml:space="preserve">5 actividades de acompañamiento en la Implementación en Instituciones Educativas del Formar para Emprender  </t>
  </si>
  <si>
    <t>Risaralda</t>
  </si>
  <si>
    <t xml:space="preserve">Funcionamiento
</t>
  </si>
  <si>
    <t>100% de 1 documento de lineamientos diseñado</t>
  </si>
  <si>
    <t xml:space="preserve">José Cuy
Carolina Bonilla
</t>
  </si>
  <si>
    <t>Nacional</t>
  </si>
  <si>
    <t>6 procesos formativos realizados</t>
  </si>
  <si>
    <t>José Cuy
Nidia Patiño
Ingrid Reyes
Magda Estrada
Rolfi Serrano
Carolina Bonilla</t>
  </si>
  <si>
    <t>1.4</t>
  </si>
  <si>
    <t>Funcionamiento
Inversión</t>
  </si>
  <si>
    <t>José Cuy
Nidia Patiño
Ingrid Reyes
Magda Estrada
Rolfi Serrano
Carolina Bonilla
Contratista</t>
  </si>
  <si>
    <t>100% de solicitudes gestionadas</t>
  </si>
  <si>
    <t>Contratista
Carolina Bonilla</t>
  </si>
  <si>
    <t>1.5</t>
  </si>
  <si>
    <t>Diseñar una  agenda para el fortalecimiento de comités de educación y otros entes de educación de las organizaciones solidarias para que sean dinamizadores del mejoramiento de vida y el desarrollo territorial</t>
  </si>
  <si>
    <t>José Cuy 
Carolina Bonilla</t>
  </si>
  <si>
    <t>1.6</t>
  </si>
  <si>
    <t>100% de 1 documento de agenda refinado</t>
  </si>
  <si>
    <t>Gestión del Conocimiento
Comunicaciones y Prensa</t>
  </si>
  <si>
    <t>100% de 5 documentales realizados</t>
  </si>
  <si>
    <t>1.7</t>
  </si>
  <si>
    <t xml:space="preserve">Diseñar herramientas educativas para facilitar la gestión multidimensional de las organizaciones solidarias
</t>
  </si>
  <si>
    <t>1 pilotaje de herramienta realizado</t>
  </si>
  <si>
    <t>Ingrid Reyes
Carolina Bonilla</t>
  </si>
  <si>
    <t>1.8</t>
  </si>
  <si>
    <t>1 herramienta mejorada</t>
  </si>
  <si>
    <t>100% de 4 encuentros realizados y documentados</t>
  </si>
  <si>
    <t>Nidia Patiño
Rolfi Serrano
Carolina Bonilla
Contratista</t>
  </si>
  <si>
    <t>2. Promover la generación de ingresos y la inclusión social y 
productiva de la población  a través del emprendimiento solidario</t>
  </si>
  <si>
    <t>100% de 1 documento Programa finalizado</t>
  </si>
  <si>
    <t>100% anteproyecto diseñado y aprobado</t>
  </si>
  <si>
    <t>Rolfi Serrano
Nidia Patiño
Carolina Bonilla</t>
  </si>
  <si>
    <t>100% trabajo de campo realizado</t>
  </si>
  <si>
    <t>Rolfi Serrano
Nidia Patiño
Contratista
Carolina Bonilla</t>
  </si>
  <si>
    <t>Evaluar y diseñar instrumentos de política pública necesarios para potencializar las acciones de las organizaciones del sector solidario como dinamizadoras de desarrollo territorial</t>
  </si>
  <si>
    <t>100% acciones conducentes a la expedición de 1 circular conjunta</t>
  </si>
  <si>
    <t>100% de 1 propuesta elaborada</t>
  </si>
  <si>
    <t>Gestión del Conocimiento
Servicio al Ciudadano</t>
  </si>
  <si>
    <t xml:space="preserve">3. Implementar  las dimensiones y  políticas que conforman el MIPG para lograr una  mayor apropiación de la cultura de compartir y difundir y  la satisfacción y participación ciudadana </t>
  </si>
  <si>
    <t>Magda Estrada
Nidia Patiño
Contratista
Carolina Bonilla</t>
  </si>
  <si>
    <t>Servicio al Ciudadano</t>
  </si>
  <si>
    <t>100% de las solicitudes del trámite gestionadas</t>
  </si>
  <si>
    <t>Nidia Patiño
Ingrid Reyes
José Cuy
Carolina Bonilla</t>
  </si>
  <si>
    <t>100%  acciones para ajuste de marco normativo trámite de acreditación</t>
  </si>
  <si>
    <t>Nidia Patiño
Carolina Bonilla
Oficina Jurídica</t>
  </si>
  <si>
    <t>Magda Estrada
Contratista
Carolina Bonilla</t>
  </si>
  <si>
    <t>3.5</t>
  </si>
  <si>
    <t>100% de las peticiones gestionadas</t>
  </si>
  <si>
    <t>Contratista
Rolfi Serrano
Carolina Bonilla</t>
  </si>
  <si>
    <t>3.6</t>
  </si>
  <si>
    <t>Pensamiento y Direccionamiento Estratégico
Gestión del conocimiento</t>
  </si>
  <si>
    <t xml:space="preserve">Desarrollar acciones de índole institucional para contribuir al fomento de la asociatividad solidaria y sus políticas públicas </t>
  </si>
  <si>
    <t>100% de las solicitudes gestionadas</t>
  </si>
  <si>
    <t>Carolina Bonilla y
Profesionales del grupo</t>
  </si>
  <si>
    <r>
      <t xml:space="preserve">                                                                                                                    PLAN DE ACCIÓN</t>
    </r>
    <r>
      <rPr>
        <b/>
        <sz val="18"/>
        <rFont val="Arial Narrow"/>
        <family val="2"/>
      </rPr>
      <t xml:space="preserve"> 2021 GRUPO DE EDUCACIÓN E INVESTIGACIÓN</t>
    </r>
  </si>
  <si>
    <r>
      <rPr>
        <b/>
        <sz val="10"/>
        <color theme="1"/>
        <rFont val="Arial Narrow"/>
        <family val="2"/>
      </rPr>
      <t>1.1.</t>
    </r>
    <r>
      <rPr>
        <sz val="10"/>
        <color theme="1"/>
        <rFont val="Arial Narrow"/>
        <family val="2"/>
      </rPr>
      <t xml:space="preserve"> Aplicar el instrumento de seguimiento y evaluación del programa formar para emprender</t>
    </r>
  </si>
  <si>
    <r>
      <rPr>
        <b/>
        <sz val="10"/>
        <color theme="1"/>
        <rFont val="Arial Narrow"/>
        <family val="2"/>
      </rPr>
      <t xml:space="preserve">1.2. </t>
    </r>
    <r>
      <rPr>
        <sz val="10"/>
        <color theme="1"/>
        <rFont val="Arial Narrow"/>
        <family val="2"/>
      </rPr>
      <t xml:space="preserve">Acompañar la implementación del programa formar para emprender en asociatividad solidaria </t>
    </r>
  </si>
  <si>
    <r>
      <rPr>
        <b/>
        <sz val="10"/>
        <color theme="1"/>
        <rFont val="Arial Narrow"/>
        <family val="2"/>
      </rPr>
      <t>1.3.</t>
    </r>
    <r>
      <rPr>
        <sz val="10"/>
        <color theme="1"/>
        <rFont val="Arial Narrow"/>
        <family val="2"/>
      </rPr>
      <t xml:space="preserve"> Diseñar lineamientos educativos para la implementación del sello de calidad en programas  de educación económica y financiera para entidades del sector solidario</t>
    </r>
  </si>
  <si>
    <r>
      <rPr>
        <b/>
        <sz val="10"/>
        <color theme="1"/>
        <rFont val="Arial Narrow"/>
        <family val="2"/>
      </rPr>
      <t>1.4.</t>
    </r>
    <r>
      <rPr>
        <sz val="10"/>
        <color theme="1"/>
        <rFont val="Arial Narrow"/>
        <family val="2"/>
      </rPr>
      <t xml:space="preserve"> Desarrollar procesos formativos para facilitar la comprensión de formas asociativas solidarias y la gestión educativa en las organizaciones solidarias</t>
    </r>
  </si>
  <si>
    <r>
      <rPr>
        <b/>
        <sz val="10"/>
        <color theme="1"/>
        <rFont val="Arial Narrow"/>
        <family val="2"/>
      </rPr>
      <t>1.5.</t>
    </r>
    <r>
      <rPr>
        <sz val="10"/>
        <color theme="1"/>
        <rFont val="Arial Narrow"/>
        <family val="2"/>
      </rPr>
      <t xml:space="preserve"> Gestionar las solicitudes de expedición de certificados a procesos formativos adelantados por servidores públicos de la UAEOS</t>
    </r>
  </si>
  <si>
    <r>
      <rPr>
        <b/>
        <sz val="10"/>
        <color theme="1"/>
        <rFont val="Arial Narrow"/>
        <family val="2"/>
      </rPr>
      <t xml:space="preserve">1.6. </t>
    </r>
    <r>
      <rPr>
        <sz val="10"/>
        <color theme="1"/>
        <rFont val="Arial Narrow"/>
        <family val="2"/>
      </rPr>
      <t>Continuar con la actividad de diseñar documento de agenda de trabajo con comités de educación</t>
    </r>
  </si>
  <si>
    <r>
      <rPr>
        <b/>
        <sz val="10"/>
        <color theme="1"/>
        <rFont val="Arial Narrow"/>
        <family val="2"/>
      </rPr>
      <t>1.8.</t>
    </r>
    <r>
      <rPr>
        <sz val="10"/>
        <color theme="1"/>
        <rFont val="Arial Narrow"/>
        <family val="2"/>
      </rPr>
      <t xml:space="preserve"> Realizar el pilotaje y mejoras a la herramienta PESEM </t>
    </r>
  </si>
  <si>
    <r>
      <rPr>
        <b/>
        <sz val="10"/>
        <color theme="1"/>
        <rFont val="Arial Narrow"/>
        <family val="2"/>
      </rPr>
      <t xml:space="preserve">2.1. </t>
    </r>
    <r>
      <rPr>
        <sz val="10"/>
        <color theme="1"/>
        <rFont val="Arial Narrow"/>
        <family val="2"/>
      </rPr>
      <t>Realizar encuentros con pares académicos, servidores públicos y sector solidario, para fortalecer aspectos doctrinales del modelo asociativo solidario</t>
    </r>
  </si>
  <si>
    <r>
      <rPr>
        <b/>
        <sz val="10"/>
        <color theme="1"/>
        <rFont val="Arial Narrow"/>
        <family val="2"/>
      </rPr>
      <t>2.3.</t>
    </r>
    <r>
      <rPr>
        <sz val="10"/>
        <color theme="1"/>
        <rFont val="Arial Narrow"/>
        <family val="2"/>
      </rPr>
      <t xml:space="preserve"> Desarrollar proceso de investigación conducente a conocer el estado actual de la educación solidaria en colegios cooperativos</t>
    </r>
  </si>
  <si>
    <r>
      <rPr>
        <b/>
        <sz val="10"/>
        <rFont val="Arial Narrow"/>
        <family val="2"/>
      </rPr>
      <t xml:space="preserve">3.1. </t>
    </r>
    <r>
      <rPr>
        <sz val="10"/>
        <rFont val="Arial Narrow"/>
        <family val="2"/>
      </rPr>
      <t xml:space="preserve">Realizar acciones para el cumplimiento del plan MIPG </t>
    </r>
  </si>
  <si>
    <r>
      <rPr>
        <b/>
        <sz val="10"/>
        <color theme="1"/>
        <rFont val="Arial Narrow"/>
        <family val="2"/>
      </rPr>
      <t>3.3</t>
    </r>
    <r>
      <rPr>
        <sz val="10"/>
        <color theme="1"/>
        <rFont val="Arial Narrow"/>
        <family val="2"/>
      </rPr>
      <t>. Gestionar las solicitudes del trámite de acreditación</t>
    </r>
  </si>
  <si>
    <r>
      <rPr>
        <b/>
        <sz val="10"/>
        <color theme="1"/>
        <rFont val="Arial Narrow"/>
        <family val="2"/>
      </rPr>
      <t>3.4.</t>
    </r>
    <r>
      <rPr>
        <sz val="10"/>
        <color theme="1"/>
        <rFont val="Arial Narrow"/>
        <family val="2"/>
      </rPr>
      <t xml:space="preserve"> Realizar proceso participación ciudadana para ajustar el marco normativo del trámite de acreditación</t>
    </r>
  </si>
  <si>
    <r>
      <rPr>
        <b/>
        <sz val="10"/>
        <color theme="1"/>
        <rFont val="Arial Narrow"/>
        <family val="2"/>
      </rPr>
      <t xml:space="preserve">3.5. </t>
    </r>
    <r>
      <rPr>
        <sz val="10"/>
        <color theme="1"/>
        <rFont val="Arial Narrow"/>
        <family val="2"/>
      </rPr>
      <t>Realizar acciones para la catalogación, organización y plan de manejo a las publicaciones y material del centro documental de la UAEOS</t>
    </r>
  </si>
  <si>
    <r>
      <rPr>
        <b/>
        <sz val="10"/>
        <color theme="1"/>
        <rFont val="Arial Narrow"/>
        <family val="2"/>
      </rPr>
      <t>3.6.</t>
    </r>
    <r>
      <rPr>
        <sz val="10"/>
        <color theme="1"/>
        <rFont val="Arial Narrow"/>
        <family val="2"/>
      </rPr>
      <t xml:space="preserve"> Gestionar las peticiones que formule la ciudadanía en el marco del procedimiento de gestión de peticiones</t>
    </r>
  </si>
  <si>
    <r>
      <rPr>
        <b/>
        <sz val="10"/>
        <rFont val="Arial Narrow"/>
        <family val="2"/>
      </rPr>
      <t xml:space="preserve">4.1. </t>
    </r>
    <r>
      <rPr>
        <sz val="10"/>
        <rFont val="Arial Narrow"/>
        <family val="2"/>
      </rPr>
      <t>Gestionar de solicitudes internas y externas que contribuyan a la promoción de la cultura  e identidad solidaria y al fomento de la asociatividad solidaria</t>
    </r>
  </si>
  <si>
    <t xml:space="preserve">                                                                                                                    PLAN DE ACCIÓN 2021 GRUPO DE PLANEACION Y ESTADISTICA</t>
  </si>
  <si>
    <t>CÓDIGO UAEOS-FO-PDE-02                                                             VERSIÓN 08                                                                          FECHA EDICIÓN: 30/01/2019</t>
  </si>
  <si>
    <t xml:space="preserve">
VALOR PORCENTUAL DE LA ACTIVIDAD GENERAL 
</t>
  </si>
  <si>
    <t>Enero</t>
  </si>
  <si>
    <t>3.1 Integralidad de los sistemas de gestión y planeación para el desarrollo institucional.</t>
  </si>
  <si>
    <t xml:space="preserve">1. Coordinar y asesorar el proceso de  Planeación Estratégica  Institucional  2019-2022 </t>
  </si>
  <si>
    <t>1.1  Realizar Seguimiento al Plan Estratégico institucional (2019-2022)</t>
  </si>
  <si>
    <t xml:space="preserve"> 4 Seguimientos PEI (último vigencia 2020 y 3  de 2021)</t>
  </si>
  <si>
    <t>Número de seguimientos realizados</t>
  </si>
  <si>
    <t>Marisol Viveros 
Jorge Chavez</t>
  </si>
  <si>
    <t>1.2 Realizar seguimiento a los compromisos del PND (Indicador de SINERGIA), la Planeación Sectorial e Institucional (último vigencia 2020 y 3  de 2021)</t>
  </si>
  <si>
    <t>4 informes de seguimiento  (último vigencia 2020 y 3  de 2021)</t>
  </si>
  <si>
    <t>Número de informes de seguimientos realizados</t>
  </si>
  <si>
    <t>Marisol Viveros
 Jorge Chavez</t>
  </si>
  <si>
    <t>1.3 Apoyar   la preparación y realización de la  jornada de planeación para la vigencia 2022</t>
  </si>
  <si>
    <t xml:space="preserve">1 Jornada de planeación </t>
  </si>
  <si>
    <t>Número de jornada de planeación apoyadas</t>
  </si>
  <si>
    <t>Marisol Viveros
 Jorge Chavez 
Martha Daza</t>
  </si>
  <si>
    <t>31/11/2020</t>
  </si>
  <si>
    <t xml:space="preserve">Programas y Proyectos </t>
  </si>
  <si>
    <t xml:space="preserve">1.4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</si>
  <si>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</si>
  <si>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</si>
  <si>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Marisol Viveros 
Martha Daza</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</si>
  <si>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</si>
  <si>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</si>
  <si>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t>
  </si>
  <si>
    <t>4 Comités  Institucionales de Gestión y Desempeño</t>
  </si>
  <si>
    <t>Número de Comités  Institucionales de Gestión y Desempeño realizados</t>
  </si>
  <si>
    <t xml:space="preserve">2.2 Brindar asesoría , acompañamiento  y seguimiento a la implementación de los planes integrados  adoptados </t>
  </si>
  <si>
    <t xml:space="preserve">18  planes consolidados y publicados </t>
  </si>
  <si>
    <t>Número de Planes  consolidados y publicados</t>
  </si>
  <si>
    <t>Jorge Chavez</t>
  </si>
  <si>
    <t>3 informes de seguimiento a Plan Anticorrupción y Atención al ciudadano y el Plan de participación ciudadana</t>
  </si>
  <si>
    <t xml:space="preserve">Número de Planes informes de seguimiento realizados </t>
  </si>
  <si>
    <t xml:space="preserve">4 informes de seguimiento a los planes integrados </t>
  </si>
  <si>
    <t>Número de Planes  informes de seguimiento realizados</t>
  </si>
  <si>
    <t>2.3 Asesorar y validar técnicamente la elaboración y publicación de los planes de acción de las diferentes áreas de la Unidad Administrativa Especial de Organizaciones Solidarias y realizar los informes de seguimiento</t>
  </si>
  <si>
    <t>10 Planes de acción asesorados</t>
  </si>
  <si>
    <t>Número de planes de acción publicados</t>
  </si>
  <si>
    <t>12 Informes de seguimiento y ejecución (último vigencia 2020 y 3  de 2021)</t>
  </si>
  <si>
    <t>Número de Informes de seguimiento elaborados y enviados a los responsables</t>
  </si>
  <si>
    <t>2.4 Apoyar metodológicamente  la construcción de los mapas de riesgos de  procesos y de corrupción y adelantar el monitoreo de acuerdo a la normatividad vigente.</t>
  </si>
  <si>
    <t>2  matrices de  mapas de riesgos construidas y publicadas ( corrupción y de procesos)</t>
  </si>
  <si>
    <t>Número de matriz de riesgos de procesos elaborada, publicada</t>
  </si>
  <si>
    <t>Jorge Muñoz</t>
  </si>
  <si>
    <t>31/04/2020</t>
  </si>
  <si>
    <t xml:space="preserve">5 monitoreos  realizados en las fechas que establecen la normatividad  vigente ( 3 de riesgos de corrupción y 2 de procesos) </t>
  </si>
  <si>
    <t>Número de Planes de monitoreos realizados.</t>
  </si>
  <si>
    <t xml:space="preserve">3.2 Seguimientos, informes  y reportes  realizados y enviados </t>
  </si>
  <si>
    <t>Marisol Viveros 
Jorge Chavez
Martha Daza</t>
  </si>
  <si>
    <t xml:space="preserve">3.3 Validar los reportes de SISCONPES </t>
  </si>
  <si>
    <t>2 Reportes validados en la plataforma SISCONPES</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</si>
  <si>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</si>
  <si>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</si>
  <si>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</si>
  <si>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</si>
  <si>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</si>
  <si>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</si>
  <si>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 informes de seguimiento y acompañamiento</t>
  </si>
  <si>
    <t>Número de  informes realizados</t>
  </si>
  <si>
    <t xml:space="preserve">Seguimiento y Medición </t>
  </si>
  <si>
    <t xml:space="preserve">2  actualizaciones  de  información por departamento y municipio realizados en el mapa de gestión </t>
  </si>
  <si>
    <t>Martha Daza 
Jorge Chavez</t>
  </si>
  <si>
    <t>12 reportes de seguimiento a las operaciones estadísticas  propias y 4 informes trimestrales (último vigencia 2020 y 3  de 2021)</t>
  </si>
  <si>
    <t>Número de reportes de seguimiento realizados</t>
  </si>
  <si>
    <t>Marisol Viveros</t>
  </si>
  <si>
    <t>12 reportes de medición de indicadores y 4 informes trimestrales (último vigencia 2020 y 3  de 2021)</t>
  </si>
  <si>
    <t xml:space="preserve">1 reportes  de  cumplimiento de los requerimientos del DANE </t>
  </si>
  <si>
    <t xml:space="preserve">Número de reportes realizados  </t>
  </si>
  <si>
    <t>6.1 Gestionar la actualización  y aprobación de  los proyectos de inversión para la vigencia 2021  y vigencias posteriores, por parte de Mintrabajo y DNP</t>
  </si>
  <si>
    <t>100% de proyectos actualizados, aprobados y registrados vigencia 2021</t>
  </si>
  <si>
    <t>Porcentaje de  proyectos actualizados, aprobados y registrados en el DNP</t>
  </si>
  <si>
    <t>Marisol Viveros
Martha Daza</t>
  </si>
  <si>
    <t>2/15/2020</t>
  </si>
  <si>
    <t xml:space="preserve">100% proyectos actualizados enviados a Mintrabajo y registrados ante el DNP  programación  2022 </t>
  </si>
  <si>
    <t>Porcentaje   de proyectos actualizados, aprobados y registrados en el DNP para vigencia 2022</t>
  </si>
  <si>
    <t>6.2  Asesorar y verificar la elaboración de estudios técnicos para la ejecución de proyectos de inversión durante 2020</t>
  </si>
  <si>
    <t>100% Estudios técnicos asesorados</t>
  </si>
  <si>
    <t>Porcentaje de estudios técnicos asesorados</t>
  </si>
  <si>
    <t>Martha Daza</t>
  </si>
  <si>
    <t>6.2</t>
  </si>
  <si>
    <t>12 Reportes  de seguimiento 4 informes trimestrales (último vigencia 2020 y 3 de 2021)</t>
  </si>
  <si>
    <t>Número de reportes de seguimiento elaborados</t>
  </si>
  <si>
    <t>6.3</t>
  </si>
  <si>
    <t>6.4 Realizar seguimiento sobre los avances de la ejecución de los proyectos de inversión (Física, financiera y de gestión) registrada en la herramienta del SPI y enviar retroalimentación a los formuladores</t>
  </si>
  <si>
    <t xml:space="preserve">12 Reportes  de seguimiento </t>
  </si>
  <si>
    <t xml:space="preserve">7.1 Adelantar las actividades para la implementación de las políticas que conforman el MIPG de acuerdo al plan de trabajo dispuesto por la Entidad </t>
  </si>
  <si>
    <t>1. Fomentar la cultura asociativa solidaria para generar conocimiento de los principios, valores y bondades del sector solidario 
2. Promover la generación de ingresos y la inclusión social y 
productiva de la población  a través del emprendimiento solidario
3. Fortalecimiento a la institucionalidad pública  y la participación ciudadana para el desarrollo del modelo asociativo solidario en esquemas de buen gobierno, gobernanza y gobernabilidad</t>
  </si>
  <si>
    <t xml:space="preserve"> Integralidad  de los sistemas de gestión para el desarrollo institucional</t>
  </si>
  <si>
    <t>Gestión informática</t>
  </si>
  <si>
    <t xml:space="preserve">
1. Continuar la Implementación de la política de Gobierno Digital en la Entidad</t>
  </si>
  <si>
    <t>1.1. Revisión y actualización de la Arquitectura TI</t>
  </si>
  <si>
    <t>Una (1°) Actualización Documento de Arquitectura de TI.</t>
  </si>
  <si>
    <t>Luis Carlos Jaraba Correa
Contratista
Supervisor</t>
  </si>
  <si>
    <t>1° documentar de la Arquitectura de Solución de un sistemas de información.</t>
  </si>
  <si>
    <r>
      <t xml:space="preserve">1.2 </t>
    </r>
    <r>
      <rPr>
        <sz val="10"/>
        <rFont val="Arial Narrow"/>
        <family val="2"/>
      </rPr>
      <t>Implementación,</t>
    </r>
    <r>
      <rPr>
        <sz val="10"/>
        <color indexed="8"/>
        <rFont val="Arial Narrow"/>
        <family val="2"/>
      </rPr>
      <t xml:space="preserve"> actualización y seguimiento a los planes integrados del Grupo de Tecnologías de la Información. (PETI, Plan de seguridad y privacidad de la información, Plan de tratamiento de riesgos de seguridad digital y Plan de Mantenimiento de servicios tecnológicos)</t>
    </r>
  </si>
  <si>
    <t>100%  de ejecución de las actividades de PETI 2021</t>
  </si>
  <si>
    <t>Luis Carlos Jaraba Correa
José Ignacio Herrera T
Contratista</t>
  </si>
  <si>
    <t>Una (1°) Actualización del Plan Estratégico de Tecnologías 2022</t>
  </si>
  <si>
    <t>Numero Actualizaciones del Plan Estratégico de Tecnologías 2022</t>
  </si>
  <si>
    <t>100%  de ejecución de las actividades del plan de seguridad y privacidad de la información 2021.</t>
  </si>
  <si>
    <t>Luis Carlos Jaraba Correa
Katia Jiménez Gamarra
Juan David Díaz Salgado.
José Ignacio Herrera T
Laura Lizeth Malaver B.</t>
  </si>
  <si>
    <t>Una (1°) Actualización Plan de seguridad y privacidad de la información 2022</t>
  </si>
  <si>
    <t>Numero Actualizaciones Plan de seguridad y privacidad de la información 2022</t>
  </si>
  <si>
    <t>3° Reportes de Seguimiento al plan de tratamiento de Riesgos de seguridad Digital</t>
  </si>
  <si>
    <t>Numero de Reportes de Seguimiento al plan de tratamiento de Riesgos de seguridad Digital</t>
  </si>
  <si>
    <t>Luis Carlos Jaraba Correa
Contratista
Laura Lizeth Malaver B.
Juan David Díaz Salgado.</t>
  </si>
  <si>
    <t>1° informe final de Seguimiento del plan de tratamiento de Riesgos de seguridad Digital</t>
  </si>
  <si>
    <t>Numero de informe final de Seguimiento del plan de tratamiento de Riesgos de seguridad Digital</t>
  </si>
  <si>
    <t>1° Actualización plan de tratamiento de Riesgos de seguridad Digital 2022</t>
  </si>
  <si>
    <t>Numero de Actualización plan de tratamiento de Riesgos de seguridad Digital 2022</t>
  </si>
  <si>
    <t>100 % de ejecución de las actividades del plan de mantenimiento  de servicios tecnológicos 2021</t>
  </si>
  <si>
    <t>% de ejecución de las actividades del plan de mantenimiento  de servicios tecnológicos 2021</t>
  </si>
  <si>
    <t>1° Actualización Plan de mantenimiento  de servicios tecnológicos 2022</t>
  </si>
  <si>
    <t>Numero de Actualizaciones Plan de mantenimiento  de servicios tecnológicos 2022</t>
  </si>
  <si>
    <t>100 % de ejecución de las actividades del plan de Transformación Digital</t>
  </si>
  <si>
    <t>Luis Carlos Jaraba Correa
Contratista
Laura Lizeth Malaver B.</t>
  </si>
  <si>
    <t>1° informe final de Seguimiento del  plan de Transformación Digital</t>
  </si>
  <si>
    <t>1° Actualización plan de Transformación Digital 2022</t>
  </si>
  <si>
    <t>Numero de Actualización  plan de Transformación Digital 2022</t>
  </si>
  <si>
    <t>1.3 Actualizar e implementar el plan de comunicación y sensibilización de la política de gobierno digital y seguridad de la información.</t>
  </si>
  <si>
    <t>100% de ejecución de las actividades del Plan de Comunicación y Sensibilización de la política de gobierno digital y seguridad de la información 2021.</t>
  </si>
  <si>
    <t>Luis Carlos Jaraba Correa
Laura Lizeth Malaver B</t>
  </si>
  <si>
    <t>1° Actualización Plan de Comunicación y Sensibilización 2022</t>
  </si>
  <si>
    <t>Numero de Actualizaciones Plan de Comunicación y Sensibilización 2022</t>
  </si>
  <si>
    <t>2° Informe general del resultado de la implementación del plan de comunicación y sensibilización.</t>
  </si>
  <si>
    <t>Numero de  Informes general del resultado de la implementación del plan de comunicación y sensibilización.</t>
  </si>
  <si>
    <t>2. Transparencia y Acceso a la Información Pública</t>
  </si>
  <si>
    <t>2.1 Mantenimiento y actualización del botón de Transparencia y Acceso a la información pública de la página web</t>
  </si>
  <si>
    <t>2° Informes semestral de la gestión adelantada del botón de transparencia.</t>
  </si>
  <si>
    <t>Numero de Informes de la gestión del botón de transparencia y acceso a la información pública</t>
  </si>
  <si>
    <t>Luis Carlos Jaraba Correa
Contratista
Juan David Díaz Salgado.</t>
  </si>
  <si>
    <t xml:space="preserve">2.2 .Estructurar el botón de transparencia de acuerdo a l proyecto de resolución de transparencia y acceso a la información publica. </t>
  </si>
  <si>
    <t xml:space="preserve">3°  informes trimestral  de la Estructura del botón de transparencia </t>
  </si>
  <si>
    <t xml:space="preserve">Numero de Informes de la Estructura del botón de transparencia </t>
  </si>
  <si>
    <t>3. Mantener en óptimas condiciones la plataforma tecnológica para garantizar la disponibilidad de la información y servicios tecnológicos.</t>
  </si>
  <si>
    <t>3.1. Renovar  y actualizar las licencias de software de seguridad  de la UAEOS.</t>
  </si>
  <si>
    <r>
      <rPr>
        <sz val="10"/>
        <rFont val="Arial Narrow"/>
        <family val="2"/>
      </rPr>
      <t>157</t>
    </r>
    <r>
      <rPr>
        <sz val="10"/>
        <color theme="1"/>
        <rFont val="Arial Narrow"/>
        <family val="2"/>
      </rPr>
      <t xml:space="preserve"> licencias de software de seguridad instaladas.</t>
    </r>
  </si>
  <si>
    <t>Número de licencias de software actualizadas / Número de licencias de software adquiridas</t>
  </si>
  <si>
    <t>Luis Carlos Jaraba Correa
José Ignacio Herrera</t>
  </si>
  <si>
    <t xml:space="preserve">3.2 Renovar y actualizar las licencias de office 365 para los funcionarios de la entidad </t>
  </si>
  <si>
    <t>148 licencias de office 365 instaladas</t>
  </si>
  <si>
    <t>3.3 Garantizar la disponibilidad y funcionamiento de las copias de seguridad de la información de la UAEOS</t>
  </si>
  <si>
    <t>12° informes de copias de seguridad realizadas.</t>
  </si>
  <si>
    <t>Numero de  informes de copias de seguridad realizadas.</t>
  </si>
  <si>
    <t>Luis Carlos Jaraba Correa
Katia Jiménez Gamarra</t>
  </si>
  <si>
    <t>3° informes de  pruebas de recuperación de acuerdo a las políticas de backups.</t>
  </si>
  <si>
    <t>Numero de  informes de  pruebas de recuperación de acuerdo a las políticas de backups.</t>
  </si>
  <si>
    <t>Luis Carlos Jaraba Correa
Katia Jiménez Gamarra
Juan David Díaz Salgado.</t>
  </si>
  <si>
    <t>3.4. Realizar las actualizaciones de software ( Parches de seguridad, firmware, Sistemas operativos, Servicios, Módulos) de la  infraestructura tecnológica.</t>
  </si>
  <si>
    <t xml:space="preserve">4° reportes de actualizaciones de software </t>
  </si>
  <si>
    <t>Número reportes realizados / números de reportes planeados</t>
  </si>
  <si>
    <t>3.5 Realizar reporte sobre la gestión del inventario de hardware Grupo de Tecnologías de Información.</t>
  </si>
  <si>
    <t xml:space="preserve">2° reportes de gestión de inventario de hardware a cargo del grupo de Tecnologías </t>
  </si>
  <si>
    <t>Luis Carlos Jaraba Correa
José Ignacio Herrera
Katia Jiménez Gamarra</t>
  </si>
  <si>
    <t>3.6 Realizar revisión y reporte de deterioro de los  quipos tecnológicos</t>
  </si>
  <si>
    <t>2° reportes de deterioro de los  quipos tecnológicos</t>
  </si>
  <si>
    <t>3.7. Adquirir y configurar el hardware necesario conforme a las necesidades de la Unidad.</t>
  </si>
  <si>
    <t xml:space="preserve">8 componentes de tipo hardware adquiridos y configurados. </t>
  </si>
  <si>
    <t>Componentes de tipo hardware adquiridos y configurados.</t>
  </si>
  <si>
    <t>Luis Carlos Jaraba Correa
José Ignacio Herrera
Juan David Díaz Salgado</t>
  </si>
  <si>
    <t>4. Gestionar los servicios y sistemas de información de la UAEOS</t>
  </si>
  <si>
    <t>4.1. Atender las solicitudes de soporte técnico realizadas por los usuarios de la Unidad.</t>
  </si>
  <si>
    <t>100% de las solicitudes de soporte técnico atendidas.</t>
  </si>
  <si>
    <t>4.2 Uso, apropiación y seguimiento a los sistemas de información y equipo tecnológico de la entidad.</t>
  </si>
  <si>
    <t>2° Evaluaciones Uso, apropiación y seguimiento a los sistemas de información y equipo tecnológico de la entidad.</t>
  </si>
  <si>
    <t>Número evaluaciones realizados / números de evaluaciones planeados</t>
  </si>
  <si>
    <t>Luis Carlos Jaraba                   Laura Malaver                   Contratista</t>
  </si>
  <si>
    <t>2 informe de seguimiento a las Evaluaciones de Uso, apropiación y seguimiento a los sistemas de información y equipo tecnológico de la entidad.</t>
  </si>
  <si>
    <t>Numero de Informes del seguimiento a las Evaluaciones de Uso, apropiación y seguimiento a los sistemas de información y equipo tecnológico de la entidad.</t>
  </si>
  <si>
    <t xml:space="preserve">4.3 Consultar los servicios tecnológicos productivos </t>
  </si>
  <si>
    <t xml:space="preserve"> 128650 Consultas realizadas a los  servicios web de la entidad.</t>
  </si>
  <si>
    <t>Número consultas realizadas a los servicios web.</t>
  </si>
  <si>
    <t>Luis Carlos Jaraba Correa
Juan David Díaz Salgado.</t>
  </si>
  <si>
    <t xml:space="preserve">4.4 Realizar revisión y reporte de deterioro de los sistemas de información </t>
  </si>
  <si>
    <t xml:space="preserve">2 reportes de  deterioro de los sistemas de información  </t>
  </si>
  <si>
    <t>Luis Carlos Jaraba Correa
Juan David Díaz Salgado.
Laura Lizeth Malaver B.</t>
  </si>
  <si>
    <t>4.5. Realizar la revisión, actualización e implementación del Plan de Aseguramiento de Calidad durante el ciclo de vida de los sistemas de información que incluya criterios funcionales y no funcionales.</t>
  </si>
  <si>
    <t>1 Actualización de Plan de Aseguramiento de Calidad durante el ciclo de vida de los sistemas de información que incluya criterios funcionales y no funcionales</t>
  </si>
  <si>
    <t>Numero de Actualizaciones Plan de Aseguramiento de Calidad durante el ciclo de vida de los sistemas de información</t>
  </si>
  <si>
    <t>Luis Carlos Jaraba
Contratista
Supervisor</t>
  </si>
  <si>
    <t>100%  de ejecución de las actividades  de Aseguramiento de Calidad durante el ciclo de vida de los sistemas de información que incluya criterios funcionales y no funcionales.</t>
  </si>
  <si>
    <t>4.6.  Implementar aplicaciones de software a la medida de las necesidades de la UAEOS.</t>
  </si>
  <si>
    <t>3 informes de  implementación aplicaciones de software a la medida de las necesidades de la UAEOS.</t>
  </si>
  <si>
    <t>Número de Aplicaciones de software implementadas</t>
  </si>
  <si>
    <t>Pensamiento y Direccionamiento Estratégico</t>
  </si>
  <si>
    <t xml:space="preserve">5.  Implementar  las dimensiones y  políticas que conforman el MIPG para lograr una  mayor apropiación y cumplimiento adecuado de las funciones, garantizando  la satisfacción y participación ciudadana </t>
  </si>
  <si>
    <t xml:space="preserve">5.1 Adelantar las actividades para la implementación de las políticas que conforman el MIPG de acuerdo al plan de trabajo dispuesto por la Entidad </t>
  </si>
  <si>
    <r>
      <t>CRONOGRAMA</t>
    </r>
    <r>
      <rPr>
        <sz val="18"/>
        <color theme="0" tint="-0.499984740745262"/>
        <rFont val="Arial Narrow"/>
        <family val="2"/>
      </rPr>
      <t xml:space="preserve"> </t>
    </r>
    <r>
      <rPr>
        <sz val="18"/>
        <color theme="1"/>
        <rFont val="Arial Narrow"/>
        <family val="2"/>
      </rPr>
      <t>2021</t>
    </r>
  </si>
  <si>
    <t xml:space="preserve">Impulso a la educación solidaria y cooperativa </t>
  </si>
  <si>
    <t xml:space="preserve">Inversión             funcionamiento </t>
  </si>
  <si>
    <t xml:space="preserve">1.1 Apoyar el diseño de la agenda para el fortalecimiento de comités de educación y otros entes de educación de las organizaciones solidarias. </t>
  </si>
  <si>
    <t xml:space="preserve">50%  agenda diseñada e implementada </t>
  </si>
  <si>
    <t>Todos los grupos de la dirección de desarrollo</t>
  </si>
  <si>
    <t xml:space="preserve">marzo </t>
  </si>
  <si>
    <t xml:space="preserve">noviembre </t>
  </si>
  <si>
    <t xml:space="preserve">2.  Desarrollar  programas  que posicionen la cultura asociativa solidaria para el reconocimiento de las potencialidades del sector solidario como una alternativa para el desarrollo humano.     </t>
  </si>
  <si>
    <t>Inversión 
Funcionamiento</t>
  </si>
  <si>
    <t xml:space="preserve">2.1 Implementar el programa formar para emprender en asociatividad solidaria en instituciones educativas </t>
  </si>
  <si>
    <t xml:space="preserve">8 secretarias de educación promocionadas </t>
  </si>
  <si>
    <t>Número de secretarias de educación promocionadas en los diferentes programas educativos diseñados por la Unidad.</t>
  </si>
  <si>
    <t>marzo</t>
  </si>
  <si>
    <t xml:space="preserve">5 municipios donde se implementa el programa Formar para Emprender </t>
  </si>
  <si>
    <t xml:space="preserve">Número de Municipios en donde se implementa el Programa Formar Para Emprender </t>
  </si>
  <si>
    <t xml:space="preserve">2.2 Adelantar jornadas de sensibilización  y promoción que posicionen la cultura asociativa solidaria
</t>
  </si>
  <si>
    <t xml:space="preserve">1000 personas sensibilizadas </t>
  </si>
  <si>
    <t>Número de personas sensibilizadas</t>
  </si>
  <si>
    <t xml:space="preserve">40 jornadas de sensibilización </t>
  </si>
  <si>
    <t xml:space="preserve">Número de jornadas de sensibilización </t>
  </si>
  <si>
    <t>diciembre</t>
  </si>
  <si>
    <t xml:space="preserve">6 foros </t>
  </si>
  <si>
    <t xml:space="preserve">Número de foros realizados </t>
  </si>
  <si>
    <t>Grupo de Emprendimiento y productividad</t>
  </si>
  <si>
    <t>Septiembre</t>
  </si>
  <si>
    <t xml:space="preserve">Diciembre </t>
  </si>
  <si>
    <t xml:space="preserve">2.3 Desarrollar cursos básicos de economía solidaria que contribuyan con el eje de fomento de la economía solidaria </t>
  </si>
  <si>
    <t xml:space="preserve">12 cursos  básicos </t>
  </si>
  <si>
    <t>Número de cursos básicos de economía solidaria  realizados por gestión</t>
  </si>
  <si>
    <t>Marzo</t>
  </si>
  <si>
    <t>Octubre</t>
  </si>
  <si>
    <t xml:space="preserve">Desarrollo de modelos de negocios solidarios con innovación social </t>
  </si>
  <si>
    <t xml:space="preserve">FOMENTO </t>
  </si>
  <si>
    <t xml:space="preserve">3. Emprendimientos solidarios implementando estrategias de autosostenibilidad  </t>
  </si>
  <si>
    <t>80% de emprendimientos Solidarios implementando la estrategia de sostenibilidad</t>
  </si>
  <si>
    <t>Diciembre</t>
  </si>
  <si>
    <t xml:space="preserve"> Fomento de la asociatividad solidaria  para la formalización empresarial, competitividad, y comercialización </t>
  </si>
  <si>
    <t xml:space="preserve">4. Implementar el Programa Integral de Intervención para dinamizar emprendimientos asociativos solidarios </t>
  </si>
  <si>
    <t>4.1 Ejecutar las fases que correspondan del programa integral de intervención</t>
  </si>
  <si>
    <t xml:space="preserve">313 emprendimientos  solidarios dinamizados </t>
  </si>
  <si>
    <t xml:space="preserve">Número de Emprendimientos solidarios dinamizados </t>
  </si>
  <si>
    <t>Noviembre</t>
  </si>
  <si>
    <t xml:space="preserve"> 198 emprendimientos solidarios dinamizados a través de compras públicas </t>
  </si>
  <si>
    <t xml:space="preserve">Número Emprendimientos solidarios dinamizados a través de la estrategia de compras públicas locales </t>
  </si>
  <si>
    <t xml:space="preserve">Dirección Técnica de Desarrollo </t>
  </si>
  <si>
    <t>4.2 Reportar los beneficiarios de los procesos de fomento para dinamizar los emprendimientos solidarios</t>
  </si>
  <si>
    <t xml:space="preserve"> 7665 personas beneficiadas </t>
  </si>
  <si>
    <t xml:space="preserve">Número de Personas beneficiadas </t>
  </si>
  <si>
    <t xml:space="preserve">Febrero </t>
  </si>
  <si>
    <t>4.3 Reportar los beneficiarios de población reincorporada  de los procesos de fomento para dinamizar los emprendimientos solidarios</t>
  </si>
  <si>
    <t xml:space="preserve">30 Personas reincorporadas beneficiadas  </t>
  </si>
  <si>
    <t xml:space="preserve">Número de Personas reincorporadas beneficiadas </t>
  </si>
  <si>
    <t>4.4 Reportar los beneficiarios de población víctima de los procesos de fomento para dinamizar los emprendimientos solidarios</t>
  </si>
  <si>
    <t xml:space="preserve">615 Personas víctimas beneficiadas </t>
  </si>
  <si>
    <t xml:space="preserve">Número de Personas víctimas beneficiadas </t>
  </si>
  <si>
    <t>Inversión         Funcionamiento</t>
  </si>
  <si>
    <t>5 Gremios del sector solidario fortalecido</t>
  </si>
  <si>
    <t xml:space="preserve">Número de Gremios del sector solidario  fortalecidos </t>
  </si>
  <si>
    <t>Abril</t>
  </si>
  <si>
    <t>funcionamiento</t>
  </si>
  <si>
    <t xml:space="preserve">25% del programa de Voluntariado implementado </t>
  </si>
  <si>
    <t xml:space="preserve">Porcentaje del programa de voluntariado implementado </t>
  </si>
  <si>
    <t>100% de cumplimiento de los compromisos</t>
  </si>
  <si>
    <t>Porcentaje de cumplimientos de los compromisos</t>
  </si>
  <si>
    <t xml:space="preserve">Porcentaje de Estrategia de sinergias implementado </t>
  </si>
  <si>
    <t>9.1</t>
  </si>
  <si>
    <t xml:space="preserve">10 Redes o Cadenas promovidas y Dinamizadas </t>
  </si>
  <si>
    <t>Número de Redes o Cadenas Promovidas o Dinamizadas</t>
  </si>
  <si>
    <t>9.2</t>
  </si>
  <si>
    <t xml:space="preserve">5 procesos de capacitación </t>
  </si>
  <si>
    <t xml:space="preserve">Número de Procesos de capacitación realizados  </t>
  </si>
  <si>
    <t>10.1</t>
  </si>
  <si>
    <t>11.1</t>
  </si>
  <si>
    <t xml:space="preserve">100% seguimiento a las alianzas suscritas </t>
  </si>
  <si>
    <t xml:space="preserve">Porcentaje de seguimiento a las Alianzas suscritas (Superintendencias, Confecamaras, DIAN, INVIMA. </t>
  </si>
  <si>
    <t>12.1</t>
  </si>
  <si>
    <t xml:space="preserve">Integralidad  de los sistemas de gestión para el desarrollo institucional </t>
  </si>
  <si>
    <t>Porcentaje del Documento de análisis y propuestas gestionadas.</t>
  </si>
  <si>
    <t>13.1</t>
  </si>
  <si>
    <t xml:space="preserve">Porcentaje de MIGP  implementado </t>
  </si>
  <si>
    <t>14.1</t>
  </si>
  <si>
    <t xml:space="preserve">EHYDER MARIO BARBOSA PEREZ </t>
  </si>
  <si>
    <t>Director Técnico de Desarrollo de las Organizaciones Solidarias</t>
  </si>
  <si>
    <t>Número de actividades de sensibilización y promoción del sistema ejecutadas.</t>
  </si>
  <si>
    <t xml:space="preserve">Porcentaje de implemetación del Plan Institucional de gestión ambiental </t>
  </si>
  <si>
    <t>Porcentaje de reducción del consumo de energia electrica  percápita</t>
  </si>
  <si>
    <t>Porcentaje de reducción del consumo de agua  percápita</t>
  </si>
  <si>
    <t>Porcentaje de reducción del consumo de papel Institucional.</t>
  </si>
  <si>
    <t>Número de planes de austeridad y gestión ambiental actualizado</t>
  </si>
  <si>
    <r>
      <t>Número  de obras ejecutada</t>
    </r>
    <r>
      <rPr>
        <sz val="10"/>
        <color theme="4"/>
        <rFont val="Arial Narrow"/>
        <family val="2"/>
      </rPr>
      <t>s</t>
    </r>
  </si>
  <si>
    <r>
      <rPr>
        <sz val="10"/>
        <color theme="4"/>
        <rFont val="Arial Narrow"/>
        <family val="2"/>
      </rPr>
      <t xml:space="preserve">1 </t>
    </r>
    <r>
      <rPr>
        <sz val="10"/>
        <rFont val="Arial Narrow"/>
        <family val="2"/>
      </rPr>
      <t>Plan de conservación digital actualizado</t>
    </r>
  </si>
  <si>
    <t>2 inventarios generales relaizados</t>
  </si>
  <si>
    <t>12 informes presentados</t>
  </si>
  <si>
    <t>1 proceso de baja de bienes resliados</t>
  </si>
  <si>
    <t>12 solicitudes de reembolso  realizados</t>
  </si>
  <si>
    <t>2 actividades de sensibilización del sistema de Gestión Ambiental realizadas</t>
  </si>
  <si>
    <r>
      <t xml:space="preserve">1 Estado de Situación Financiera </t>
    </r>
    <r>
      <rPr>
        <sz val="10"/>
        <color theme="3"/>
        <rFont val="Arial Narrow"/>
        <family val="2"/>
      </rPr>
      <t>elaborado</t>
    </r>
  </si>
  <si>
    <r>
      <t>1 Estado de Cambios en el Patrimonio</t>
    </r>
    <r>
      <rPr>
        <sz val="10"/>
        <color theme="3"/>
        <rFont val="Arial Narrow"/>
        <family val="2"/>
      </rPr>
      <t xml:space="preserve"> elaborado</t>
    </r>
  </si>
  <si>
    <r>
      <t>Número de Estado de Cambios en el Patrimonio</t>
    </r>
    <r>
      <rPr>
        <sz val="10"/>
        <color theme="3"/>
        <rFont val="Arial Narrow"/>
        <family val="2"/>
      </rPr>
      <t xml:space="preserve"> elaborado</t>
    </r>
  </si>
  <si>
    <t>100% de solicitudes de PAC aprobadas</t>
  </si>
  <si>
    <t>2.1 Realizar inducción a todo servidor público que se vincule a la entidad</t>
  </si>
  <si>
    <t>2.2 Realizar reinducción a todos los servidores máximo cada dos años</t>
  </si>
  <si>
    <t>3.1  Formular y publicar el Plan Anual de Vacantes</t>
  </si>
  <si>
    <t>3.3 Formular  y publicar el Plan  de Estratégico de Talento Humano</t>
  </si>
  <si>
    <t>3.4 Formular y publicar el Plan Institucional de Capacitación</t>
  </si>
  <si>
    <t>3.5 Formular y publicar el Plan de Bienestar e Incentivos</t>
  </si>
  <si>
    <t>3.6 Formular y publicar el Plan de Seguridad y Salud en el Trabajo (Programas de Higiene y Seguridad y Medicina del Trabajo).</t>
  </si>
  <si>
    <t xml:space="preserve">4.1 Vinculación y Retiro de Servidores Públicos
 Administración de Nómina y Situaciones Administrativas
</t>
  </si>
  <si>
    <t>5.1 Acuerdos de gestión concertados y evaluados de los Gerentes Públicos de la entidad.</t>
  </si>
  <si>
    <t xml:space="preserve">5.4 Segunda Evaluación Parcial Semestral y Definitiva en Período Anual u Ordinario del período del 1 de febrero de 2021 al 31 de enero de 2022.
</t>
  </si>
  <si>
    <t>6.1 Implementación, ejecución  y seguimiento del Plan Institucional de Capacitación</t>
  </si>
  <si>
    <t>8.1 Implementación, ejecución  y seguimiento el Sistema de Gestión de Seguridad y Salud en el Trabajo.</t>
  </si>
  <si>
    <t>9.1 Fortalecer el Código de Integridad a través de espacios participativos, interiorización de los servidores y cumplimiento en sus funciones.</t>
  </si>
  <si>
    <t>10,1 Adelantar las actividades para la implementación de las políticas que conforman el MIPG de acuerdo al plan de trabajo dispuesto por la Entidad  </t>
  </si>
  <si>
    <t>5.4</t>
  </si>
  <si>
    <t>Porcentaje de certificaciones expedidas a través del CETIL</t>
  </si>
  <si>
    <r>
      <t xml:space="preserve">Porcentaje de   Inducción a servidores públicos </t>
    </r>
    <r>
      <rPr>
        <sz val="10"/>
        <color theme="3"/>
        <rFont val="Arial Narrow"/>
        <family val="2"/>
      </rPr>
      <t>realizadas</t>
    </r>
  </si>
  <si>
    <t>Número de  Planes actualizados y publicados</t>
  </si>
  <si>
    <t xml:space="preserve">Número  de nóminas tramitadas </t>
  </si>
  <si>
    <t>Número de retroactivo tramitado</t>
  </si>
  <si>
    <t>Porcentaje de situaciones  administrativas tramitadas</t>
  </si>
  <si>
    <t xml:space="preserve">Número de evaluaciones parcial semestral y definitiva realizadas </t>
  </si>
  <si>
    <t>Número de evaluaciones parcial semestral y definitiva</t>
  </si>
  <si>
    <t>Porcentaje  de  compromisos de  evaluación del desempeño concertados</t>
  </si>
  <si>
    <t>Porcentaje de ejecución del PIC</t>
  </si>
  <si>
    <t>Porcentaje ejecución del Plan de Incentivos</t>
  </si>
  <si>
    <t>Porcentaje ejecución del Plan de SG-SST</t>
  </si>
  <si>
    <t>Porcentaje espacios participativos del Código de Integridad</t>
  </si>
  <si>
    <t>Porcentaje Implementación del MIPG</t>
  </si>
  <si>
    <t>Porcentaje de hojas de vida  vinculadas al SIGEP</t>
  </si>
  <si>
    <r>
      <t xml:space="preserve">Porcentaje de declaraciones juramentadas </t>
    </r>
    <r>
      <rPr>
        <sz val="10"/>
        <color theme="3"/>
        <rFont val="Arial Narrow"/>
        <family val="2"/>
      </rPr>
      <t xml:space="preserve">realizadas </t>
    </r>
  </si>
  <si>
    <t xml:space="preserve">100% de declaración juramentada de Bienes y Rentas en el plazo estipulado realizadas </t>
  </si>
  <si>
    <t xml:space="preserve">Número de  reinducciones  realizadas </t>
  </si>
  <si>
    <t xml:space="preserve">14 nóminas anuales tramitadas </t>
  </si>
  <si>
    <t>5.3 Primera Evaluación Parcial Semestral del período del 1o. De febrero de 2021 al 31 de julio de 2022.</t>
  </si>
  <si>
    <t>Coordinadora Grupo Gestión Humana</t>
  </si>
  <si>
    <t xml:space="preserve">CARMEN JULIA LIZARAZO </t>
  </si>
  <si>
    <t>Número de Actualizaciones publicadas y socializadas.</t>
  </si>
  <si>
    <t>Porcentaje de consultas resueltas.</t>
  </si>
  <si>
    <t xml:space="preserve">Porcentaje de registros de seguimiento a los procesos judiciales </t>
  </si>
  <si>
    <t>Porcentaje de procesos atendidos.</t>
  </si>
  <si>
    <t xml:space="preserve"> Zairis Mendoza </t>
  </si>
  <si>
    <t xml:space="preserve"> Zairis Mendoza
Gloria Lache 
Nicolas Alberto Hernandez
Marlon Torres Puello  </t>
  </si>
  <si>
    <t xml:space="preserve"> Zairis Mendoza 
Marlon Torres Puello  </t>
  </si>
  <si>
    <t xml:space="preserve">Marlon Torres Puello  </t>
  </si>
  <si>
    <t>6.1 Adelantar las actividades para la implementación de las políticas que conforman el MIPG de acuerdo al plan de trabajo dispuesto por la Entidad  </t>
  </si>
  <si>
    <t>NELSON PIÑEROS</t>
  </si>
  <si>
    <t xml:space="preserve">Coordinadora Grupo Comunicaciones y Prensa ( E) </t>
  </si>
  <si>
    <t>CAROLINA BONILLA</t>
  </si>
  <si>
    <t xml:space="preserve">Coordinadora Grupo Educación e Investigación </t>
  </si>
  <si>
    <t>100% de acciones de catalogación, organización y plan de manejo realizadas</t>
  </si>
  <si>
    <t>5. Fortalecer la integración gremial del sector solidario para la consolidación de su identidad sectorial, la representación, la participación en políticas públicas, el intercambio de buenas prácticas y la gestión de proyectos para el beneficio de sus agremiados.</t>
  </si>
  <si>
    <t>5.1 Jornadas de promoción para la consolidación de la identidad sectorial .</t>
  </si>
  <si>
    <t>6. 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</si>
  <si>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6.1 Implementar el programa para el fortalecimiento del Voluntariado  </t>
  </si>
  <si>
    <t>7. Dar cumplimiento a los compromisos (sentencias, Conpes, iniciativas) en las cuales la Unidad administrativa especial de organizaciones solidarias tiene responsabilidades,</t>
  </si>
  <si>
    <t>7,1 Seguimiento al cumplimiento de compromisos (sentencias, Conpes, iniciativas) en las cuales la Unidad administrativa especial de organizaciones solidarias tiene responsabilidades,</t>
  </si>
  <si>
    <t xml:space="preserve">8. Ejecutar desde las alianzas identificadas la estrategia o programa de sinergias interinstitucionales. </t>
  </si>
  <si>
    <t xml:space="preserve"> 8.1 implementar la estrategia del  programa de sinergias interinstitucionales, articulando las agendas sectoriales nacionales o regionales</t>
  </si>
  <si>
    <t xml:space="preserve">9. Realizar programas de formación y asistencia técnica en ambientes virtuales y presenciales para la cualificación de servidores públicos y operadores  en asociatividad solidaria y cooperativismo </t>
  </si>
  <si>
    <t>10.Generar alianzas con el sector privado como estrategia de sostenibilidad de las organizaciones solidarias con población victima</t>
  </si>
  <si>
    <t>10,1 Identificar, gestionar y consolidar alianzas comerciales estratégicas</t>
  </si>
  <si>
    <t xml:space="preserve">11,.Generar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 </t>
  </si>
  <si>
    <t>11,1 seguimiento a  las 4 alianzas suscritas o identificadas en  apoyo a la formalización  y fomento de organizaciones solidarias</t>
  </si>
  <si>
    <t xml:space="preserve">12,.Presentar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</si>
  <si>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12.1 Revisar la  normatividad para el fomento, desarrollo y protección del sector solidario y generar propuestas </t>
  </si>
  <si>
    <t xml:space="preserve">13 Implementar  las dimensiones y  políticas que conforman el MIPG para lograr una  mayor apropiación y cumplimiento adecuado de las funciones, garantizando  la satisfacción y participación ciudadana </t>
  </si>
  <si>
    <t xml:space="preserve">13 1 Implementar  las dimensiones y  políticas que conforman el MIPG para lograr una  mayor apropiación y cumplimiento adecuado de las funciones, garantizando  la satisfacción y participación ciudadana </t>
  </si>
  <si>
    <t xml:space="preserve">Número de planes anuales de adquisiciones publicados </t>
  </si>
  <si>
    <t>2 actualizaciones al plan anual de adqusiciones realizadas</t>
  </si>
  <si>
    <t>Número de actualizaciones al Plan anual de adquisiciones realizadas</t>
  </si>
  <si>
    <t>4 informes de bienes de deteriroro y vida utiles presentados</t>
  </si>
  <si>
    <t>Numero de solicitudes de caja menor presentadas</t>
  </si>
  <si>
    <t>100% plan institucional de gestión ambiental implementado</t>
  </si>
  <si>
    <t xml:space="preserve"> 5% de reducción en el consumo percapita  de energia y agua, frente la vigencia 2021. (linea base 75,23 consumo percapita vigencia 2019)</t>
  </si>
  <si>
    <t>5%  de reducción en el consumo de papel  , frente la vigencia 2021 (linea base 20 resmas  por área vigencia 2019 )</t>
  </si>
  <si>
    <t>1 Plan de austeridad y de gestión Ambiental actualizado</t>
  </si>
  <si>
    <t xml:space="preserve">Porcentaje de Informe generado
</t>
  </si>
  <si>
    <t>Número de actividades de acompañamiento realizadas</t>
  </si>
  <si>
    <t>Porcentaje de documento de lineamientos diseñado</t>
  </si>
  <si>
    <t>Número de procesos formativos diseñados o actualizados</t>
  </si>
  <si>
    <t>Número de procesos formativos implementados</t>
  </si>
  <si>
    <t>Número de actividades con comités de educación</t>
  </si>
  <si>
    <t>Porcentaje de documentales realizados</t>
  </si>
  <si>
    <t>Número de herramientas mejoradas</t>
  </si>
  <si>
    <t>Porcentaje de encuentros realizados y documentados</t>
  </si>
  <si>
    <t xml:space="preserve">Número de actividades con grupos de valor realizadas </t>
  </si>
  <si>
    <t>Porcentaje de acciones conducentes a la expedición de 1 circular conjunta realizadas</t>
  </si>
  <si>
    <t>Porcentaje de solicitudes del trámite gestionadas</t>
  </si>
  <si>
    <t xml:space="preserve">Porcentaje de acciones para ajuste de marco normativo trámite de acreditación realizadas </t>
  </si>
  <si>
    <t>Porcentaje de acciones de catalogación, organización y plan de manejo realizadas</t>
  </si>
  <si>
    <t>Porcentaje de peticiones gestionadas</t>
  </si>
  <si>
    <t>Porcentaje de solicitudes gestionadas</t>
  </si>
  <si>
    <r>
      <t xml:space="preserve">Porcentaje de documento de Programa </t>
    </r>
    <r>
      <rPr>
        <strike/>
        <sz val="10"/>
        <rFont val="Arial Narrow"/>
        <family val="2"/>
      </rPr>
      <t xml:space="preserve">   </t>
    </r>
    <r>
      <rPr>
        <sz val="10"/>
        <rFont val="Arial Narrow"/>
        <family val="2"/>
      </rPr>
      <t xml:space="preserve">realizado </t>
    </r>
  </si>
  <si>
    <r>
      <t xml:space="preserve">Porcentaje de documento  de anteproyecto </t>
    </r>
    <r>
      <rPr>
        <strike/>
        <sz val="10"/>
        <rFont val="Arial Narrow"/>
        <family val="2"/>
      </rPr>
      <t xml:space="preserve"> </t>
    </r>
    <r>
      <rPr>
        <sz val="10"/>
        <rFont val="Arial Narrow"/>
        <family val="2"/>
      </rPr>
      <t>diseñado y aprobado</t>
    </r>
    <r>
      <rPr>
        <strike/>
        <sz val="10"/>
        <rFont val="Arial Narrow"/>
        <family val="2"/>
      </rPr>
      <t xml:space="preserve"> </t>
    </r>
  </si>
  <si>
    <r>
      <t xml:space="preserve">Porcentaje de trabajo de campo </t>
    </r>
    <r>
      <rPr>
        <strike/>
        <sz val="10"/>
        <rFont val="Arial Narrow"/>
        <family val="2"/>
      </rPr>
      <t xml:space="preserve"> </t>
    </r>
    <r>
      <rPr>
        <sz val="10"/>
        <rFont val="Arial Narrow"/>
        <family val="2"/>
      </rPr>
      <t xml:space="preserve">realizado </t>
    </r>
  </si>
  <si>
    <t>Porcentaje de documento de agenda  refinado</t>
  </si>
  <si>
    <t>Número de pilotos realizados</t>
  </si>
  <si>
    <t>Porcentaje de propuesta elaborada</t>
  </si>
  <si>
    <t>Porcentaje de acciones plan mipg desarrolladas</t>
  </si>
  <si>
    <t>ACTIVIDAD N.º</t>
  </si>
  <si>
    <t xml:space="preserve">Funcionamiento e Inversión </t>
  </si>
  <si>
    <t>2.1  Revisar la información cargada en los sistemas de información de los saldos iniciales: (activos , pasivos, patrimonio y cuentas de orden) de acuerdo a los criterios del marco normativo vigente.</t>
  </si>
  <si>
    <r>
      <t>Número de estados de Situación Financiera</t>
    </r>
    <r>
      <rPr>
        <sz val="10"/>
        <color theme="3"/>
        <rFont val="Arial Narrow"/>
        <family val="2"/>
      </rPr>
      <t xml:space="preserve"> elaborado</t>
    </r>
  </si>
  <si>
    <t>2.3  Elaborar y presentar los informes y estados financieros en condiciones de razonabilidad, emitiendo las recomendaciones y conceptos que surjan de su análisis.</t>
  </si>
  <si>
    <r>
      <t xml:space="preserve">4 sesiones de Comités de sostenibilidad Contable </t>
    </r>
    <r>
      <rPr>
        <sz val="10"/>
        <color theme="3"/>
        <rFont val="Arial Narrow"/>
        <family val="2"/>
      </rPr>
      <t>realizadas</t>
    </r>
  </si>
  <si>
    <r>
      <t xml:space="preserve">Numero de Comités de Sostenibilidad Contable </t>
    </r>
    <r>
      <rPr>
        <sz val="10"/>
        <color theme="3"/>
        <rFont val="Arial Narrow"/>
        <family val="2"/>
      </rPr>
      <t>realizados</t>
    </r>
  </si>
  <si>
    <t>3. Consolidar información presupuestal en condiciones de oportunidad y razonabilidad para el control, toma de decisiones y trasparencia de la información.</t>
  </si>
  <si>
    <t>3.2 Expedición de CDP y RP de acuerdo a las solicitudes realizadas por los distintos Grupos de Trabajo de la UAEOS</t>
  </si>
  <si>
    <t xml:space="preserve">100% de CDPs y RP expedidos en SIF Nación </t>
  </si>
  <si>
    <t>Porcentaje de expedición de solicitudes  de RP y CDP.</t>
  </si>
  <si>
    <t xml:space="preserve">3.3 Elaborar informes de ejecución presupuestal trimestral  en condiciones de razonabilidad, para ser publicados en las pagina de la Entidad. </t>
  </si>
  <si>
    <t>12 reportes de seguimientos mensuales  con sus respectivas alarmas de % de ejecución y cumplimiento.</t>
  </si>
  <si>
    <t>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</si>
  <si>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1.1 Proyectar el anteproyecto  2022 de funcionamiento y inversión en articulación con el comité de programación presupuestal y Los diferentes Grupos de Trabajo.</t>
  </si>
  <si>
    <r>
      <t xml:space="preserve">Número  de anteproyecto de presupuesto de la UAEOS 2022 </t>
    </r>
    <r>
      <rPr>
        <sz val="10"/>
        <color theme="3"/>
        <rFont val="Arial Narrow"/>
        <family val="2"/>
      </rPr>
      <t>definido</t>
    </r>
  </si>
  <si>
    <t>1.2 Registrar ante las autoridades competentes el anteproyecto de presupuesto 2022 y enviar justificaciones con formatos estipulados por el MHYCP, definido con el comité de programación presupuestal.</t>
  </si>
  <si>
    <t>1 Anteproyecto de presupuesto 2022 registrado en SIIF Nación.</t>
  </si>
  <si>
    <t>Número anteproyecto de presupuesto de la UAEOS registrado en SIIF Nación.</t>
  </si>
  <si>
    <t xml:space="preserve">1 Liquidación de  retroactivo realizado </t>
  </si>
  <si>
    <t>5.2 Concertación de Compromisos Laborales para el período correspondiente del 1o. de febrero de 2021 al 31 de enero de 2022.</t>
  </si>
  <si>
    <r>
      <t xml:space="preserve">Número de  evaluación parcial eventual </t>
    </r>
    <r>
      <rPr>
        <sz val="10"/>
        <color theme="3"/>
        <rFont val="Arial Narrow"/>
        <family val="2"/>
      </rPr>
      <t xml:space="preserve">realizadas </t>
    </r>
  </si>
  <si>
    <t>6. Formular, implementar y  evaluar el Plan Institucional de Capacitación - PIC 2021-2022</t>
  </si>
  <si>
    <t xml:space="preserve">7.1  Implementación. Ejecución y seguimiento al Plan de Bienestar e Incentivos </t>
  </si>
  <si>
    <t>1 Plan Anual de Vacantes formulado y publicado</t>
  </si>
  <si>
    <t>3.2  Formular y publicar el Plan  de Previsión de Recursos Humanos</t>
  </si>
  <si>
    <t>1 Plan de Previsión formulado y publicado</t>
  </si>
  <si>
    <t>1 Plan Institucional Bienestar e Incentivos formulado y publicado</t>
  </si>
  <si>
    <t>1 Plan de Seguridad y Salud formulado y publicado</t>
  </si>
  <si>
    <t>1 Plan Estratégico de Talento humano formulado y publicado</t>
  </si>
  <si>
    <t>1 Plan Institucional de Capacitación formulado y publicado</t>
  </si>
  <si>
    <t>MARLON TORRES PUELLO
Jefe Oficina Asesora Jurídica</t>
  </si>
  <si>
    <t>Gestión Jurídica</t>
  </si>
  <si>
    <t xml:space="preserve">1.  Actualizar de manera participativa con los procesos del SIGOS el normograma institucional, permitiendo el conocimiento oportuno de las normas vigentes aplicables al sector solidario y a la Entidad. </t>
  </si>
  <si>
    <t>1.1 Actualizar, publicar  y socializar a los funcionarios de la Unidad el normograma institucional con la información reportada por los líderes de los procesos del SIGOS. Solicitar información de normatividades cada dos meses.</t>
  </si>
  <si>
    <t>2.1 Emitir respuesta a las diferentes PQRDS que se reciban, de manera oportuna de conformidad con la normatividad aplicable, a través de los diferentes canales de atención  con los que cuenta la Unidad Administrativa Especial de Organizaciones Solidarias.</t>
  </si>
  <si>
    <t>Porcentaje de trámites judiciales  atendidos oportunamente.</t>
  </si>
  <si>
    <t>4.1 Atender oportunamente los trámites judiciales que requieran acciones de defensa jurídica en los procesos judiciales en los que sea parte la Entidad y mantener actualizada la base de datos.</t>
  </si>
  <si>
    <t>Porcentaje de  visitas a despachos judiciales realizadas (realizar por lo menos una visitar al mes de cada proceso en la entidad es parte)</t>
  </si>
  <si>
    <t xml:space="preserve">Numero de Sesiones del Comité de Conciliación realizadas. </t>
  </si>
  <si>
    <t xml:space="preserve">5.2 Continuar con la Implementación de la versión del  SECOP II, el cual permite pasar de una simple publicidad a una plataforma transaccional que permite a compradores y proveedores realizar el proceso de contratación en línea. </t>
  </si>
  <si>
    <t xml:space="preserve">100% del Cumplimiento en la implementación del SECOP II. </t>
  </si>
  <si>
    <t>Porcentaje de implementación del SECOP II</t>
  </si>
  <si>
    <t>Numero de Actualizaciones al proceso de gestión contractual</t>
  </si>
  <si>
    <t xml:space="preserve">6, liderar  propuestas  normativas para el fomento, desarrollo y protección del sector solidario,  que incluyan la disminución de obstáculos, trámites  y  costos para el desarrollo de las organizaciones solidarias. </t>
  </si>
  <si>
    <t xml:space="preserve">6.1. Liderar la mesa institucional  de análisis normativo para el fomento, desarrollo y protección del sector solidario, </t>
  </si>
  <si>
    <t>2 comités institucionales de Coordinación de control interno liderados por la Oficina de Control Interno</t>
  </si>
  <si>
    <t xml:space="preserve">Jefe Oficina Asesora Jurídica </t>
  </si>
  <si>
    <t xml:space="preserve">Porcentaje de contratos y/o convenios del presupuesto de inversión auditados </t>
  </si>
  <si>
    <t>1.3 Implementar el cronograma de informes y seguimientos en cumplimiento del Artículo 2.2.21.4.9 del decreto 648 de 2017</t>
  </si>
  <si>
    <t xml:space="preserve">1.2  Implementar acciones para el fortalecimiento de la  imagen corporativa de las organizaciones solidarias que le permita su visibilización en el entorno socio-empresarial así como la divulgación de la gestión misional </t>
  </si>
  <si>
    <t>15 videos de experiencias de asociatividad solidaria (incluidos 2 códigos cívicos) elaborados y emitidos en redes sociales y portal institucional.</t>
  </si>
  <si>
    <t>4 actividades de socialización con comités de educación</t>
  </si>
  <si>
    <t xml:space="preserve">4 actividades de socialización con diferentes grupos de valor </t>
  </si>
  <si>
    <t>100% de 4 módulos actualizados y en funcionamiento</t>
  </si>
  <si>
    <t>Porcentaje de módulos actualizados y en funcionamiento</t>
  </si>
  <si>
    <t>100% de acciones plan MIPG desarrolladas</t>
  </si>
  <si>
    <t>Bogotá DC</t>
  </si>
  <si>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</si>
  <si>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</si>
  <si>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</si>
  <si>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Planes Informe de Rendición de Cuentas PAZ realizado</t>
  </si>
  <si>
    <t xml:space="preserve">100% de solicitudes de informes o reportes  atendidas </t>
  </si>
  <si>
    <t xml:space="preserve">Porcentaje  de solicitudes atendidas </t>
  </si>
  <si>
    <t>4.1  Asesorar  a los lideres en el desarrollo de las  acciones establecidas  para la implementación de MIPG</t>
  </si>
  <si>
    <t>4.3 Realizar , acompañamiento y seguimiento  a las actividades de implementación del Sistema de Gestión Ambiental</t>
  </si>
  <si>
    <t>5. Implementar el Plan Estadístico Institucional de acuerdo a lo proyectado en el corto plazo.</t>
  </si>
  <si>
    <t>5.1 Revisar, actualizar y publicar información de gestión y resultados  con los reportes estadísticos periódicamente.</t>
  </si>
  <si>
    <t>5.2 Elaborar y presentar  los reportes e informes estadísticos de la entidad y el seguimiento al  Plan Estadístico Institucional</t>
  </si>
  <si>
    <t>5.3 Elaborar y presentar  los reportes  estadísticos de la entidad y el seguimiento a la implementación del Plan Estadístico Institucional</t>
  </si>
  <si>
    <t>5.4  Adelantar las actividades necesarias para mantener la  certificación de la operación estadística " Registro de ESALES ante el DANE"</t>
  </si>
  <si>
    <r>
      <t xml:space="preserve">6. Actualizar los proyectos de inversión  y realizar seguimiento a la ejecución de los mismos según lo estipulado en el </t>
    </r>
    <r>
      <rPr>
        <b/>
        <sz val="10"/>
        <rFont val="Arial Narrow"/>
        <family val="2"/>
      </rPr>
      <t>Plan de Gasto Publico</t>
    </r>
  </si>
  <si>
    <r>
      <t xml:space="preserve">6.3 Realizar seguimiento periódico sobre los avances de la ejecución de los proyectos de inversión de acuerdo a la planificación realizada en el marco de la política de Gestión Financiera y el </t>
    </r>
    <r>
      <rPr>
        <b/>
        <sz val="10"/>
        <rFont val="Arial Narrow"/>
        <family val="2"/>
      </rPr>
      <t>Plan de Gasto Publico</t>
    </r>
  </si>
  <si>
    <t xml:space="preserve">7.  Implementar  las dimensiones y  políticas que conforman el MIPG para lograr una  mayor apropiación y cumplimiento adecuado de las funciones, garantizando  la satisfacción y participación ciudadana </t>
  </si>
  <si>
    <t xml:space="preserve">100% de asesorías realizadas </t>
  </si>
  <si>
    <t xml:space="preserve">Porcentaje  de asesorías realizadas </t>
  </si>
  <si>
    <t>Febrero</t>
  </si>
  <si>
    <t>3. Desarrollar  estrategias de autosostenibilidad en las dimensiones social, económica, ambiental, cultural y política de los emprendimientos solidarios.</t>
  </si>
  <si>
    <t xml:space="preserve">Porcentaje de  Emprendimientos solidarios implementando estrategias de autosostenibilidad  </t>
  </si>
  <si>
    <t xml:space="preserve"> Sinergias interinstitucionales para  el desarrollo integral del sector solidario </t>
  </si>
  <si>
    <t>25% de Estrategia de Sinergias implementado</t>
  </si>
  <si>
    <t>inversión
funcionamiento</t>
  </si>
  <si>
    <t>8,2 Promover o Dinamizar Redes o Cadenas productivas</t>
  </si>
  <si>
    <t>9.1  Divulgar y desarrollar  programas para la cualificación de servidores públicos y operadores de la UAEOS</t>
  </si>
  <si>
    <t>Inversión
funcionamiento</t>
  </si>
  <si>
    <t xml:space="preserve">41 alianzas estratégicas generadas </t>
  </si>
  <si>
    <t xml:space="preserve">Número de Alianzas estratégicas generadas </t>
  </si>
  <si>
    <t>25% documento de análisis y propuestas gestionadas</t>
  </si>
  <si>
    <t xml:space="preserve">100% MIPG implementado </t>
  </si>
  <si>
    <t xml:space="preserve">1. Apoyar el diseño de la agenda para el fortalecimiento de comités de educación y otros entes de educación de las organizaciones solidarias para que sean dinamizadores del mejoramiento de vida y su implementación en el territorio por cada grupo misional. </t>
  </si>
  <si>
    <t>Porcentaje de ejecución de las actividades de PETI 2021</t>
  </si>
  <si>
    <t>Porcentaje de ejecución de las actividades del plan de seguridad y privacidad de la información 2021.</t>
  </si>
  <si>
    <t>Número Actualizaciones Actualización de  documento de Arquitectura TI.</t>
  </si>
  <si>
    <t>Número de  documento de Arquitectura de Solución de un sistemas de información.</t>
  </si>
  <si>
    <t>Porcentaje de ejecución de las actividades del plan del plan de Transformación Digital</t>
  </si>
  <si>
    <t>Porcentaje de ejecución de las actividades del Plan de Comunicación y Sensibilización 2021</t>
  </si>
  <si>
    <t>Porcentaje solicitudes de soporte: 
Número de solicitudes atendidas / Numero de solitudes allegadas*100</t>
  </si>
  <si>
    <t>Porcentaje  de ejecución de las actividades de Plan de Aseguramiento de Calidad durante el ciclo de vida de los sistemas de información</t>
  </si>
  <si>
    <t>Porcentaje  Implementación del MIPG</t>
  </si>
  <si>
    <r>
      <rPr>
        <b/>
        <sz val="10"/>
        <color theme="1"/>
        <rFont val="Arial Narrow"/>
        <family val="2"/>
      </rPr>
      <t>2.5.</t>
    </r>
    <r>
      <rPr>
        <sz val="10"/>
        <color theme="1"/>
        <rFont val="Arial Narrow"/>
        <family val="2"/>
      </rPr>
      <t xml:space="preserve"> Elaborar propuesta de reglamentación del artículo 27 de la ley 1780/2016 en articulacion con la Oficina Asesora Juridica </t>
    </r>
  </si>
  <si>
    <t xml:space="preserve">Carolina Bonilla
Profesionales Grupo Educación e Investigación
</t>
  </si>
  <si>
    <r>
      <rPr>
        <b/>
        <sz val="10"/>
        <rFont val="Arial Narrow"/>
        <family val="2"/>
      </rPr>
      <t>2.4.</t>
    </r>
    <r>
      <rPr>
        <sz val="10"/>
        <rFont val="Arial Narrow"/>
        <family val="2"/>
      </rPr>
      <t xml:space="preserve"> Desarrollar actividades conducentes a la expedición de una circular conjunta referente a la Educación Solidaria, entre la UAEOS y la SES en articulación con la Dirección de Desarrollo </t>
    </r>
  </si>
  <si>
    <r>
      <rPr>
        <b/>
        <sz val="10"/>
        <color theme="1"/>
        <rFont val="Arial Narrow"/>
        <family val="2"/>
      </rPr>
      <t xml:space="preserve">3.2. </t>
    </r>
    <r>
      <rPr>
        <sz val="10"/>
        <color theme="1"/>
        <rFont val="Arial Narrow"/>
        <family val="2"/>
      </rPr>
      <t xml:space="preserve">Ajustar y actualizar los módulos histórico, reportes, asignación y poner en producción el modulo de certificados en articulación con el Grupo Tic </t>
    </r>
  </si>
  <si>
    <t xml:space="preserve">Nidia Patiño
Carolina Bonilla
Contratista
</t>
  </si>
  <si>
    <r>
      <rPr>
        <b/>
        <sz val="10"/>
        <color theme="1"/>
        <rFont val="Arial Narrow"/>
        <family val="2"/>
      </rPr>
      <t>1.7.</t>
    </r>
    <r>
      <rPr>
        <sz val="10"/>
        <color theme="1"/>
        <rFont val="Arial Narrow"/>
        <family val="2"/>
      </rPr>
      <t xml:space="preserve"> Realizar documental estudio de caso entidades solidarias de salud, liderazgo comunitario para la solidaridad en articulacion con el grupo de Comunicaciónes </t>
    </r>
  </si>
  <si>
    <t xml:space="preserve">Ingrid Reyes
Magda Estrada
Carolina Bonilla
</t>
  </si>
  <si>
    <r>
      <rPr>
        <b/>
        <sz val="10"/>
        <color theme="1"/>
        <rFont val="Arial Narrow"/>
        <family val="2"/>
      </rPr>
      <t>2.2.</t>
    </r>
    <r>
      <rPr>
        <sz val="10"/>
        <color theme="1"/>
        <rFont val="Arial Narrow"/>
        <family val="2"/>
      </rPr>
      <t xml:space="preserve"> Actualizar el documento base  del Programa de Educación Solidaria en articulación con la Dirección de Desarrollo </t>
    </r>
  </si>
  <si>
    <t xml:space="preserve">Magda Estrada
Carolina Bonilla
</t>
  </si>
  <si>
    <t xml:space="preserve">9 reportes de seguimiento a las operaciones estadística otra fuente y 2 informes  semestrales  </t>
  </si>
  <si>
    <t>Porcentaje Agenda diseñada e implementada</t>
  </si>
  <si>
    <t>LUIS CARLOS JARABA</t>
  </si>
  <si>
    <t>Coordinadora Grupo TIC</t>
  </si>
  <si>
    <t xml:space="preserve">MARISOL VIVEROS ZAMBRANO
</t>
  </si>
  <si>
    <t xml:space="preserve">Coordinadora Grupo de Planeación y Estádistica </t>
  </si>
  <si>
    <t>3.7</t>
  </si>
  <si>
    <t>4.6</t>
  </si>
  <si>
    <t>PLAN DE ACCIÓN 2021 - OFICINA ASESORA JURIDICA</t>
  </si>
  <si>
    <t xml:space="preserve">                                                                                                                    PLAN DE ACCIÓN 2021 OFICINA DE CONTROL INTERNO</t>
  </si>
  <si>
    <r>
      <t xml:space="preserve">                                                                                                                   PROPUESTA  PLAN DE ACCIÓN INSTITUCIONAL</t>
    </r>
    <r>
      <rPr>
        <b/>
        <sz val="20"/>
        <rFont val="Arial Narrow"/>
        <family val="2"/>
      </rPr>
      <t xml:space="preserve"> 2021</t>
    </r>
  </si>
  <si>
    <t>311/12 2021</t>
  </si>
  <si>
    <t>311/12 2022</t>
  </si>
  <si>
    <t>311/12 2023</t>
  </si>
  <si>
    <t>311/12 2024</t>
  </si>
  <si>
    <t>311/12 2025</t>
  </si>
  <si>
    <t>311/12 2026</t>
  </si>
  <si>
    <t>311/12 2027</t>
  </si>
  <si>
    <t>311/12 2028</t>
  </si>
  <si>
    <t>311/12 2029</t>
  </si>
  <si>
    <t>311/12 2030</t>
  </si>
  <si>
    <t>311/12 2031</t>
  </si>
  <si>
    <t>311/12 2032</t>
  </si>
  <si>
    <t>311/12 2033</t>
  </si>
  <si>
    <t>Plan Etrategico Institucional " Consruyendo Territorio Soldiarios 2019-2022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</si>
</sst>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164" formatCode="0.0%"/>
    <numFmt numFmtId="165" formatCode="[$-10C0A]#,##0"/>
    <numFmt numFmtId="166" formatCode="#,##0.00;[Red]#,##0.00"/>
    <numFmt numFmtId="167" formatCode="#,##0;[Red]#,##0"/>
    <numFmt numFmtId="168" formatCode="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name val="Arial"/>
      <family val="2"/>
    </font>
    <font>
      <sz val="10"/>
      <color rgb="FF1F497D"/>
      <name val="Arial Narrow"/>
      <family val="2"/>
    </font>
    <font>
      <sz val="10"/>
      <color rgb="FF1F497D"/>
      <name val="Arial"/>
      <family val="2"/>
    </font>
    <font>
      <sz val="10"/>
      <color indexed="8"/>
      <name val="Arial Narrow"/>
      <family val="2"/>
    </font>
    <font>
      <sz val="10"/>
      <color theme="1"/>
      <name val="Arial Narrow"/>
      <family val="2"/>
    </font>
    <font>
      <sz val="10"/>
      <color rgb="FFFF0000"/>
      <name val="Arial Narrow"/>
      <family val="2"/>
    </font>
    <font>
      <b/>
      <sz val="10"/>
      <color theme="1"/>
      <name val="Arial Narrow"/>
      <family val="2"/>
    </font>
    <font>
      <b/>
      <sz val="10"/>
      <color indexed="8"/>
      <name val="Arial Narrow"/>
      <family val="2"/>
    </font>
    <font>
      <b/>
      <sz val="11"/>
      <color indexed="8"/>
      <name val="Calibri"/>
      <family val="2"/>
    </font>
    <font>
      <sz val="11"/>
      <color rgb="FF006100"/>
      <name val="Calibri"/>
      <family val="2"/>
      <scheme val="minor"/>
    </font>
    <font>
      <sz val="11"/>
      <name val="Arial Narrow"/>
      <family val="2"/>
    </font>
    <font>
      <sz val="11"/>
      <color indexed="8"/>
      <name val="Calibri"/>
      <family val="2"/>
      <scheme val="minor"/>
    </font>
    <font>
      <sz val="9"/>
      <color rgb="FF000000"/>
      <name val="Arial Narrow"/>
      <family val="2"/>
    </font>
    <font>
      <sz val="10"/>
      <color theme="1"/>
      <name val="Times New Roman"/>
      <family val="1"/>
    </font>
    <font>
      <u/>
      <sz val="11"/>
      <color theme="10"/>
      <name val="Calibri"/>
      <family val="2"/>
      <scheme val="minor"/>
    </font>
    <font>
      <u/>
      <sz val="14"/>
      <color theme="10"/>
      <name val="Arial"/>
      <family val="2"/>
    </font>
    <font>
      <sz val="14"/>
      <color theme="1"/>
      <name val="Arial"/>
      <family val="2"/>
    </font>
    <font>
      <b/>
      <sz val="12"/>
      <color theme="0"/>
      <name val="Arial Narrow"/>
      <family val="2"/>
    </font>
    <font>
      <b/>
      <sz val="10"/>
      <color indexed="9"/>
      <name val="Arial Narrow"/>
      <family val="2"/>
    </font>
    <font>
      <sz val="11"/>
      <name val="Arial"/>
      <family val="2"/>
    </font>
    <font>
      <b/>
      <sz val="11"/>
      <name val="Arial Narrow"/>
      <family val="2"/>
    </font>
    <font>
      <b/>
      <sz val="11"/>
      <color indexed="8"/>
      <name val="Arial Narrow"/>
      <family val="2"/>
    </font>
    <font>
      <b/>
      <sz val="12"/>
      <color indexed="8"/>
      <name val="Arial Narrow"/>
      <family val="2"/>
    </font>
    <font>
      <b/>
      <sz val="18"/>
      <name val="Arial Narrow"/>
      <family val="2"/>
    </font>
    <font>
      <b/>
      <sz val="18"/>
      <color indexed="8"/>
      <name val="Arial Narrow"/>
      <family val="2"/>
    </font>
    <font>
      <sz val="18"/>
      <color indexed="8"/>
      <name val="Arial Narrow"/>
      <family val="2"/>
    </font>
    <font>
      <b/>
      <sz val="8"/>
      <color indexed="8"/>
      <name val="Arial Narrow"/>
      <family val="2"/>
    </font>
    <font>
      <b/>
      <sz val="14"/>
      <name val="Arial Narrow"/>
      <family val="2"/>
    </font>
    <font>
      <sz val="6"/>
      <color indexed="8"/>
      <name val="Arial Narrow"/>
      <family val="2"/>
    </font>
    <font>
      <sz val="10"/>
      <color rgb="FF000000"/>
      <name val="Arial Narrow"/>
      <family val="2"/>
    </font>
    <font>
      <sz val="11"/>
      <color theme="0"/>
      <name val="Calibri"/>
      <family val="2"/>
      <scheme val="minor"/>
    </font>
    <font>
      <sz val="18"/>
      <color theme="0" tint="-0.499984740745262"/>
      <name val="Arial Narrow"/>
      <family val="2"/>
    </font>
    <font>
      <sz val="9"/>
      <name val="Arial Narrow"/>
      <family val="2"/>
    </font>
    <font>
      <strike/>
      <sz val="10"/>
      <name val="Arial Narrow"/>
      <family val="2"/>
    </font>
    <font>
      <sz val="10"/>
      <color theme="7"/>
      <name val="Arial Narrow"/>
      <family val="2"/>
    </font>
    <font>
      <sz val="11"/>
      <color theme="1"/>
      <name val="Arial Narrow"/>
      <family val="2"/>
    </font>
    <font>
      <sz val="7"/>
      <name val="Arial Narrow"/>
      <family val="2"/>
    </font>
    <font>
      <b/>
      <sz val="9"/>
      <name val="Arial Narrow"/>
      <family val="2"/>
    </font>
    <font>
      <sz val="9"/>
      <name val="Arial"/>
      <family val="2"/>
    </font>
    <font>
      <sz val="18"/>
      <color theme="1"/>
      <name val="Arial Narrow"/>
      <family val="2"/>
    </font>
    <font>
      <sz val="10"/>
      <color theme="0"/>
      <name val="Arial Narrow"/>
      <family val="2"/>
    </font>
    <font>
      <sz val="10"/>
      <color theme="4"/>
      <name val="Arial Narrow"/>
      <family val="2"/>
    </font>
    <font>
      <sz val="10"/>
      <color theme="3"/>
      <name val="Arial Narrow"/>
      <family val="2"/>
    </font>
    <font>
      <b/>
      <sz val="20"/>
      <color indexed="8"/>
      <name val="Arial Narrow"/>
      <family val="2"/>
    </font>
    <font>
      <b/>
      <sz val="20"/>
      <name val="Arial Narrow"/>
      <family val="2"/>
    </font>
    <font>
      <b/>
      <sz val="11"/>
      <color theme="1"/>
      <name val="Arial Narrow"/>
      <family val="2"/>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C6EFCE"/>
      </patternFill>
    </fill>
    <fill>
      <patternFill patternType="solid">
        <fgColor theme="3"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theme="9"/>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990000"/>
        <bgColor indexed="64"/>
      </patternFill>
    </fill>
    <fill>
      <patternFill patternType="solid">
        <fgColor rgb="FFFFFF00"/>
        <bgColor indexed="64"/>
      </patternFill>
    </fill>
    <fill>
      <patternFill patternType="solid">
        <fgColor theme="6"/>
      </patternFill>
    </fill>
    <fill>
      <patternFill patternType="solid">
        <fgColor theme="3" tint="0.59999389629810485"/>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bottom style="thin">
        <color auto="1"/>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25">
    <xf numFmtId="0" fontId="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41" fontId="10" fillId="0" borderId="0" applyFont="0" applyFill="0" applyBorder="0" applyAlignment="0" applyProtection="0"/>
    <xf numFmtId="0" fontId="13" fillId="0" borderId="0"/>
    <xf numFmtId="0" fontId="10" fillId="0" borderId="0"/>
    <xf numFmtId="9" fontId="9" fillId="0" borderId="0" applyFont="0" applyFill="0" applyBorder="0" applyAlignment="0" applyProtection="0"/>
    <xf numFmtId="41" fontId="9" fillId="0" borderId="0" applyFont="0" applyFill="0" applyBorder="0" applyAlignment="0" applyProtection="0"/>
    <xf numFmtId="0" fontId="22" fillId="6" borderId="0" applyNumberFormat="0" applyBorder="0" applyAlignment="0" applyProtection="0"/>
    <xf numFmtId="9" fontId="8" fillId="0" borderId="0" applyFont="0" applyFill="0" applyBorder="0" applyAlignment="0" applyProtection="0"/>
    <xf numFmtId="0" fontId="7" fillId="0" borderId="0"/>
    <xf numFmtId="9" fontId="7" fillId="0" borderId="0" applyFont="0" applyFill="0" applyBorder="0" applyAlignment="0" applyProtection="0"/>
    <xf numFmtId="41" fontId="24" fillId="0" borderId="0" applyFont="0" applyFill="0" applyBorder="0" applyAlignment="0" applyProtection="0"/>
    <xf numFmtId="0" fontId="6" fillId="0" borderId="0"/>
    <xf numFmtId="0" fontId="27" fillId="0" borderId="0" applyNumberFormat="0" applyFill="0" applyBorder="0" applyAlignment="0" applyProtection="0"/>
    <xf numFmtId="41" fontId="4" fillId="0" borderId="0" applyFont="0" applyFill="0" applyBorder="0" applyAlignment="0" applyProtection="0"/>
    <xf numFmtId="9" fontId="4" fillId="0" borderId="0" applyFont="0" applyFill="0" applyBorder="0" applyAlignment="0" applyProtection="0"/>
    <xf numFmtId="0" fontId="10" fillId="0" borderId="0"/>
    <xf numFmtId="0" fontId="4" fillId="0" borderId="0"/>
    <xf numFmtId="0" fontId="43" fillId="20" borderId="0" applyNumberFormat="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cellStyleXfs>
  <cellXfs count="1229">
    <xf numFmtId="0" fontId="0" fillId="0" borderId="0" xfId="0"/>
    <xf numFmtId="14" fontId="12" fillId="3" borderId="6" xfId="1" applyNumberFormat="1"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6" xfId="0" applyFont="1" applyFill="1" applyBorder="1" applyAlignment="1">
      <alignment vertical="center" wrapText="1"/>
    </xf>
    <xf numFmtId="0" fontId="10" fillId="3" borderId="0" xfId="2" applyFill="1"/>
    <xf numFmtId="9" fontId="0" fillId="3" borderId="0" xfId="3" applyNumberFormat="1" applyFont="1" applyFill="1" applyAlignment="1">
      <alignment horizontal="center" vertical="center"/>
    </xf>
    <xf numFmtId="9" fontId="12" fillId="0" borderId="6" xfId="3" applyFont="1" applyFill="1" applyBorder="1" applyAlignment="1">
      <alignment horizontal="center" vertical="center" wrapText="1"/>
    </xf>
    <xf numFmtId="9" fontId="12" fillId="0" borderId="30" xfId="3" applyFont="1" applyFill="1" applyBorder="1" applyAlignment="1">
      <alignment horizontal="center" vertical="center"/>
    </xf>
    <xf numFmtId="0" fontId="12" fillId="4" borderId="30" xfId="2" applyFont="1" applyFill="1" applyBorder="1" applyAlignment="1">
      <alignment horizontal="center" vertical="center" wrapText="1"/>
    </xf>
    <xf numFmtId="9" fontId="12" fillId="4" borderId="30" xfId="2" applyNumberFormat="1" applyFont="1" applyFill="1" applyBorder="1" applyAlignment="1">
      <alignment horizontal="center" vertical="center" wrapText="1"/>
    </xf>
    <xf numFmtId="0" fontId="11" fillId="0" borderId="30" xfId="2" applyFont="1" applyFill="1" applyBorder="1" applyAlignment="1">
      <alignment horizontal="center" vertical="center" wrapText="1"/>
    </xf>
    <xf numFmtId="164" fontId="12" fillId="0" borderId="6" xfId="3" applyNumberFormat="1" applyFont="1" applyFill="1" applyBorder="1" applyAlignment="1">
      <alignment horizontal="center" vertical="center"/>
    </xf>
    <xf numFmtId="0" fontId="16" fillId="3" borderId="6" xfId="6" applyFont="1" applyFill="1" applyBorder="1" applyAlignment="1">
      <alignment horizontal="justify" vertical="center" wrapText="1"/>
    </xf>
    <xf numFmtId="9" fontId="12" fillId="0" borderId="6" xfId="3" applyFont="1" applyFill="1" applyBorder="1" applyAlignment="1">
      <alignment horizontal="center" vertical="center"/>
    </xf>
    <xf numFmtId="9" fontId="12" fillId="3" borderId="6" xfId="6" applyNumberFormat="1" applyFont="1" applyFill="1" applyBorder="1" applyAlignment="1">
      <alignment horizontal="left" vertical="center" wrapText="1"/>
    </xf>
    <xf numFmtId="9" fontId="12" fillId="0" borderId="32" xfId="3" applyFont="1" applyFill="1" applyBorder="1" applyAlignment="1">
      <alignment horizontal="center" vertical="center"/>
    </xf>
    <xf numFmtId="9" fontId="12" fillId="3" borderId="32" xfId="6" applyNumberFormat="1" applyFont="1" applyFill="1" applyBorder="1" applyAlignment="1">
      <alignment horizontal="left" vertical="center" wrapText="1"/>
    </xf>
    <xf numFmtId="0" fontId="12" fillId="3" borderId="32" xfId="6" applyFont="1" applyFill="1" applyBorder="1" applyAlignment="1">
      <alignment horizontal="left" vertical="center" wrapText="1"/>
    </xf>
    <xf numFmtId="0" fontId="21" fillId="3" borderId="0" xfId="2" applyFont="1" applyFill="1" applyBorder="1" applyAlignment="1">
      <alignment vertical="center" wrapText="1"/>
    </xf>
    <xf numFmtId="14" fontId="12" fillId="3" borderId="32" xfId="3" applyNumberFormat="1" applyFont="1" applyFill="1" applyBorder="1" applyAlignment="1">
      <alignment horizontal="center" vertical="center"/>
    </xf>
    <xf numFmtId="14" fontId="12" fillId="3" borderId="6" xfId="3" applyNumberFormat="1" applyFont="1" applyFill="1" applyBorder="1" applyAlignment="1">
      <alignment horizontal="center" vertical="center"/>
    </xf>
    <xf numFmtId="14" fontId="12" fillId="3" borderId="30" xfId="3" applyNumberFormat="1" applyFont="1" applyFill="1" applyBorder="1" applyAlignment="1">
      <alignment horizontal="center" vertical="center"/>
    </xf>
    <xf numFmtId="164" fontId="12" fillId="3" borderId="6" xfId="3" applyNumberFormat="1" applyFont="1" applyFill="1" applyBorder="1" applyAlignment="1">
      <alignment horizontal="center" vertical="center"/>
    </xf>
    <xf numFmtId="0" fontId="12" fillId="0" borderId="37" xfId="2" applyFont="1" applyFill="1" applyBorder="1" applyAlignment="1">
      <alignment vertical="center" wrapText="1"/>
    </xf>
    <xf numFmtId="0" fontId="12" fillId="0" borderId="38" xfId="2" applyFont="1" applyFill="1" applyBorder="1" applyAlignment="1">
      <alignment vertical="center" wrapText="1"/>
    </xf>
    <xf numFmtId="0" fontId="12" fillId="3" borderId="38" xfId="2" applyFont="1" applyFill="1" applyBorder="1" applyAlignment="1">
      <alignment vertical="center" wrapText="1"/>
    </xf>
    <xf numFmtId="9" fontId="12" fillId="0" borderId="30" xfId="3" applyFont="1" applyFill="1" applyBorder="1" applyAlignment="1">
      <alignment horizontal="center" vertical="center" wrapText="1"/>
    </xf>
    <xf numFmtId="0" fontId="0" fillId="3" borderId="0" xfId="0" applyFill="1"/>
    <xf numFmtId="0" fontId="12" fillId="0" borderId="32" xfId="2" applyFont="1" applyFill="1" applyBorder="1" applyAlignment="1">
      <alignment horizontal="justify" vertical="center" wrapText="1"/>
    </xf>
    <xf numFmtId="9" fontId="12" fillId="0" borderId="32" xfId="3" applyFont="1" applyFill="1" applyBorder="1" applyAlignment="1">
      <alignment horizontal="center" vertical="center" wrapText="1"/>
    </xf>
    <xf numFmtId="14" fontId="12" fillId="0" borderId="32" xfId="3" applyNumberFormat="1" applyFont="1" applyFill="1" applyBorder="1" applyAlignment="1">
      <alignment horizontal="center" vertical="center"/>
    </xf>
    <xf numFmtId="0" fontId="12" fillId="0" borderId="37" xfId="2" applyFont="1" applyFill="1" applyBorder="1" applyAlignment="1">
      <alignment horizontal="center" vertical="center" wrapText="1"/>
    </xf>
    <xf numFmtId="14" fontId="12" fillId="0" borderId="6" xfId="3" applyNumberFormat="1" applyFont="1" applyFill="1" applyBorder="1" applyAlignment="1">
      <alignment horizontal="center" vertical="center"/>
    </xf>
    <xf numFmtId="0" fontId="12" fillId="0" borderId="30" xfId="2" applyFont="1" applyFill="1" applyBorder="1" applyAlignment="1">
      <alignment horizontal="justify" vertical="center" wrapText="1"/>
    </xf>
    <xf numFmtId="14" fontId="12" fillId="0" borderId="30" xfId="3" applyNumberFormat="1" applyFont="1" applyFill="1" applyBorder="1" applyAlignment="1">
      <alignment horizontal="center" vertical="center"/>
    </xf>
    <xf numFmtId="0" fontId="12" fillId="0" borderId="39" xfId="2" applyFont="1" applyFill="1" applyBorder="1" applyAlignment="1">
      <alignment horizontal="center" vertical="center" wrapText="1"/>
    </xf>
    <xf numFmtId="9" fontId="12" fillId="3" borderId="30" xfId="3" applyFont="1" applyFill="1" applyBorder="1" applyAlignment="1">
      <alignment horizontal="center" vertical="center" wrapText="1"/>
    </xf>
    <xf numFmtId="0" fontId="11" fillId="0" borderId="35" xfId="2" applyFont="1" applyFill="1" applyBorder="1" applyAlignment="1">
      <alignment horizontal="center" vertical="center" wrapText="1"/>
    </xf>
    <xf numFmtId="0" fontId="16" fillId="3" borderId="6" xfId="2" applyFont="1" applyFill="1" applyBorder="1" applyAlignment="1">
      <alignment vertical="center" wrapText="1"/>
    </xf>
    <xf numFmtId="0" fontId="12" fillId="3" borderId="6" xfId="9" applyFont="1" applyFill="1" applyBorder="1" applyAlignment="1">
      <alignment horizontal="center" vertical="center" wrapText="1"/>
    </xf>
    <xf numFmtId="0" fontId="11" fillId="0" borderId="40" xfId="2" applyFont="1" applyFill="1" applyBorder="1" applyAlignment="1">
      <alignment horizontal="center" vertical="center" wrapText="1"/>
    </xf>
    <xf numFmtId="0" fontId="12" fillId="3" borderId="0" xfId="2" applyFont="1" applyFill="1"/>
    <xf numFmtId="9" fontId="12" fillId="3" borderId="6" xfId="2" applyNumberFormat="1" applyFont="1" applyFill="1" applyBorder="1" applyAlignment="1">
      <alignment vertical="center" wrapText="1"/>
    </xf>
    <xf numFmtId="9" fontId="12" fillId="3" borderId="6" xfId="0" applyNumberFormat="1" applyFont="1" applyFill="1" applyBorder="1" applyAlignment="1">
      <alignment horizontal="center" vertical="center" wrapText="1"/>
    </xf>
    <xf numFmtId="0" fontId="12" fillId="3" borderId="6" xfId="0" applyFont="1" applyFill="1" applyBorder="1" applyAlignment="1">
      <alignment horizontal="justify" vertical="center" wrapText="1"/>
    </xf>
    <xf numFmtId="0" fontId="12" fillId="0" borderId="6" xfId="0" applyFont="1" applyBorder="1" applyAlignment="1">
      <alignment horizontal="justify" vertical="center" wrapText="1"/>
    </xf>
    <xf numFmtId="0" fontId="6" fillId="0" borderId="0" xfId="14"/>
    <xf numFmtId="0" fontId="17" fillId="0" borderId="0" xfId="14" applyFont="1" applyAlignment="1">
      <alignment horizontal="justify" vertical="center"/>
    </xf>
    <xf numFmtId="0" fontId="25" fillId="12" borderId="6" xfId="14" applyFont="1" applyFill="1" applyBorder="1" applyAlignment="1">
      <alignment vertical="center" wrapText="1"/>
    </xf>
    <xf numFmtId="0" fontId="26" fillId="0" borderId="0" xfId="14" applyFont="1" applyAlignment="1">
      <alignment vertical="center" wrapText="1"/>
    </xf>
    <xf numFmtId="0" fontId="25" fillId="9" borderId="6" xfId="14" applyFont="1" applyFill="1" applyBorder="1" applyAlignment="1">
      <alignment vertical="center" wrapText="1"/>
    </xf>
    <xf numFmtId="0" fontId="25" fillId="13" borderId="6" xfId="14" applyFont="1" applyFill="1" applyBorder="1" applyAlignment="1">
      <alignment vertical="center" wrapText="1"/>
    </xf>
    <xf numFmtId="0" fontId="25" fillId="11" borderId="6" xfId="14" applyFont="1" applyFill="1" applyBorder="1" applyAlignment="1">
      <alignment vertical="center" wrapText="1"/>
    </xf>
    <xf numFmtId="0" fontId="25" fillId="14" borderId="6" xfId="14" applyFont="1" applyFill="1" applyBorder="1" applyAlignment="1">
      <alignment vertical="center" wrapText="1"/>
    </xf>
    <xf numFmtId="0" fontId="25" fillId="15" borderId="6" xfId="14" applyFont="1" applyFill="1" applyBorder="1" applyAlignment="1">
      <alignment vertical="center" wrapText="1"/>
    </xf>
    <xf numFmtId="0" fontId="25" fillId="7" borderId="6" xfId="14" applyFont="1" applyFill="1" applyBorder="1" applyAlignment="1">
      <alignment vertical="center" wrapText="1"/>
    </xf>
    <xf numFmtId="0" fontId="28" fillId="0" borderId="49" xfId="15" applyFont="1" applyFill="1" applyBorder="1" applyAlignment="1">
      <alignment vertical="center" wrapText="1"/>
    </xf>
    <xf numFmtId="0" fontId="28" fillId="0" borderId="0" xfId="15" applyFont="1" applyFill="1" applyBorder="1" applyAlignment="1">
      <alignment vertical="center" wrapText="1"/>
    </xf>
    <xf numFmtId="0" fontId="29" fillId="0" borderId="49" xfId="14" applyFont="1" applyFill="1" applyBorder="1" applyAlignment="1">
      <alignment vertical="center" wrapText="1"/>
    </xf>
    <xf numFmtId="0" fontId="29" fillId="0" borderId="0" xfId="14" applyFont="1" applyFill="1" applyBorder="1" applyAlignment="1">
      <alignment vertical="center" wrapText="1"/>
    </xf>
    <xf numFmtId="0" fontId="29" fillId="0" borderId="0" xfId="14" applyFont="1" applyFill="1" applyBorder="1" applyAlignment="1">
      <alignment horizontal="left" vertical="center" wrapText="1"/>
    </xf>
    <xf numFmtId="0" fontId="28" fillId="0" borderId="0" xfId="15" applyFont="1" applyFill="1" applyBorder="1" applyAlignment="1">
      <alignment horizontal="left" vertical="center" wrapText="1"/>
    </xf>
    <xf numFmtId="0" fontId="26" fillId="0" borderId="0" xfId="0" applyFont="1" applyAlignment="1">
      <alignment vertical="center" wrapText="1"/>
    </xf>
    <xf numFmtId="0" fontId="26" fillId="0" borderId="0" xfId="0" applyFont="1" applyAlignment="1">
      <alignment horizontal="justify" vertical="justify" wrapText="1"/>
    </xf>
    <xf numFmtId="0" fontId="6" fillId="0" borderId="0" xfId="14" applyAlignment="1">
      <alignment wrapText="1"/>
    </xf>
    <xf numFmtId="3" fontId="23" fillId="3" borderId="18" xfId="0" applyNumberFormat="1" applyFont="1" applyFill="1" applyBorder="1" applyAlignment="1">
      <alignment vertical="center" wrapText="1"/>
    </xf>
    <xf numFmtId="0" fontId="23" fillId="3" borderId="6" xfId="0" applyFont="1" applyFill="1" applyBorder="1" applyAlignment="1" applyProtection="1">
      <alignment horizontal="left" vertical="center" wrapText="1"/>
    </xf>
    <xf numFmtId="165" fontId="23" fillId="3" borderId="6" xfId="0" applyNumberFormat="1" applyFont="1" applyFill="1" applyBorder="1" applyAlignment="1" applyProtection="1">
      <alignment horizontal="center" vertical="center" wrapText="1"/>
      <protection locked="0"/>
    </xf>
    <xf numFmtId="166" fontId="23" fillId="16" borderId="6" xfId="0" applyNumberFormat="1" applyFont="1" applyFill="1" applyBorder="1" applyAlignment="1">
      <alignment horizontal="justify" vertical="center" wrapText="1"/>
    </xf>
    <xf numFmtId="167" fontId="23" fillId="3" borderId="6" xfId="0" applyNumberFormat="1" applyFont="1" applyFill="1" applyBorder="1" applyAlignment="1">
      <alignment horizontal="center" vertical="center" wrapText="1"/>
    </xf>
    <xf numFmtId="1" fontId="23" fillId="3" borderId="6" xfId="0" applyNumberFormat="1" applyFont="1" applyFill="1" applyBorder="1" applyAlignment="1" applyProtection="1">
      <alignment horizontal="center" vertical="center" wrapText="1"/>
    </xf>
    <xf numFmtId="166" fontId="23" fillId="3" borderId="6" xfId="0" applyNumberFormat="1" applyFont="1" applyFill="1" applyBorder="1" applyAlignment="1">
      <alignment horizontal="center" vertical="center" wrapText="1"/>
    </xf>
    <xf numFmtId="0" fontId="23" fillId="3" borderId="6" xfId="0" applyFont="1" applyFill="1" applyBorder="1" applyAlignment="1" applyProtection="1">
      <alignment vertical="center" wrapText="1"/>
    </xf>
    <xf numFmtId="9" fontId="23" fillId="3" borderId="6" xfId="0" applyNumberFormat="1" applyFont="1" applyFill="1" applyBorder="1" applyAlignment="1" applyProtection="1">
      <alignment horizontal="left" vertical="center" wrapText="1"/>
    </xf>
    <xf numFmtId="9" fontId="23" fillId="3" borderId="6" xfId="1" applyFont="1" applyFill="1" applyBorder="1" applyAlignment="1" applyProtection="1">
      <alignment horizontal="center" vertical="center" wrapText="1"/>
      <protection locked="0"/>
    </xf>
    <xf numFmtId="0" fontId="12" fillId="3" borderId="6" xfId="0" applyFont="1" applyFill="1" applyBorder="1" applyAlignment="1">
      <alignment horizontal="justify" vertical="top" wrapText="1"/>
    </xf>
    <xf numFmtId="0" fontId="12" fillId="3" borderId="6" xfId="0" applyFont="1" applyFill="1" applyBorder="1" applyAlignment="1">
      <alignment horizontal="justify" vertical="top" wrapText="1"/>
    </xf>
    <xf numFmtId="0" fontId="12" fillId="0" borderId="6" xfId="0" applyFont="1" applyFill="1" applyBorder="1" applyAlignment="1" applyProtection="1">
      <alignment horizontal="center" vertical="center" wrapText="1"/>
    </xf>
    <xf numFmtId="0" fontId="12" fillId="0" borderId="6" xfId="0" applyFont="1" applyBorder="1" applyAlignment="1">
      <alignment horizontal="center" vertical="center" wrapText="1"/>
    </xf>
    <xf numFmtId="0" fontId="17" fillId="3" borderId="6" xfId="0" applyFont="1" applyFill="1" applyBorder="1" applyAlignment="1">
      <alignment horizontal="justify" vertical="center" wrapText="1"/>
    </xf>
    <xf numFmtId="0" fontId="17" fillId="3" borderId="6" xfId="0" applyFont="1" applyFill="1" applyBorder="1" applyAlignment="1">
      <alignment horizontal="center" vertical="center" wrapText="1"/>
    </xf>
    <xf numFmtId="9" fontId="17" fillId="3" borderId="6" xfId="0" applyNumberFormat="1" applyFont="1" applyFill="1" applyBorder="1" applyAlignment="1">
      <alignment horizontal="center" vertical="center" wrapText="1"/>
    </xf>
    <xf numFmtId="9" fontId="17"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3" fontId="17" fillId="3" borderId="6" xfId="0" applyNumberFormat="1" applyFont="1" applyFill="1" applyBorder="1" applyAlignment="1">
      <alignment horizontal="center" vertical="center"/>
    </xf>
    <xf numFmtId="9" fontId="17" fillId="3" borderId="6" xfId="0" applyNumberFormat="1" applyFont="1" applyFill="1" applyBorder="1" applyAlignment="1">
      <alignment horizontal="center" vertical="center"/>
    </xf>
    <xf numFmtId="168" fontId="17" fillId="3" borderId="6" xfId="0" applyNumberFormat="1" applyFont="1" applyFill="1" applyBorder="1" applyAlignment="1">
      <alignment horizontal="center" vertical="center" wrapText="1"/>
    </xf>
    <xf numFmtId="0" fontId="31" fillId="18" borderId="6" xfId="0" applyFont="1" applyFill="1" applyBorder="1" applyAlignment="1">
      <alignment horizontal="center" vertical="center"/>
    </xf>
    <xf numFmtId="0" fontId="31" fillId="18" borderId="6" xfId="0" applyFont="1" applyFill="1" applyBorder="1" applyAlignment="1">
      <alignment horizontal="center" vertical="center" wrapText="1"/>
    </xf>
    <xf numFmtId="0" fontId="17" fillId="3" borderId="6" xfId="0" applyFont="1" applyFill="1" applyBorder="1" applyAlignment="1">
      <alignment horizontal="left" vertical="center" wrapText="1"/>
    </xf>
    <xf numFmtId="0" fontId="6" fillId="0" borderId="0" xfId="14" applyAlignment="1">
      <alignment horizontal="center"/>
    </xf>
    <xf numFmtId="0" fontId="5" fillId="0" borderId="0" xfId="14" applyFont="1" applyAlignment="1">
      <alignment horizontal="center"/>
    </xf>
    <xf numFmtId="0" fontId="26" fillId="0" borderId="0" xfId="0" applyFont="1" applyAlignment="1">
      <alignment horizontal="justify" vertical="top" wrapText="1"/>
    </xf>
    <xf numFmtId="0" fontId="10" fillId="3" borderId="0" xfId="0" applyFont="1" applyFill="1"/>
    <xf numFmtId="0" fontId="17" fillId="3" borderId="6" xfId="0" applyFont="1" applyFill="1" applyBorder="1" applyAlignment="1" applyProtection="1">
      <alignment vertical="top" wrapText="1"/>
    </xf>
    <xf numFmtId="0" fontId="0" fillId="3" borderId="0" xfId="0" applyFill="1" applyAlignment="1">
      <alignment vertical="top"/>
    </xf>
    <xf numFmtId="0" fontId="12" fillId="3" borderId="0" xfId="0" applyFont="1" applyFill="1" applyAlignment="1">
      <alignment vertical="top"/>
    </xf>
    <xf numFmtId="0" fontId="17" fillId="3" borderId="32" xfId="0" applyFont="1" applyFill="1" applyBorder="1" applyAlignment="1" applyProtection="1">
      <alignment vertical="top" wrapText="1"/>
    </xf>
    <xf numFmtId="164" fontId="12" fillId="3" borderId="6" xfId="1" applyNumberFormat="1" applyFont="1" applyFill="1" applyBorder="1" applyAlignment="1">
      <alignment horizontal="center" vertical="center"/>
    </xf>
    <xf numFmtId="0" fontId="12" fillId="3" borderId="6" xfId="2" applyFont="1" applyFill="1" applyBorder="1" applyAlignment="1">
      <alignment horizontal="justify" vertical="center"/>
    </xf>
    <xf numFmtId="0" fontId="17" fillId="3" borderId="6" xfId="0" applyFont="1" applyFill="1" applyBorder="1" applyAlignment="1" applyProtection="1">
      <alignment vertical="center" wrapText="1"/>
    </xf>
    <xf numFmtId="0" fontId="17" fillId="3" borderId="6" xfId="0" applyFont="1" applyFill="1" applyBorder="1" applyAlignment="1" applyProtection="1">
      <alignment horizontal="center" vertical="center" wrapText="1"/>
    </xf>
    <xf numFmtId="1" fontId="17" fillId="3" borderId="6" xfId="0" applyNumberFormat="1"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6" xfId="2" applyFont="1" applyFill="1" applyBorder="1" applyAlignment="1">
      <alignment horizontal="left" vertical="center" wrapText="1"/>
    </xf>
    <xf numFmtId="1" fontId="17" fillId="3" borderId="6" xfId="2" applyNumberFormat="1" applyFont="1" applyFill="1" applyBorder="1" applyAlignment="1">
      <alignment horizontal="center" vertical="center" wrapText="1"/>
    </xf>
    <xf numFmtId="9" fontId="17" fillId="3" borderId="6" xfId="2" applyNumberFormat="1" applyFont="1" applyFill="1" applyBorder="1" applyAlignment="1">
      <alignment horizontal="center" vertical="center" wrapText="1"/>
    </xf>
    <xf numFmtId="0" fontId="12" fillId="3" borderId="30" xfId="2" applyFont="1" applyFill="1" applyBorder="1" applyAlignment="1">
      <alignment horizontal="left" vertical="center" wrapText="1"/>
    </xf>
    <xf numFmtId="0" fontId="12" fillId="3" borderId="32" xfId="2" applyFont="1" applyFill="1" applyBorder="1" applyAlignment="1">
      <alignment vertical="top" wrapText="1"/>
    </xf>
    <xf numFmtId="9" fontId="16" fillId="3" borderId="6" xfId="1" applyFont="1" applyFill="1" applyBorder="1" applyAlignment="1">
      <alignment horizontal="center" vertical="center" wrapText="1"/>
    </xf>
    <xf numFmtId="0" fontId="12" fillId="3" borderId="6" xfId="0" applyFont="1" applyFill="1" applyBorder="1" applyAlignment="1">
      <alignment vertical="top" wrapText="1"/>
    </xf>
    <xf numFmtId="0" fontId="12" fillId="3" borderId="6" xfId="0" applyFont="1" applyFill="1" applyBorder="1" applyAlignment="1">
      <alignment vertical="justify" wrapText="1"/>
    </xf>
    <xf numFmtId="1" fontId="16" fillId="3" borderId="6" xfId="1" applyNumberFormat="1" applyFont="1" applyFill="1" applyBorder="1" applyAlignment="1">
      <alignment horizontal="center" vertical="center" wrapText="1"/>
    </xf>
    <xf numFmtId="0" fontId="17" fillId="3" borderId="6" xfId="6" applyFont="1" applyFill="1" applyBorder="1" applyAlignment="1">
      <alignment vertical="top" wrapText="1"/>
    </xf>
    <xf numFmtId="49" fontId="16" fillId="3" borderId="6" xfId="2" applyNumberFormat="1" applyFont="1" applyFill="1" applyBorder="1" applyAlignment="1">
      <alignment horizontal="center" vertical="center" wrapText="1"/>
    </xf>
    <xf numFmtId="49" fontId="17" fillId="3" borderId="6" xfId="2" applyNumberFormat="1" applyFont="1" applyFill="1" applyBorder="1" applyAlignment="1">
      <alignment horizontal="center" vertical="center" wrapText="1"/>
    </xf>
    <xf numFmtId="0" fontId="32" fillId="3" borderId="0" xfId="0" applyFont="1" applyFill="1" applyAlignment="1">
      <alignment horizontal="center"/>
    </xf>
    <xf numFmtId="0" fontId="16" fillId="16" borderId="6" xfId="2" applyFont="1" applyFill="1" applyBorder="1" applyAlignment="1">
      <alignment horizontal="center" vertical="center" wrapText="1"/>
    </xf>
    <xf numFmtId="9" fontId="17" fillId="3" borderId="6" xfId="1" applyFont="1" applyFill="1" applyBorder="1" applyAlignment="1" applyProtection="1">
      <alignment horizontal="center" vertical="center" wrapText="1"/>
    </xf>
    <xf numFmtId="0" fontId="0" fillId="3" borderId="0" xfId="0" applyFill="1" applyAlignment="1">
      <alignment horizontal="center" vertical="center"/>
    </xf>
    <xf numFmtId="0" fontId="16" fillId="16" borderId="32" xfId="2" applyFont="1" applyFill="1" applyBorder="1" applyAlignment="1">
      <alignment horizontal="center" vertical="center" wrapText="1"/>
    </xf>
    <xf numFmtId="1" fontId="16" fillId="3" borderId="32" xfId="2" applyNumberFormat="1" applyFont="1" applyFill="1" applyBorder="1" applyAlignment="1">
      <alignment horizontal="center" vertical="center" wrapText="1"/>
    </xf>
    <xf numFmtId="1" fontId="16" fillId="3" borderId="6" xfId="2" applyNumberFormat="1" applyFont="1" applyFill="1" applyBorder="1" applyAlignment="1">
      <alignment horizontal="center" vertical="center" wrapText="1"/>
    </xf>
    <xf numFmtId="0" fontId="0" fillId="3" borderId="0" xfId="0" applyFill="1" applyAlignment="1">
      <alignment vertical="center"/>
    </xf>
    <xf numFmtId="0" fontId="16" fillId="3" borderId="32" xfId="2" applyFont="1" applyFill="1" applyBorder="1" applyAlignment="1">
      <alignment vertical="center" wrapText="1"/>
    </xf>
    <xf numFmtId="0" fontId="16" fillId="3" borderId="32" xfId="2" applyFont="1" applyFill="1" applyBorder="1" applyAlignment="1">
      <alignment horizontal="center" vertical="center" wrapText="1"/>
    </xf>
    <xf numFmtId="0" fontId="17" fillId="3" borderId="32"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17" fillId="3" borderId="36" xfId="0" applyFont="1" applyFill="1" applyBorder="1" applyAlignment="1" applyProtection="1">
      <alignment horizontal="center" vertical="center" wrapText="1"/>
    </xf>
    <xf numFmtId="0" fontId="17" fillId="3" borderId="32" xfId="0" applyFont="1" applyFill="1" applyBorder="1" applyAlignment="1" applyProtection="1">
      <alignment horizontal="center" wrapText="1"/>
    </xf>
    <xf numFmtId="0" fontId="17" fillId="3" borderId="6" xfId="0" applyFont="1" applyFill="1" applyBorder="1" applyAlignment="1" applyProtection="1">
      <alignment horizontal="center" wrapText="1"/>
    </xf>
    <xf numFmtId="0" fontId="12" fillId="3" borderId="6" xfId="6" applyFont="1" applyFill="1" applyBorder="1" applyAlignment="1">
      <alignment horizontal="justify" vertical="center" wrapText="1"/>
    </xf>
    <xf numFmtId="0" fontId="17" fillId="3" borderId="32" xfId="6" applyFont="1" applyFill="1" applyBorder="1" applyAlignment="1">
      <alignment horizontal="justify" vertical="center" wrapText="1"/>
    </xf>
    <xf numFmtId="0" fontId="17" fillId="3" borderId="6" xfId="6" applyFont="1" applyFill="1" applyBorder="1" applyAlignment="1">
      <alignment horizontal="justify" vertical="center" wrapText="1"/>
    </xf>
    <xf numFmtId="0" fontId="16" fillId="3" borderId="32" xfId="2" applyFont="1" applyFill="1" applyBorder="1" applyAlignment="1">
      <alignment horizontal="left" vertical="center" wrapText="1"/>
    </xf>
    <xf numFmtId="0" fontId="11" fillId="3" borderId="3" xfId="2" applyFont="1" applyFill="1" applyBorder="1" applyAlignment="1"/>
    <xf numFmtId="0" fontId="11" fillId="3" borderId="0" xfId="2" applyFont="1" applyFill="1" applyBorder="1" applyAlignment="1"/>
    <xf numFmtId="0" fontId="12" fillId="3" borderId="0" xfId="2" applyFont="1" applyFill="1" applyBorder="1"/>
    <xf numFmtId="0" fontId="12" fillId="3" borderId="8" xfId="2" applyFont="1" applyFill="1" applyBorder="1"/>
    <xf numFmtId="0" fontId="11" fillId="3" borderId="5" xfId="2" applyFont="1" applyFill="1" applyBorder="1" applyAlignment="1">
      <alignment horizontal="left" vertical="top"/>
    </xf>
    <xf numFmtId="0" fontId="11" fillId="3" borderId="4" xfId="2" applyFont="1" applyFill="1" applyBorder="1" applyAlignment="1"/>
    <xf numFmtId="0" fontId="11" fillId="3" borderId="4" xfId="2" applyFont="1" applyFill="1" applyBorder="1" applyAlignment="1">
      <alignment horizontal="justify" vertical="top"/>
    </xf>
    <xf numFmtId="9" fontId="12" fillId="3" borderId="0" xfId="3" applyNumberFormat="1" applyFont="1" applyFill="1" applyAlignment="1">
      <alignment horizontal="center" vertical="center"/>
    </xf>
    <xf numFmtId="0" fontId="11" fillId="3" borderId="4" xfId="2" applyFont="1" applyFill="1" applyBorder="1" applyAlignment="1">
      <alignment vertical="top" wrapText="1"/>
    </xf>
    <xf numFmtId="0" fontId="34" fillId="3" borderId="0" xfId="2" applyFont="1" applyFill="1" applyBorder="1" applyAlignment="1">
      <alignment vertical="center" wrapText="1"/>
    </xf>
    <xf numFmtId="0" fontId="11" fillId="3" borderId="9" xfId="2" applyFont="1" applyFill="1" applyBorder="1" applyAlignment="1"/>
    <xf numFmtId="0" fontId="16" fillId="3" borderId="6" xfId="2" applyFont="1" applyFill="1" applyBorder="1" applyAlignment="1">
      <alignment horizontal="center" vertical="center" wrapText="1"/>
    </xf>
    <xf numFmtId="9" fontId="12" fillId="3" borderId="6" xfId="3" applyFont="1" applyFill="1" applyBorder="1" applyAlignment="1">
      <alignment horizontal="center" vertical="center"/>
    </xf>
    <xf numFmtId="0" fontId="12" fillId="3" borderId="1" xfId="2" applyFont="1" applyFill="1" applyBorder="1"/>
    <xf numFmtId="0" fontId="12" fillId="3" borderId="0" xfId="2" applyFont="1" applyFill="1" applyAlignment="1"/>
    <xf numFmtId="0" fontId="12" fillId="0" borderId="30" xfId="2" applyFont="1" applyFill="1" applyBorder="1" applyAlignment="1">
      <alignment horizontal="left" vertical="center" wrapText="1"/>
    </xf>
    <xf numFmtId="0" fontId="11" fillId="3" borderId="4" xfId="2" applyFont="1" applyFill="1" applyBorder="1" applyAlignment="1">
      <alignment vertical="top"/>
    </xf>
    <xf numFmtId="0" fontId="20" fillId="0" borderId="29" xfId="2" applyFont="1" applyBorder="1" applyAlignment="1">
      <alignment horizontal="center" vertical="center" wrapText="1"/>
    </xf>
    <xf numFmtId="0" fontId="12" fillId="0" borderId="6" xfId="2" applyFont="1" applyFill="1" applyBorder="1" applyAlignment="1">
      <alignment horizontal="left" vertical="center" wrapText="1"/>
    </xf>
    <xf numFmtId="0" fontId="12" fillId="0" borderId="38" xfId="2" applyFont="1" applyFill="1" applyBorder="1" applyAlignment="1">
      <alignment horizontal="center" vertical="center" wrapText="1"/>
    </xf>
    <xf numFmtId="9" fontId="12" fillId="3" borderId="6" xfId="1" applyFont="1" applyFill="1" applyBorder="1" applyAlignment="1">
      <alignment horizontal="center" vertical="center" wrapText="1"/>
    </xf>
    <xf numFmtId="0" fontId="12" fillId="3" borderId="38" xfId="2" applyFont="1" applyFill="1" applyBorder="1" applyAlignment="1">
      <alignment horizontal="center" vertical="center" wrapText="1"/>
    </xf>
    <xf numFmtId="0" fontId="12" fillId="3" borderId="6" xfId="2" applyFont="1" applyFill="1" applyBorder="1" applyAlignment="1">
      <alignment vertical="top" wrapText="1"/>
    </xf>
    <xf numFmtId="9" fontId="12" fillId="3" borderId="6" xfId="2" applyNumberFormat="1" applyFont="1" applyFill="1" applyBorder="1" applyAlignment="1">
      <alignment horizontal="center" vertical="center" wrapText="1"/>
    </xf>
    <xf numFmtId="0" fontId="12" fillId="3" borderId="6" xfId="2" applyFont="1" applyFill="1" applyBorder="1" applyAlignment="1">
      <alignment vertical="center" wrapText="1"/>
    </xf>
    <xf numFmtId="9" fontId="12" fillId="3" borderId="32" xfId="2" applyNumberFormat="1" applyFont="1" applyFill="1" applyBorder="1" applyAlignment="1">
      <alignment horizontal="center" vertical="center" wrapText="1"/>
    </xf>
    <xf numFmtId="9" fontId="12" fillId="3" borderId="6" xfId="6" applyNumberFormat="1" applyFont="1" applyFill="1" applyBorder="1" applyAlignment="1">
      <alignment horizontal="center" vertical="center" wrapText="1"/>
    </xf>
    <xf numFmtId="9" fontId="12" fillId="3" borderId="6" xfId="3" applyFont="1" applyFill="1" applyBorder="1" applyAlignment="1">
      <alignment horizontal="center" vertical="center" wrapText="1"/>
    </xf>
    <xf numFmtId="0" fontId="12" fillId="3" borderId="6" xfId="2" applyFont="1" applyFill="1" applyBorder="1" applyAlignment="1">
      <alignment horizontal="center" vertical="center" wrapText="1"/>
    </xf>
    <xf numFmtId="0" fontId="16" fillId="3" borderId="6" xfId="2" applyFont="1" applyFill="1" applyBorder="1" applyAlignment="1">
      <alignment vertical="top" wrapText="1"/>
    </xf>
    <xf numFmtId="0" fontId="11" fillId="3" borderId="4" xfId="2" applyFont="1" applyFill="1" applyBorder="1" applyAlignment="1">
      <alignment horizontal="left" vertical="top" wrapText="1"/>
    </xf>
    <xf numFmtId="0" fontId="11" fillId="3" borderId="4" xfId="2" applyFont="1" applyFill="1" applyBorder="1" applyAlignment="1">
      <alignment horizontal="center"/>
    </xf>
    <xf numFmtId="9" fontId="12" fillId="0" borderId="6" xfId="6" applyNumberFormat="1" applyFont="1" applyFill="1" applyBorder="1" applyAlignment="1">
      <alignment horizontal="center" vertical="center" wrapText="1"/>
    </xf>
    <xf numFmtId="0" fontId="12" fillId="3" borderId="6" xfId="2" applyFont="1" applyFill="1" applyBorder="1" applyAlignment="1">
      <alignment horizontal="justify" vertical="center" wrapText="1"/>
    </xf>
    <xf numFmtId="0" fontId="12" fillId="3" borderId="30" xfId="2" applyFont="1" applyFill="1" applyBorder="1" applyAlignment="1">
      <alignment horizontal="justify" vertical="center" wrapText="1"/>
    </xf>
    <xf numFmtId="0" fontId="11" fillId="0" borderId="6" xfId="2" applyFont="1" applyFill="1" applyBorder="1" applyAlignment="1">
      <alignment horizontal="center" vertical="center" wrapText="1"/>
    </xf>
    <xf numFmtId="0" fontId="12" fillId="3" borderId="32" xfId="2" applyFont="1" applyFill="1" applyBorder="1" applyAlignment="1">
      <alignment horizontal="center" vertical="center" wrapText="1"/>
    </xf>
    <xf numFmtId="0" fontId="12" fillId="3" borderId="30" xfId="2" applyFont="1" applyFill="1" applyBorder="1" applyAlignment="1">
      <alignment horizontal="center" vertical="center" wrapText="1"/>
    </xf>
    <xf numFmtId="0" fontId="12" fillId="0" borderId="6" xfId="2" applyFont="1" applyFill="1" applyBorder="1" applyAlignment="1">
      <alignment horizontal="center" vertical="center"/>
    </xf>
    <xf numFmtId="0" fontId="12" fillId="3" borderId="6" xfId="2" applyFont="1" applyFill="1" applyBorder="1" applyAlignment="1">
      <alignment horizontal="center" vertical="center"/>
    </xf>
    <xf numFmtId="0" fontId="12" fillId="5" borderId="6" xfId="2" applyFont="1" applyFill="1" applyBorder="1" applyAlignment="1">
      <alignment horizontal="center" vertical="center"/>
    </xf>
    <xf numFmtId="0" fontId="12" fillId="0" borderId="6" xfId="2" applyFont="1" applyFill="1" applyBorder="1" applyAlignment="1">
      <alignment horizontal="justify" vertical="center" wrapText="1"/>
    </xf>
    <xf numFmtId="0" fontId="11" fillId="0" borderId="27" xfId="2" applyFont="1" applyFill="1" applyBorder="1" applyAlignment="1">
      <alignment horizontal="center" vertical="center" wrapText="1"/>
    </xf>
    <xf numFmtId="0" fontId="37" fillId="2" borderId="2" xfId="2" applyFont="1" applyFill="1" applyBorder="1" applyAlignment="1">
      <alignment horizontal="center" vertical="center"/>
    </xf>
    <xf numFmtId="0" fontId="37" fillId="2" borderId="0" xfId="2" applyFont="1" applyFill="1" applyBorder="1" applyAlignment="1">
      <alignment horizontal="center" vertical="center"/>
    </xf>
    <xf numFmtId="0" fontId="37" fillId="2" borderId="4" xfId="2" applyFont="1" applyFill="1" applyBorder="1" applyAlignment="1">
      <alignment horizontal="center" vertical="center"/>
    </xf>
    <xf numFmtId="0" fontId="12" fillId="0" borderId="26" xfId="2" applyFont="1" applyFill="1" applyBorder="1" applyAlignment="1">
      <alignment horizontal="center" vertical="center"/>
    </xf>
    <xf numFmtId="0" fontId="41" fillId="0" borderId="41" xfId="2" applyFont="1" applyFill="1" applyBorder="1" applyAlignment="1">
      <alignment horizontal="center" vertical="center" textRotation="90"/>
    </xf>
    <xf numFmtId="0" fontId="41" fillId="0" borderId="28" xfId="2" applyFont="1" applyFill="1" applyBorder="1" applyAlignment="1">
      <alignment horizontal="center" vertical="center" textRotation="90"/>
    </xf>
    <xf numFmtId="0" fontId="16" fillId="3" borderId="16" xfId="2" applyFont="1" applyFill="1" applyBorder="1" applyAlignment="1">
      <alignment horizontal="justify" vertical="center" wrapText="1"/>
    </xf>
    <xf numFmtId="0" fontId="11" fillId="3" borderId="0" xfId="2" applyFont="1" applyFill="1" applyBorder="1" applyAlignment="1">
      <alignment horizontal="left"/>
    </xf>
    <xf numFmtId="9" fontId="12" fillId="3" borderId="6" xfId="1" applyFont="1" applyFill="1" applyBorder="1" applyAlignment="1">
      <alignment horizontal="center" vertical="center"/>
    </xf>
    <xf numFmtId="0" fontId="12" fillId="3" borderId="6" xfId="2" applyFont="1" applyFill="1" applyBorder="1" applyAlignment="1">
      <alignment horizontal="left" vertical="center" wrapText="1"/>
    </xf>
    <xf numFmtId="0" fontId="12" fillId="5" borderId="26" xfId="2" applyFont="1" applyFill="1" applyBorder="1" applyAlignment="1">
      <alignment horizontal="center" vertical="center"/>
    </xf>
    <xf numFmtId="9" fontId="12" fillId="3" borderId="18" xfId="2" applyNumberFormat="1" applyFont="1" applyFill="1" applyBorder="1" applyAlignment="1">
      <alignment horizontal="center" vertical="center" wrapText="1"/>
    </xf>
    <xf numFmtId="0" fontId="12" fillId="3" borderId="32" xfId="2" applyFont="1" applyFill="1" applyBorder="1" applyAlignment="1">
      <alignment horizontal="justify" vertical="center" wrapText="1"/>
    </xf>
    <xf numFmtId="0" fontId="12" fillId="3" borderId="6" xfId="2" applyFont="1" applyFill="1" applyBorder="1" applyAlignment="1">
      <alignment horizontal="justify" vertical="center" wrapText="1"/>
    </xf>
    <xf numFmtId="0" fontId="11" fillId="3" borderId="4" xfId="2" applyFont="1" applyFill="1" applyBorder="1" applyAlignment="1">
      <alignment horizontal="center"/>
    </xf>
    <xf numFmtId="0" fontId="12" fillId="0" borderId="6" xfId="2" applyFont="1" applyFill="1" applyBorder="1" applyAlignment="1">
      <alignment horizontal="justify" vertical="center" wrapText="1"/>
    </xf>
    <xf numFmtId="9" fontId="12" fillId="0" borderId="18" xfId="2" applyNumberFormat="1" applyFont="1" applyFill="1" applyBorder="1" applyAlignment="1">
      <alignment horizontal="center" vertical="center" wrapText="1"/>
    </xf>
    <xf numFmtId="0" fontId="12" fillId="3" borderId="18" xfId="2" applyFont="1" applyFill="1" applyBorder="1" applyAlignment="1">
      <alignment horizontal="center" vertical="center" wrapText="1"/>
    </xf>
    <xf numFmtId="9" fontId="12" fillId="3" borderId="30" xfId="3" applyFont="1" applyFill="1" applyBorder="1" applyAlignment="1">
      <alignment horizontal="center" vertical="center"/>
    </xf>
    <xf numFmtId="0" fontId="12" fillId="3" borderId="39" xfId="2" applyFont="1" applyFill="1" applyBorder="1" applyAlignment="1">
      <alignment vertical="center" wrapText="1"/>
    </xf>
    <xf numFmtId="0" fontId="10" fillId="3" borderId="0" xfId="2" applyFill="1" applyAlignment="1">
      <alignment wrapText="1"/>
    </xf>
    <xf numFmtId="9" fontId="0" fillId="3" borderId="0" xfId="1" applyFont="1" applyFill="1" applyAlignment="1">
      <alignment horizontal="center" vertical="center"/>
    </xf>
    <xf numFmtId="0" fontId="12" fillId="3" borderId="0" xfId="2" applyFont="1" applyFill="1" applyAlignment="1">
      <alignment horizontal="left"/>
    </xf>
    <xf numFmtId="0" fontId="38" fillId="3" borderId="3" xfId="2" applyFont="1" applyFill="1" applyBorder="1" applyAlignment="1">
      <alignment vertical="center"/>
    </xf>
    <xf numFmtId="0" fontId="38" fillId="3" borderId="5" xfId="2" applyFont="1" applyFill="1" applyBorder="1" applyAlignment="1">
      <alignment vertical="center"/>
    </xf>
    <xf numFmtId="9" fontId="12" fillId="0" borderId="32" xfId="2" applyNumberFormat="1" applyFont="1" applyFill="1" applyBorder="1" applyAlignment="1">
      <alignment horizontal="left" vertical="center" wrapText="1"/>
    </xf>
    <xf numFmtId="0" fontId="12" fillId="0" borderId="6" xfId="2" applyFont="1" applyBorder="1"/>
    <xf numFmtId="9" fontId="12" fillId="0" borderId="6" xfId="2" applyNumberFormat="1" applyFont="1" applyFill="1" applyBorder="1" applyAlignment="1">
      <alignment horizontal="left" vertical="center" wrapText="1"/>
    </xf>
    <xf numFmtId="0" fontId="12" fillId="0" borderId="26" xfId="2" applyFont="1" applyBorder="1" applyAlignment="1">
      <alignment horizontal="center" vertical="center"/>
    </xf>
    <xf numFmtId="0" fontId="12" fillId="0" borderId="6" xfId="2" applyFont="1" applyFill="1" applyBorder="1" applyAlignment="1">
      <alignment vertical="center"/>
    </xf>
    <xf numFmtId="10" fontId="12" fillId="5" borderId="6" xfId="2" applyNumberFormat="1" applyFont="1" applyFill="1" applyBorder="1" applyAlignment="1">
      <alignment vertical="center"/>
    </xf>
    <xf numFmtId="0" fontId="4" fillId="0" borderId="0" xfId="19"/>
    <xf numFmtId="0" fontId="10" fillId="3" borderId="0" xfId="2" applyFill="1" applyAlignment="1">
      <alignment horizontal="left"/>
    </xf>
    <xf numFmtId="0" fontId="20" fillId="3" borderId="29" xfId="2" applyFont="1" applyFill="1" applyBorder="1" applyAlignment="1">
      <alignment horizontal="center" vertical="center" wrapText="1"/>
    </xf>
    <xf numFmtId="0" fontId="20" fillId="3" borderId="30" xfId="2" applyFont="1" applyFill="1" applyBorder="1" applyAlignment="1">
      <alignment horizontal="center" vertical="center" wrapText="1"/>
    </xf>
    <xf numFmtId="0" fontId="41" fillId="3" borderId="41" xfId="2" applyFont="1" applyFill="1" applyBorder="1" applyAlignment="1">
      <alignment horizontal="center" vertical="center" textRotation="90"/>
    </xf>
    <xf numFmtId="0" fontId="41" fillId="3" borderId="28" xfId="2" applyFont="1" applyFill="1" applyBorder="1" applyAlignment="1">
      <alignment horizontal="center" vertical="center" textRotation="90"/>
    </xf>
    <xf numFmtId="164" fontId="12" fillId="3" borderId="32" xfId="3" applyNumberFormat="1" applyFont="1" applyFill="1" applyBorder="1" applyAlignment="1">
      <alignment horizontal="center" vertical="center"/>
    </xf>
    <xf numFmtId="9" fontId="12" fillId="3" borderId="32" xfId="3" applyFont="1" applyFill="1" applyBorder="1" applyAlignment="1">
      <alignment horizontal="center" vertical="center"/>
    </xf>
    <xf numFmtId="14" fontId="12" fillId="3" borderId="21" xfId="3" applyNumberFormat="1" applyFont="1" applyFill="1" applyBorder="1" applyAlignment="1">
      <alignment horizontal="center" vertical="center"/>
    </xf>
    <xf numFmtId="0" fontId="16" fillId="3" borderId="6" xfId="2" applyFont="1" applyFill="1" applyBorder="1" applyAlignment="1">
      <alignment horizontal="left" vertical="top" wrapText="1"/>
    </xf>
    <xf numFmtId="0" fontId="12" fillId="3" borderId="6" xfId="9" applyFont="1" applyFill="1" applyBorder="1" applyAlignment="1">
      <alignment horizontal="left" vertical="center" wrapText="1"/>
    </xf>
    <xf numFmtId="0" fontId="12" fillId="3" borderId="18" xfId="9" applyFont="1" applyFill="1" applyBorder="1" applyAlignment="1">
      <alignment horizontal="center" vertical="center" wrapText="1"/>
    </xf>
    <xf numFmtId="164" fontId="12" fillId="3" borderId="0" xfId="2" applyNumberFormat="1" applyFont="1" applyFill="1"/>
    <xf numFmtId="0" fontId="4" fillId="3" borderId="0" xfId="19" applyFill="1"/>
    <xf numFmtId="9" fontId="4" fillId="3" borderId="0" xfId="19" applyNumberFormat="1" applyFill="1"/>
    <xf numFmtId="0" fontId="12" fillId="0" borderId="0" xfId="2" applyFont="1" applyFill="1"/>
    <xf numFmtId="0" fontId="34" fillId="0" borderId="0" xfId="2" applyFont="1" applyFill="1" applyBorder="1" applyAlignment="1">
      <alignment vertical="center" wrapText="1"/>
    </xf>
    <xf numFmtId="9" fontId="12" fillId="0" borderId="6" xfId="2" applyNumberFormat="1" applyFont="1" applyFill="1" applyBorder="1" applyAlignment="1">
      <alignment vertical="center" wrapText="1"/>
    </xf>
    <xf numFmtId="0" fontId="16" fillId="0" borderId="6" xfId="2" applyFont="1" applyFill="1" applyBorder="1" applyAlignment="1">
      <alignment horizontal="justify" vertical="center" wrapText="1"/>
    </xf>
    <xf numFmtId="0" fontId="16" fillId="0" borderId="6" xfId="2" applyFont="1" applyFill="1" applyBorder="1" applyAlignment="1">
      <alignment vertical="center" wrapText="1"/>
    </xf>
    <xf numFmtId="0" fontId="12" fillId="3" borderId="18" xfId="2" applyFont="1" applyFill="1" applyBorder="1" applyAlignment="1">
      <alignment horizontal="justify" vertical="center" wrapText="1"/>
    </xf>
    <xf numFmtId="9" fontId="12" fillId="0" borderId="18" xfId="3" applyFont="1" applyFill="1" applyBorder="1" applyAlignment="1">
      <alignment horizontal="center" vertical="center" wrapText="1"/>
    </xf>
    <xf numFmtId="9" fontId="12" fillId="0" borderId="18" xfId="3" applyFont="1" applyFill="1" applyBorder="1" applyAlignment="1">
      <alignment horizontal="center" vertical="center"/>
    </xf>
    <xf numFmtId="0" fontId="11" fillId="0" borderId="24" xfId="2" applyFont="1" applyFill="1" applyBorder="1" applyAlignment="1">
      <alignment horizontal="center" vertical="center" wrapText="1"/>
    </xf>
    <xf numFmtId="0" fontId="11" fillId="3" borderId="1" xfId="2" applyFont="1" applyFill="1" applyBorder="1" applyAlignment="1"/>
    <xf numFmtId="0" fontId="11" fillId="3" borderId="2" xfId="2" applyFont="1" applyFill="1" applyBorder="1" applyAlignment="1"/>
    <xf numFmtId="0" fontId="11" fillId="3" borderId="0" xfId="2" applyFont="1" applyFill="1" applyBorder="1" applyAlignment="1">
      <alignment vertical="center"/>
    </xf>
    <xf numFmtId="0" fontId="12" fillId="3" borderId="7" xfId="2" applyFont="1" applyFill="1" applyBorder="1"/>
    <xf numFmtId="0" fontId="12" fillId="3" borderId="0" xfId="2" applyFont="1" applyFill="1" applyBorder="1" applyAlignment="1">
      <alignment vertical="center"/>
    </xf>
    <xf numFmtId="0" fontId="11" fillId="3" borderId="4" xfId="2" applyFont="1" applyFill="1" applyBorder="1" applyAlignment="1">
      <alignment vertical="center" wrapText="1"/>
    </xf>
    <xf numFmtId="0" fontId="11" fillId="3" borderId="0" xfId="2" applyFont="1" applyFill="1" applyBorder="1" applyAlignment="1">
      <alignment vertical="center" wrapText="1"/>
    </xf>
    <xf numFmtId="0" fontId="12" fillId="3" borderId="8" xfId="2" applyFont="1" applyFill="1" applyBorder="1" applyAlignment="1">
      <alignment vertical="center"/>
    </xf>
    <xf numFmtId="0" fontId="12" fillId="3" borderId="0" xfId="2" applyFont="1" applyFill="1" applyAlignment="1">
      <alignment vertical="center"/>
    </xf>
    <xf numFmtId="0" fontId="11" fillId="3" borderId="5" xfId="2" applyFont="1" applyFill="1" applyBorder="1" applyAlignment="1"/>
    <xf numFmtId="0" fontId="11" fillId="3" borderId="4" xfId="2" applyFont="1" applyFill="1" applyBorder="1" applyAlignment="1">
      <alignment wrapText="1"/>
    </xf>
    <xf numFmtId="0" fontId="11" fillId="3" borderId="4" xfId="2" applyFont="1" applyFill="1" applyBorder="1" applyAlignment="1">
      <alignment vertical="center"/>
    </xf>
    <xf numFmtId="0" fontId="12" fillId="3" borderId="9" xfId="2" applyFont="1" applyFill="1" applyBorder="1" applyAlignment="1">
      <alignment vertical="center"/>
    </xf>
    <xf numFmtId="0" fontId="10" fillId="0" borderId="0" xfId="2" applyFill="1"/>
    <xf numFmtId="0" fontId="12" fillId="3" borderId="4" xfId="2" applyFont="1" applyFill="1" applyBorder="1"/>
    <xf numFmtId="0" fontId="12" fillId="3" borderId="1" xfId="2" applyFont="1" applyFill="1" applyBorder="1" applyAlignment="1">
      <alignment vertical="center"/>
    </xf>
    <xf numFmtId="9" fontId="12" fillId="0" borderId="6" xfId="21" applyFont="1" applyFill="1" applyBorder="1" applyAlignment="1">
      <alignment horizontal="center" vertical="center"/>
    </xf>
    <xf numFmtId="0" fontId="12" fillId="0" borderId="6" xfId="2" applyFont="1" applyBorder="1" applyAlignment="1">
      <alignment vertical="center"/>
    </xf>
    <xf numFmtId="0" fontId="11" fillId="3" borderId="4" xfId="2" applyFont="1" applyFill="1" applyBorder="1" applyAlignment="1">
      <alignment horizontal="justify" vertical="center"/>
    </xf>
    <xf numFmtId="0" fontId="11" fillId="3" borderId="4" xfId="2" applyFont="1" applyFill="1" applyBorder="1" applyAlignment="1">
      <alignment horizontal="center" vertical="center"/>
    </xf>
    <xf numFmtId="0" fontId="10" fillId="3" borderId="0" xfId="2" applyFill="1" applyAlignment="1">
      <alignment vertical="center"/>
    </xf>
    <xf numFmtId="9" fontId="12" fillId="3" borderId="6" xfId="1" applyNumberFormat="1" applyFont="1" applyFill="1" applyBorder="1" applyAlignment="1">
      <alignment horizontal="center" vertical="center" wrapText="1"/>
    </xf>
    <xf numFmtId="9" fontId="12" fillId="0" borderId="6" xfId="2" applyNumberFormat="1" applyFont="1" applyFill="1" applyBorder="1" applyAlignment="1">
      <alignment horizontal="center" vertical="center" wrapText="1"/>
    </xf>
    <xf numFmtId="0" fontId="12" fillId="0" borderId="6" xfId="2" applyFont="1" applyFill="1" applyBorder="1" applyAlignment="1">
      <alignment vertical="center" wrapText="1"/>
    </xf>
    <xf numFmtId="0" fontId="12" fillId="3" borderId="2" xfId="2" applyFont="1" applyFill="1" applyBorder="1"/>
    <xf numFmtId="0" fontId="11" fillId="3" borderId="5" xfId="2" applyFont="1" applyFill="1" applyBorder="1" applyAlignment="1">
      <alignment vertical="top"/>
    </xf>
    <xf numFmtId="0" fontId="12" fillId="3" borderId="0" xfId="2" applyFont="1" applyFill="1" applyAlignment="1">
      <alignment horizontal="center"/>
    </xf>
    <xf numFmtId="0" fontId="12" fillId="0" borderId="18" xfId="2" applyFont="1" applyFill="1" applyBorder="1" applyAlignment="1">
      <alignment horizontal="left" vertical="center" wrapText="1"/>
    </xf>
    <xf numFmtId="0" fontId="11" fillId="3" borderId="18" xfId="2" applyFont="1" applyFill="1" applyBorder="1" applyAlignment="1">
      <alignment horizontal="center" vertical="center" wrapText="1"/>
    </xf>
    <xf numFmtId="0" fontId="12" fillId="0" borderId="18" xfId="2" applyFont="1" applyFill="1" applyBorder="1" applyAlignment="1">
      <alignment horizontal="justify" vertical="center" wrapText="1"/>
    </xf>
    <xf numFmtId="14" fontId="12" fillId="3" borderId="18" xfId="3" applyNumberFormat="1" applyFont="1" applyFill="1" applyBorder="1" applyAlignment="1">
      <alignment horizontal="center" vertical="center"/>
    </xf>
    <xf numFmtId="0" fontId="12" fillId="0" borderId="58" xfId="2" applyFont="1" applyFill="1" applyBorder="1" applyAlignment="1">
      <alignment horizontal="center" vertical="center" wrapText="1"/>
    </xf>
    <xf numFmtId="9" fontId="12" fillId="3" borderId="0" xfId="3" applyFont="1" applyFill="1" applyAlignment="1">
      <alignment horizontal="center" vertical="center"/>
    </xf>
    <xf numFmtId="0" fontId="34" fillId="3" borderId="0" xfId="2" applyFont="1" applyFill="1" applyAlignment="1">
      <alignment vertical="center" wrapText="1"/>
    </xf>
    <xf numFmtId="0" fontId="12" fillId="3" borderId="1" xfId="2" applyFont="1" applyFill="1" applyBorder="1" applyAlignment="1">
      <alignment horizontal="center"/>
    </xf>
    <xf numFmtId="0" fontId="38" fillId="3" borderId="3" xfId="2" applyFont="1" applyFill="1" applyBorder="1" applyAlignment="1">
      <alignment horizontal="center" vertical="center"/>
    </xf>
    <xf numFmtId="0" fontId="38" fillId="3" borderId="5" xfId="2" applyFont="1" applyFill="1" applyBorder="1" applyAlignment="1">
      <alignment horizontal="center" vertical="center"/>
    </xf>
    <xf numFmtId="0" fontId="20" fillId="0" borderId="42" xfId="2" applyFont="1" applyBorder="1" applyAlignment="1">
      <alignment horizontal="center" vertical="center" wrapText="1"/>
    </xf>
    <xf numFmtId="0" fontId="20" fillId="0" borderId="18" xfId="2" applyFont="1" applyBorder="1" applyAlignment="1">
      <alignment horizontal="center" vertical="center" wrapText="1"/>
    </xf>
    <xf numFmtId="0" fontId="41" fillId="0" borderId="23" xfId="2" applyFont="1" applyBorder="1" applyAlignment="1">
      <alignment horizontal="center" vertical="center" textRotation="90"/>
    </xf>
    <xf numFmtId="9" fontId="12" fillId="0" borderId="32" xfId="2" applyNumberFormat="1" applyFont="1" applyBorder="1" applyAlignment="1">
      <alignment horizontal="justify" vertical="center" wrapText="1"/>
    </xf>
    <xf numFmtId="0" fontId="17" fillId="0" borderId="32" xfId="22" applyFont="1" applyBorder="1" applyAlignment="1">
      <alignment horizontal="justify" vertical="center" wrapText="1"/>
    </xf>
    <xf numFmtId="9" fontId="12" fillId="3" borderId="32" xfId="2" applyNumberFormat="1" applyFont="1" applyFill="1" applyBorder="1" applyAlignment="1">
      <alignment horizontal="justify" vertical="center" wrapText="1"/>
    </xf>
    <xf numFmtId="9" fontId="12" fillId="0" borderId="32" xfId="3" applyFont="1" applyFill="1" applyBorder="1" applyAlignment="1">
      <alignment horizontal="justify" vertical="center" wrapText="1"/>
    </xf>
    <xf numFmtId="14" fontId="12" fillId="3" borderId="32" xfId="3" applyNumberFormat="1" applyFont="1" applyFill="1" applyBorder="1" applyAlignment="1">
      <alignment horizontal="justify" vertical="center"/>
    </xf>
    <xf numFmtId="0" fontId="12" fillId="0" borderId="32" xfId="2" applyFont="1" applyBorder="1" applyAlignment="1">
      <alignment horizontal="justify" vertical="center" wrapText="1"/>
    </xf>
    <xf numFmtId="0" fontId="12" fillId="3" borderId="0" xfId="2" applyFont="1" applyFill="1" applyAlignment="1">
      <alignment horizontal="justify" vertical="center"/>
    </xf>
    <xf numFmtId="9" fontId="12" fillId="0" borderId="16" xfId="2" applyNumberFormat="1" applyFont="1" applyBorder="1" applyAlignment="1">
      <alignment horizontal="justify" vertical="center" wrapText="1"/>
    </xf>
    <xf numFmtId="0" fontId="12" fillId="3" borderId="16" xfId="2" applyFont="1" applyFill="1" applyBorder="1" applyAlignment="1">
      <alignment horizontal="justify" vertical="center" wrapText="1"/>
    </xf>
    <xf numFmtId="164" fontId="12" fillId="3" borderId="16" xfId="3" applyNumberFormat="1" applyFont="1" applyFill="1" applyBorder="1" applyAlignment="1">
      <alignment horizontal="center" vertical="center"/>
    </xf>
    <xf numFmtId="9" fontId="12" fillId="0" borderId="16" xfId="3" applyFont="1" applyFill="1" applyBorder="1" applyAlignment="1">
      <alignment horizontal="justify" vertical="center" wrapText="1"/>
    </xf>
    <xf numFmtId="14" fontId="12" fillId="3" borderId="16" xfId="3" applyNumberFormat="1" applyFont="1" applyFill="1" applyBorder="1" applyAlignment="1">
      <alignment horizontal="justify" vertical="center"/>
    </xf>
    <xf numFmtId="0" fontId="12" fillId="0" borderId="16" xfId="2" applyFont="1" applyBorder="1" applyAlignment="1">
      <alignment horizontal="justify" vertical="center" wrapText="1"/>
    </xf>
    <xf numFmtId="164" fontId="12" fillId="0" borderId="6" xfId="21" applyNumberFormat="1" applyFont="1" applyBorder="1" applyAlignment="1">
      <alignment horizontal="center" vertical="center"/>
    </xf>
    <xf numFmtId="0" fontId="17" fillId="0" borderId="6" xfId="22" applyFont="1" applyBorder="1" applyAlignment="1">
      <alignment horizontal="justify" vertical="center" wrapText="1"/>
    </xf>
    <xf numFmtId="0" fontId="17" fillId="0" borderId="15" xfId="22" applyFont="1" applyBorder="1" applyAlignment="1">
      <alignment horizontal="justify" vertical="center" wrapText="1"/>
    </xf>
    <xf numFmtId="9" fontId="12" fillId="0" borderId="6" xfId="3" applyFont="1" applyFill="1" applyBorder="1" applyAlignment="1">
      <alignment horizontal="justify" vertical="center" wrapText="1"/>
    </xf>
    <xf numFmtId="14" fontId="12" fillId="3" borderId="6" xfId="3" applyNumberFormat="1" applyFont="1" applyFill="1" applyBorder="1" applyAlignment="1">
      <alignment horizontal="justify" vertical="center"/>
    </xf>
    <xf numFmtId="0" fontId="12" fillId="0" borderId="6" xfId="2" applyFont="1" applyBorder="1" applyAlignment="1">
      <alignment horizontal="justify" vertical="center" wrapText="1"/>
    </xf>
    <xf numFmtId="164" fontId="12" fillId="3" borderId="30" xfId="3" applyNumberFormat="1" applyFont="1" applyFill="1" applyBorder="1" applyAlignment="1">
      <alignment horizontal="center" vertical="center"/>
    </xf>
    <xf numFmtId="9" fontId="12" fillId="0" borderId="30" xfId="3" applyFont="1" applyFill="1" applyBorder="1" applyAlignment="1">
      <alignment horizontal="justify" vertical="center" wrapText="1"/>
    </xf>
    <xf numFmtId="14" fontId="12" fillId="3" borderId="30" xfId="3" applyNumberFormat="1" applyFont="1" applyFill="1" applyBorder="1" applyAlignment="1">
      <alignment horizontal="justify" vertical="center"/>
    </xf>
    <xf numFmtId="0" fontId="12" fillId="0" borderId="15" xfId="2" applyFont="1" applyBorder="1" applyAlignment="1">
      <alignment horizontal="justify" vertical="center" wrapText="1"/>
    </xf>
    <xf numFmtId="0" fontId="12" fillId="0" borderId="16" xfId="2" applyFont="1" applyBorder="1" applyAlignment="1">
      <alignment horizontal="justify" vertical="center"/>
    </xf>
    <xf numFmtId="0" fontId="12" fillId="0" borderId="6" xfId="2" applyFont="1" applyBorder="1" applyAlignment="1">
      <alignment horizontal="justify" vertical="center"/>
    </xf>
    <xf numFmtId="9" fontId="12" fillId="0" borderId="6" xfId="2" applyNumberFormat="1" applyFont="1" applyBorder="1" applyAlignment="1">
      <alignment horizontal="justify" vertical="center" wrapText="1"/>
    </xf>
    <xf numFmtId="0" fontId="12" fillId="0" borderId="18" xfId="2" applyFont="1" applyBorder="1" applyAlignment="1">
      <alignment horizontal="justify" vertical="center" wrapText="1"/>
    </xf>
    <xf numFmtId="9" fontId="12" fillId="0" borderId="18" xfId="2" applyNumberFormat="1" applyFont="1" applyBorder="1" applyAlignment="1">
      <alignment horizontal="justify" vertical="center" wrapText="1"/>
    </xf>
    <xf numFmtId="0" fontId="17" fillId="0" borderId="18" xfId="22" applyFont="1" applyBorder="1" applyAlignment="1">
      <alignment horizontal="justify" vertical="center" wrapText="1"/>
    </xf>
    <xf numFmtId="164" fontId="12" fillId="3" borderId="18" xfId="3" applyNumberFormat="1" applyFont="1" applyFill="1" applyBorder="1" applyAlignment="1">
      <alignment horizontal="center" vertical="center"/>
    </xf>
    <xf numFmtId="9" fontId="12" fillId="0" borderId="18" xfId="3" applyFont="1" applyFill="1" applyBorder="1" applyAlignment="1">
      <alignment horizontal="justify" vertical="center" wrapText="1"/>
    </xf>
    <xf numFmtId="14" fontId="12" fillId="3" borderId="18" xfId="3" applyNumberFormat="1" applyFont="1" applyFill="1" applyBorder="1" applyAlignment="1">
      <alignment horizontal="justify" vertical="center"/>
    </xf>
    <xf numFmtId="164" fontId="12" fillId="0" borderId="18" xfId="3" applyNumberFormat="1" applyFont="1" applyFill="1" applyBorder="1" applyAlignment="1">
      <alignment horizontal="center" vertical="center"/>
    </xf>
    <xf numFmtId="0" fontId="12" fillId="0" borderId="61" xfId="2" applyFont="1" applyBorder="1" applyAlignment="1">
      <alignment horizontal="justify" vertical="center" wrapText="1"/>
    </xf>
    <xf numFmtId="0" fontId="12" fillId="0" borderId="47" xfId="2" applyFont="1" applyBorder="1" applyAlignment="1">
      <alignment horizontal="justify" vertical="center" wrapText="1"/>
    </xf>
    <xf numFmtId="0" fontId="12" fillId="3" borderId="47" xfId="2" applyFont="1" applyFill="1" applyBorder="1" applyAlignment="1">
      <alignment horizontal="justify" vertical="center" wrapText="1"/>
    </xf>
    <xf numFmtId="164" fontId="12" fillId="0" borderId="47" xfId="3" applyNumberFormat="1" applyFont="1" applyFill="1" applyBorder="1" applyAlignment="1">
      <alignment horizontal="center" vertical="center" wrapText="1"/>
    </xf>
    <xf numFmtId="9" fontId="12" fillId="0" borderId="47" xfId="2" applyNumberFormat="1" applyFont="1" applyBorder="1" applyAlignment="1">
      <alignment horizontal="justify" vertical="center" wrapText="1"/>
    </xf>
    <xf numFmtId="9" fontId="12" fillId="0" borderId="47" xfId="3" applyFont="1" applyFill="1" applyBorder="1" applyAlignment="1">
      <alignment horizontal="center" vertical="center"/>
    </xf>
    <xf numFmtId="9" fontId="12" fillId="0" borderId="47" xfId="3" applyFont="1" applyFill="1" applyBorder="1" applyAlignment="1">
      <alignment horizontal="justify" vertical="center" wrapText="1"/>
    </xf>
    <xf numFmtId="14" fontId="12" fillId="3" borderId="47" xfId="3" applyNumberFormat="1" applyFont="1" applyFill="1" applyBorder="1" applyAlignment="1">
      <alignment horizontal="justify" vertical="center"/>
    </xf>
    <xf numFmtId="9" fontId="48" fillId="3" borderId="0" xfId="3" applyFont="1" applyFill="1" applyAlignment="1">
      <alignment horizontal="center" vertical="center"/>
    </xf>
    <xf numFmtId="9" fontId="12" fillId="3" borderId="0" xfId="1" applyNumberFormat="1" applyFont="1" applyFill="1" applyAlignment="1">
      <alignment horizontal="center" vertical="center"/>
    </xf>
    <xf numFmtId="0" fontId="12" fillId="3" borderId="0" xfId="2" applyFont="1" applyFill="1" applyAlignment="1">
      <alignment horizontal="left" vertical="center"/>
    </xf>
    <xf numFmtId="0" fontId="33" fillId="3" borderId="0" xfId="2" applyFont="1" applyFill="1" applyBorder="1" applyAlignment="1">
      <alignment vertical="center" wrapText="1"/>
    </xf>
    <xf numFmtId="0" fontId="45" fillId="3" borderId="0" xfId="2" applyFont="1" applyFill="1" applyAlignment="1">
      <alignment horizontal="center" vertical="center"/>
    </xf>
    <xf numFmtId="0" fontId="11" fillId="0" borderId="6" xfId="2" applyFont="1" applyBorder="1" applyAlignment="1">
      <alignment horizontal="center" vertical="center" wrapText="1"/>
    </xf>
    <xf numFmtId="9" fontId="12" fillId="0" borderId="6" xfId="1" applyFont="1" applyFill="1" applyBorder="1" applyAlignment="1">
      <alignment horizontal="center" vertical="center" wrapText="1"/>
    </xf>
    <xf numFmtId="0" fontId="11" fillId="3" borderId="62" xfId="2" applyFont="1" applyFill="1" applyBorder="1" applyAlignment="1">
      <alignment horizontal="center" vertical="center" wrapText="1"/>
    </xf>
    <xf numFmtId="1" fontId="45" fillId="3" borderId="6" xfId="20" applyNumberFormat="1" applyFont="1" applyFill="1" applyBorder="1" applyAlignment="1">
      <alignment horizontal="center" vertical="center"/>
    </xf>
    <xf numFmtId="0" fontId="12" fillId="0" borderId="6" xfId="2" applyFont="1" applyBorder="1" applyAlignment="1">
      <alignment vertical="center" wrapText="1"/>
    </xf>
    <xf numFmtId="0" fontId="11" fillId="3" borderId="6" xfId="2" applyFont="1" applyFill="1" applyBorder="1" applyAlignment="1">
      <alignment horizontal="left" vertical="center" wrapText="1"/>
    </xf>
    <xf numFmtId="0" fontId="12" fillId="0" borderId="6" xfId="2" applyFont="1" applyBorder="1" applyAlignment="1">
      <alignment horizontal="justify" vertical="top" wrapText="1"/>
    </xf>
    <xf numFmtId="0" fontId="11" fillId="3" borderId="18" xfId="2" applyFont="1" applyFill="1" applyBorder="1" applyAlignment="1">
      <alignment horizontal="left" vertical="center" wrapText="1"/>
    </xf>
    <xf numFmtId="0" fontId="12" fillId="4" borderId="18" xfId="2" applyFont="1" applyFill="1" applyBorder="1" applyAlignment="1">
      <alignment horizontal="justify" vertical="center" wrapText="1"/>
    </xf>
    <xf numFmtId="9" fontId="12" fillId="4" borderId="18" xfId="2" applyNumberFormat="1" applyFont="1" applyFill="1" applyBorder="1" applyAlignment="1">
      <alignment horizontal="center" vertical="center" wrapText="1"/>
    </xf>
    <xf numFmtId="9" fontId="12" fillId="3" borderId="18" xfId="1" applyFont="1" applyFill="1" applyBorder="1" applyAlignment="1">
      <alignment horizontal="center" vertical="center"/>
    </xf>
    <xf numFmtId="9" fontId="12" fillId="0" borderId="18" xfId="1" applyFont="1" applyFill="1" applyBorder="1" applyAlignment="1">
      <alignment horizontal="center" vertical="center" wrapText="1"/>
    </xf>
    <xf numFmtId="14" fontId="12" fillId="3" borderId="18" xfId="1" applyNumberFormat="1" applyFont="1" applyFill="1" applyBorder="1" applyAlignment="1">
      <alignment horizontal="center" vertical="center"/>
    </xf>
    <xf numFmtId="9" fontId="11" fillId="3" borderId="2" xfId="2" applyNumberFormat="1" applyFont="1" applyFill="1" applyBorder="1" applyAlignment="1">
      <alignment horizontal="justify" vertical="center"/>
    </xf>
    <xf numFmtId="0" fontId="11" fillId="3" borderId="2" xfId="2" applyFont="1" applyFill="1" applyBorder="1" applyAlignment="1">
      <alignment horizontal="justify" vertical="center"/>
    </xf>
    <xf numFmtId="9" fontId="12" fillId="3" borderId="2" xfId="2" applyNumberFormat="1" applyFont="1" applyFill="1" applyBorder="1" applyAlignment="1">
      <alignment horizontal="justify" vertical="center"/>
    </xf>
    <xf numFmtId="0" fontId="11" fillId="3" borderId="2" xfId="2" applyFont="1" applyFill="1" applyBorder="1" applyAlignment="1">
      <alignment horizontal="left" vertical="center"/>
    </xf>
    <xf numFmtId="0" fontId="12" fillId="3" borderId="7" xfId="2" applyFont="1" applyFill="1" applyBorder="1" applyAlignment="1">
      <alignment horizontal="center" vertical="center"/>
    </xf>
    <xf numFmtId="0" fontId="11" fillId="3" borderId="0" xfId="2" applyFont="1" applyFill="1" applyBorder="1" applyAlignment="1">
      <alignment horizontal="justify" vertical="center"/>
    </xf>
    <xf numFmtId="0" fontId="11" fillId="3" borderId="0" xfId="2" applyFont="1" applyFill="1" applyBorder="1" applyAlignment="1">
      <alignment horizontal="left" vertical="center"/>
    </xf>
    <xf numFmtId="0" fontId="12" fillId="3" borderId="8" xfId="2" applyFont="1" applyFill="1" applyBorder="1" applyAlignment="1">
      <alignment horizontal="center" vertical="center"/>
    </xf>
    <xf numFmtId="0" fontId="11" fillId="3" borderId="4" xfId="2" applyFont="1" applyFill="1" applyBorder="1" applyAlignment="1">
      <alignment horizontal="center" vertical="top"/>
    </xf>
    <xf numFmtId="0" fontId="11" fillId="3" borderId="4" xfId="2" applyFont="1" applyFill="1" applyBorder="1" applyAlignment="1">
      <alignment horizontal="left" vertical="center"/>
    </xf>
    <xf numFmtId="0" fontId="11" fillId="3" borderId="9" xfId="2" applyFont="1" applyFill="1" applyBorder="1" applyAlignment="1">
      <alignment horizontal="center" vertical="center"/>
    </xf>
    <xf numFmtId="0" fontId="12" fillId="3" borderId="0" xfId="2" applyFont="1" applyFill="1" applyBorder="1" applyAlignment="1">
      <alignment horizontal="center"/>
    </xf>
    <xf numFmtId="9" fontId="12" fillId="3" borderId="0" xfId="1" applyNumberFormat="1" applyFont="1" applyFill="1" applyBorder="1" applyAlignment="1">
      <alignment horizontal="center" vertical="center"/>
    </xf>
    <xf numFmtId="0" fontId="12" fillId="3" borderId="0" xfId="2" applyFont="1" applyFill="1" applyBorder="1" applyAlignment="1">
      <alignment horizontal="left" vertical="center"/>
    </xf>
    <xf numFmtId="0" fontId="12" fillId="3" borderId="0" xfId="2" applyFont="1" applyFill="1" applyBorder="1" applyAlignment="1"/>
    <xf numFmtId="0" fontId="45" fillId="3" borderId="0" xfId="2" applyFont="1" applyFill="1" applyBorder="1" applyAlignment="1"/>
    <xf numFmtId="0" fontId="10" fillId="3" borderId="0" xfId="2" applyFont="1" applyFill="1"/>
    <xf numFmtId="0" fontId="10" fillId="3" borderId="0" xfId="2" applyFont="1" applyFill="1" applyAlignment="1">
      <alignment horizontal="center"/>
    </xf>
    <xf numFmtId="9" fontId="0" fillId="3" borderId="0" xfId="1" applyNumberFormat="1" applyFont="1" applyFill="1" applyAlignment="1">
      <alignment horizontal="center" vertical="center"/>
    </xf>
    <xf numFmtId="0" fontId="10" fillId="3" borderId="0" xfId="2" applyFont="1" applyFill="1" applyAlignment="1">
      <alignment horizontal="left" vertical="center"/>
    </xf>
    <xf numFmtId="0" fontId="51" fillId="3" borderId="0" xfId="2" applyFont="1" applyFill="1" applyAlignment="1">
      <alignment horizontal="center" vertical="center"/>
    </xf>
    <xf numFmtId="0" fontId="41" fillId="0" borderId="5" xfId="2" applyFont="1" applyFill="1" applyBorder="1" applyAlignment="1">
      <alignment horizontal="center" vertical="center" textRotation="90"/>
    </xf>
    <xf numFmtId="0" fontId="41" fillId="0" borderId="53" xfId="2" applyFont="1" applyFill="1" applyBorder="1" applyAlignment="1">
      <alignment horizontal="center" vertical="center" textRotation="90"/>
    </xf>
    <xf numFmtId="0" fontId="41" fillId="0" borderId="13" xfId="2" applyFont="1" applyFill="1" applyBorder="1" applyAlignment="1">
      <alignment horizontal="center" vertical="center" textRotation="90"/>
    </xf>
    <xf numFmtId="0" fontId="41" fillId="0" borderId="48" xfId="2" applyFont="1" applyFill="1" applyBorder="1" applyAlignment="1">
      <alignment horizontal="center" vertical="center" textRotation="90"/>
    </xf>
    <xf numFmtId="0" fontId="12" fillId="0" borderId="32" xfId="2" applyFont="1" applyFill="1" applyBorder="1" applyAlignment="1">
      <alignment horizontal="center" vertical="center"/>
    </xf>
    <xf numFmtId="0" fontId="12" fillId="0" borderId="37" xfId="2" applyFont="1" applyFill="1" applyBorder="1" applyAlignment="1">
      <alignment horizontal="center" vertical="center"/>
    </xf>
    <xf numFmtId="0" fontId="12" fillId="0" borderId="27" xfId="2" applyFont="1" applyBorder="1"/>
    <xf numFmtId="0" fontId="17" fillId="0" borderId="6" xfId="22" applyFont="1" applyFill="1" applyBorder="1" applyAlignment="1">
      <alignment horizontal="left" vertical="center" wrapText="1"/>
    </xf>
    <xf numFmtId="0" fontId="11" fillId="0" borderId="31" xfId="2" applyFont="1" applyFill="1" applyBorder="1" applyAlignment="1">
      <alignment horizontal="center" vertical="center" wrapText="1"/>
    </xf>
    <xf numFmtId="0" fontId="12" fillId="0" borderId="38" xfId="2" applyFont="1" applyFill="1" applyBorder="1" applyAlignment="1">
      <alignment horizontal="center" vertical="center"/>
    </xf>
    <xf numFmtId="9" fontId="12" fillId="0" borderId="6" xfId="2" applyNumberFormat="1" applyFont="1" applyFill="1" applyBorder="1" applyAlignment="1">
      <alignment horizontal="justify" vertical="center" wrapText="1"/>
    </xf>
    <xf numFmtId="0" fontId="12" fillId="0" borderId="38" xfId="2" applyFont="1" applyBorder="1" applyAlignment="1">
      <alignment horizontal="center" vertical="center"/>
    </xf>
    <xf numFmtId="9" fontId="12" fillId="3" borderId="6" xfId="2" applyNumberFormat="1" applyFont="1" applyFill="1" applyBorder="1" applyAlignment="1">
      <alignment horizontal="left" vertical="center" wrapText="1"/>
    </xf>
    <xf numFmtId="9" fontId="12" fillId="4" borderId="6" xfId="2" applyNumberFormat="1" applyFont="1" applyFill="1" applyBorder="1" applyAlignment="1">
      <alignment horizontal="left" vertical="center" wrapText="1"/>
    </xf>
    <xf numFmtId="0" fontId="12" fillId="3" borderId="32" xfId="2" applyFont="1" applyFill="1" applyBorder="1" applyAlignment="1">
      <alignment horizontal="left" vertical="center" wrapText="1"/>
    </xf>
    <xf numFmtId="0" fontId="12" fillId="0" borderId="18" xfId="2" applyFont="1" applyFill="1" applyBorder="1" applyAlignment="1">
      <alignment horizontal="center" vertical="center"/>
    </xf>
    <xf numFmtId="0" fontId="12" fillId="0" borderId="58" xfId="2" applyFont="1" applyFill="1" applyBorder="1" applyAlignment="1">
      <alignment horizontal="center" vertical="center"/>
    </xf>
    <xf numFmtId="9" fontId="12" fillId="3" borderId="6" xfId="2" applyNumberFormat="1" applyFont="1" applyFill="1" applyBorder="1" applyAlignment="1">
      <alignment horizontal="justify" vertical="center" wrapText="1"/>
    </xf>
    <xf numFmtId="0" fontId="17" fillId="3" borderId="6" xfId="2" applyFont="1" applyFill="1" applyBorder="1" applyAlignment="1">
      <alignment horizontal="justify" vertical="center" wrapText="1"/>
    </xf>
    <xf numFmtId="0" fontId="12" fillId="0" borderId="27" xfId="2" applyFont="1" applyBorder="1" applyAlignment="1">
      <alignment horizontal="right" vertical="center"/>
    </xf>
    <xf numFmtId="0" fontId="16" fillId="0" borderId="6" xfId="2" applyFont="1" applyFill="1" applyBorder="1" applyAlignment="1">
      <alignment horizontal="left" vertical="center" wrapText="1"/>
    </xf>
    <xf numFmtId="0" fontId="0" fillId="3" borderId="0" xfId="0" applyFill="1" applyAlignment="1">
      <alignment horizontal="left"/>
    </xf>
    <xf numFmtId="0" fontId="12" fillId="3" borderId="6" xfId="6" applyFont="1" applyFill="1" applyBorder="1" applyAlignment="1">
      <alignment horizontal="left" vertical="center" wrapText="1"/>
    </xf>
    <xf numFmtId="0" fontId="12" fillId="0" borderId="6" xfId="6" applyFont="1" applyFill="1" applyBorder="1" applyAlignment="1">
      <alignment horizontal="left" vertical="center" wrapText="1"/>
    </xf>
    <xf numFmtId="0" fontId="11" fillId="3" borderId="0" xfId="2" applyFont="1" applyFill="1" applyBorder="1" applyAlignment="1">
      <alignment horizontal="left"/>
    </xf>
    <xf numFmtId="0" fontId="16" fillId="3" borderId="16" xfId="2" applyFont="1" applyFill="1" applyBorder="1" applyAlignment="1">
      <alignment horizontal="left" vertical="center" wrapText="1"/>
    </xf>
    <xf numFmtId="0" fontId="11" fillId="3" borderId="4" xfId="2" applyFont="1" applyFill="1" applyBorder="1" applyAlignment="1">
      <alignment horizontal="left" vertical="top" wrapText="1"/>
    </xf>
    <xf numFmtId="0" fontId="11" fillId="3" borderId="4" xfId="2" applyFont="1" applyFill="1" applyBorder="1" applyAlignment="1">
      <alignment horizontal="center"/>
    </xf>
    <xf numFmtId="0" fontId="12" fillId="3" borderId="30" xfId="2" applyFont="1" applyFill="1" applyBorder="1" applyAlignment="1">
      <alignment horizontal="justify" vertical="center" wrapText="1"/>
    </xf>
    <xf numFmtId="0" fontId="12" fillId="3" borderId="16" xfId="2" applyFont="1" applyFill="1" applyBorder="1" applyAlignment="1">
      <alignment horizontal="center" vertical="center" wrapText="1"/>
    </xf>
    <xf numFmtId="0" fontId="12" fillId="3" borderId="18" xfId="9" applyFont="1" applyFill="1" applyBorder="1" applyAlignment="1">
      <alignment horizontal="left" vertical="center" wrapText="1"/>
    </xf>
    <xf numFmtId="9" fontId="12" fillId="3" borderId="21" xfId="2" applyNumberFormat="1" applyFont="1" applyFill="1" applyBorder="1" applyAlignment="1">
      <alignment horizontal="center" vertical="center" wrapText="1"/>
    </xf>
    <xf numFmtId="0" fontId="12" fillId="3" borderId="18" xfId="2" applyFont="1" applyFill="1" applyBorder="1" applyAlignment="1">
      <alignment horizontal="left" vertical="center" wrapText="1"/>
    </xf>
    <xf numFmtId="9" fontId="12" fillId="3" borderId="18" xfId="2" applyNumberFormat="1" applyFont="1" applyFill="1" applyBorder="1" applyAlignment="1">
      <alignment horizontal="center" vertical="center" wrapText="1"/>
    </xf>
    <xf numFmtId="0" fontId="12" fillId="0" borderId="26" xfId="2" applyFont="1" applyFill="1" applyBorder="1" applyAlignment="1">
      <alignment horizontal="center" vertical="center"/>
    </xf>
    <xf numFmtId="0" fontId="12" fillId="3" borderId="26" xfId="2" applyFont="1" applyFill="1" applyBorder="1" applyAlignment="1">
      <alignment horizontal="center" vertical="center"/>
    </xf>
    <xf numFmtId="0" fontId="12" fillId="3" borderId="27" xfId="2" applyFont="1" applyFill="1" applyBorder="1" applyAlignment="1">
      <alignment horizontal="center" vertical="center"/>
    </xf>
    <xf numFmtId="0" fontId="12" fillId="0" borderId="6" xfId="2" applyFont="1" applyFill="1" applyBorder="1" applyAlignment="1">
      <alignment horizontal="center" vertical="center"/>
    </xf>
    <xf numFmtId="0" fontId="12" fillId="3" borderId="6" xfId="2" applyFont="1" applyFill="1" applyBorder="1" applyAlignment="1">
      <alignment horizontal="center" vertical="center"/>
    </xf>
    <xf numFmtId="0" fontId="11" fillId="0" borderId="27" xfId="2" applyFont="1" applyFill="1" applyBorder="1" applyAlignment="1">
      <alignment horizontal="center" vertical="center" wrapText="1"/>
    </xf>
    <xf numFmtId="0" fontId="12" fillId="3" borderId="6" xfId="2" applyFont="1" applyFill="1" applyBorder="1" applyAlignment="1">
      <alignment horizontal="center" vertical="center" wrapText="1"/>
    </xf>
    <xf numFmtId="9" fontId="12" fillId="3" borderId="6" xfId="2" applyNumberFormat="1" applyFont="1" applyFill="1" applyBorder="1" applyAlignment="1">
      <alignment horizontal="center" vertical="center" wrapText="1"/>
    </xf>
    <xf numFmtId="0" fontId="12" fillId="5" borderId="6" xfId="2" applyFont="1" applyFill="1" applyBorder="1" applyAlignment="1">
      <alignment horizontal="center" vertical="center"/>
    </xf>
    <xf numFmtId="10" fontId="12" fillId="3" borderId="6" xfId="2" applyNumberFormat="1" applyFont="1" applyFill="1" applyBorder="1" applyAlignment="1">
      <alignment horizontal="center" vertical="center"/>
    </xf>
    <xf numFmtId="0" fontId="12" fillId="3" borderId="6" xfId="2" applyFont="1" applyFill="1" applyBorder="1" applyAlignment="1">
      <alignment horizontal="left" vertical="center" wrapText="1"/>
    </xf>
    <xf numFmtId="10" fontId="12" fillId="5" borderId="6" xfId="2" applyNumberFormat="1" applyFont="1" applyFill="1" applyBorder="1" applyAlignment="1">
      <alignment horizontal="center" vertical="center"/>
    </xf>
    <xf numFmtId="0" fontId="11" fillId="3" borderId="0" xfId="2" applyFont="1" applyFill="1" applyBorder="1" applyAlignment="1">
      <alignment horizontal="left"/>
    </xf>
    <xf numFmtId="0" fontId="16" fillId="3" borderId="6" xfId="2" applyFont="1" applyFill="1" applyBorder="1" applyAlignment="1">
      <alignment horizontal="left" vertical="center" wrapText="1"/>
    </xf>
    <xf numFmtId="0" fontId="12" fillId="3" borderId="20" xfId="2" applyFont="1" applyFill="1" applyBorder="1"/>
    <xf numFmtId="0" fontId="37" fillId="2" borderId="52" xfId="2" applyFont="1" applyFill="1" applyBorder="1" applyAlignment="1">
      <alignment vertical="center"/>
    </xf>
    <xf numFmtId="0" fontId="37" fillId="2" borderId="2" xfId="2" applyFont="1" applyFill="1" applyBorder="1" applyAlignment="1">
      <alignment vertical="center"/>
    </xf>
    <xf numFmtId="0" fontId="12" fillId="3" borderId="59" xfId="2" applyFont="1" applyFill="1" applyBorder="1"/>
    <xf numFmtId="0" fontId="37" fillId="2" borderId="46" xfId="2" applyFont="1" applyFill="1" applyBorder="1" applyAlignment="1">
      <alignment vertical="center"/>
    </xf>
    <xf numFmtId="0" fontId="37" fillId="2" borderId="0" xfId="2" applyFont="1" applyFill="1" applyBorder="1" applyAlignment="1">
      <alignment vertical="center"/>
    </xf>
    <xf numFmtId="0" fontId="37" fillId="2" borderId="53" xfId="2" applyFont="1" applyFill="1" applyBorder="1" applyAlignment="1">
      <alignment vertical="center"/>
    </xf>
    <xf numFmtId="0" fontId="37" fillId="2" borderId="4" xfId="2" applyFont="1" applyFill="1" applyBorder="1" applyAlignment="1">
      <alignment vertical="center"/>
    </xf>
    <xf numFmtId="0" fontId="16" fillId="0" borderId="6" xfId="2" applyFont="1" applyBorder="1" applyAlignment="1">
      <alignment horizontal="center" vertical="center" wrapText="1"/>
    </xf>
    <xf numFmtId="164" fontId="16" fillId="0" borderId="6" xfId="2" applyNumberFormat="1" applyFont="1" applyFill="1" applyBorder="1" applyAlignment="1">
      <alignment horizontal="center" vertical="center" wrapText="1"/>
    </xf>
    <xf numFmtId="0" fontId="12" fillId="5" borderId="26" xfId="2" applyFont="1" applyFill="1" applyBorder="1" applyAlignment="1">
      <alignment horizontal="center" vertical="center"/>
    </xf>
    <xf numFmtId="0" fontId="12" fillId="0" borderId="26" xfId="2" applyFont="1" applyBorder="1" applyAlignment="1">
      <alignment horizontal="center" vertical="center"/>
    </xf>
    <xf numFmtId="3" fontId="17" fillId="3" borderId="6" xfId="2" applyNumberFormat="1" applyFont="1" applyFill="1" applyBorder="1" applyAlignment="1">
      <alignment horizontal="center" vertical="center" wrapText="1"/>
    </xf>
    <xf numFmtId="0" fontId="17" fillId="0" borderId="6" xfId="2" applyFont="1" applyFill="1" applyBorder="1" applyAlignment="1">
      <alignment horizontal="left" vertical="center" wrapText="1"/>
    </xf>
    <xf numFmtId="0" fontId="12" fillId="0" borderId="26" xfId="2" applyFont="1" applyFill="1" applyBorder="1" applyAlignment="1">
      <alignment horizontal="center" vertical="center" wrapText="1"/>
    </xf>
    <xf numFmtId="9" fontId="12" fillId="0" borderId="6" xfId="1" applyFont="1" applyFill="1" applyBorder="1" applyAlignment="1">
      <alignment horizontal="center" vertical="center"/>
    </xf>
    <xf numFmtId="9" fontId="17" fillId="0" borderId="6" xfId="3" applyFont="1" applyFill="1" applyBorder="1" applyAlignment="1">
      <alignment horizontal="center" vertical="center"/>
    </xf>
    <xf numFmtId="0" fontId="11" fillId="3" borderId="0" xfId="2" applyFont="1" applyFill="1" applyBorder="1" applyAlignment="1">
      <alignment horizontal="center" vertical="center"/>
    </xf>
    <xf numFmtId="0" fontId="12" fillId="3" borderId="0" xfId="2" applyFont="1" applyFill="1" applyBorder="1" applyAlignment="1">
      <alignment horizontal="center" vertical="center"/>
    </xf>
    <xf numFmtId="0" fontId="11" fillId="3" borderId="4" xfId="2" applyFont="1" applyFill="1" applyBorder="1" applyAlignment="1">
      <alignment horizontal="left" vertical="top"/>
    </xf>
    <xf numFmtId="0" fontId="12" fillId="3" borderId="4" xfId="2" applyFont="1" applyFill="1" applyBorder="1" applyAlignment="1">
      <alignment horizontal="center" vertical="center"/>
    </xf>
    <xf numFmtId="0" fontId="12" fillId="3" borderId="6" xfId="6" applyFont="1" applyFill="1" applyBorder="1" applyAlignment="1">
      <alignment horizontal="left" vertical="center" wrapText="1"/>
    </xf>
    <xf numFmtId="0" fontId="12" fillId="3" borderId="6" xfId="2" applyFont="1" applyFill="1" applyBorder="1"/>
    <xf numFmtId="9" fontId="12" fillId="3" borderId="6" xfId="2" applyNumberFormat="1" applyFont="1" applyFill="1" applyBorder="1"/>
    <xf numFmtId="9" fontId="12" fillId="5" borderId="6" xfId="1" applyFont="1" applyFill="1" applyBorder="1" applyAlignment="1">
      <alignment horizontal="center" vertical="center"/>
    </xf>
    <xf numFmtId="0" fontId="12" fillId="3" borderId="37" xfId="2" applyFont="1" applyFill="1" applyBorder="1" applyAlignment="1">
      <alignment vertical="center" wrapText="1"/>
    </xf>
    <xf numFmtId="9" fontId="14" fillId="3" borderId="30" xfId="2" applyNumberFormat="1" applyFont="1" applyFill="1" applyBorder="1" applyAlignment="1">
      <alignment horizontal="center" vertical="center" wrapText="1"/>
    </xf>
    <xf numFmtId="0" fontId="11" fillId="3" borderId="65" xfId="2" applyFont="1" applyFill="1" applyBorder="1" applyAlignment="1">
      <alignment horizontal="center" vertical="center" wrapText="1"/>
    </xf>
    <xf numFmtId="0" fontId="11" fillId="3" borderId="66" xfId="2" applyFont="1" applyFill="1" applyBorder="1" applyAlignment="1">
      <alignment horizontal="center" vertical="center" wrapText="1"/>
    </xf>
    <xf numFmtId="0" fontId="20" fillId="3" borderId="4" xfId="2" applyFont="1" applyFill="1" applyBorder="1" applyAlignment="1">
      <alignment horizontal="center" vertical="center"/>
    </xf>
    <xf numFmtId="0" fontId="12" fillId="0" borderId="32" xfId="2" applyFont="1" applyFill="1" applyBorder="1" applyAlignment="1">
      <alignment horizontal="justify" vertical="center"/>
    </xf>
    <xf numFmtId="9" fontId="12" fillId="0" borderId="32" xfId="18" applyNumberFormat="1" applyFont="1" applyFill="1" applyBorder="1" applyAlignment="1">
      <alignment horizontal="center" vertical="center" wrapText="1"/>
    </xf>
    <xf numFmtId="9" fontId="12" fillId="0" borderId="32" xfId="2" applyNumberFormat="1" applyFont="1" applyFill="1" applyBorder="1" applyAlignment="1">
      <alignment vertical="center" wrapText="1"/>
    </xf>
    <xf numFmtId="0" fontId="16" fillId="0" borderId="32" xfId="2" applyFont="1" applyFill="1" applyBorder="1" applyAlignment="1">
      <alignment horizontal="justify" vertical="center" wrapText="1"/>
    </xf>
    <xf numFmtId="9" fontId="12" fillId="0" borderId="30" xfId="2" applyNumberFormat="1" applyFont="1" applyFill="1" applyBorder="1" applyAlignment="1">
      <alignment vertical="center" wrapText="1"/>
    </xf>
    <xf numFmtId="0" fontId="11" fillId="3" borderId="30" xfId="2" applyFont="1" applyFill="1" applyBorder="1" applyAlignment="1">
      <alignment horizontal="justify" vertical="center" wrapText="1"/>
    </xf>
    <xf numFmtId="0" fontId="16" fillId="3" borderId="3" xfId="2" applyFont="1" applyFill="1" applyBorder="1" applyAlignment="1">
      <alignment vertical="center"/>
    </xf>
    <xf numFmtId="0" fontId="16" fillId="3" borderId="5" xfId="2" applyFont="1" applyFill="1" applyBorder="1" applyAlignment="1">
      <alignment vertical="center"/>
    </xf>
    <xf numFmtId="9" fontId="12" fillId="0" borderId="32" xfId="3" applyFont="1" applyFill="1" applyBorder="1" applyAlignment="1">
      <alignment vertical="center" wrapText="1"/>
    </xf>
    <xf numFmtId="9" fontId="12" fillId="0" borderId="6" xfId="3" applyFont="1" applyFill="1" applyBorder="1" applyAlignment="1">
      <alignment vertical="center" wrapText="1"/>
    </xf>
    <xf numFmtId="0" fontId="11" fillId="0" borderId="30" xfId="2" applyFont="1" applyBorder="1" applyAlignment="1">
      <alignment horizontal="justify" vertical="center" wrapText="1"/>
    </xf>
    <xf numFmtId="0" fontId="12" fillId="4" borderId="30" xfId="2" applyFont="1" applyFill="1" applyBorder="1" applyAlignment="1">
      <alignment horizontal="justify" vertical="center" wrapText="1"/>
    </xf>
    <xf numFmtId="9" fontId="12" fillId="0" borderId="30" xfId="3" applyFont="1" applyFill="1" applyBorder="1" applyAlignment="1">
      <alignment vertical="center" wrapText="1"/>
    </xf>
    <xf numFmtId="9" fontId="12" fillId="5" borderId="6" xfId="21" applyFont="1" applyFill="1" applyBorder="1" applyAlignment="1">
      <alignment horizontal="center" vertical="center"/>
    </xf>
    <xf numFmtId="9" fontId="12" fillId="5" borderId="26" xfId="21" applyFont="1" applyFill="1" applyBorder="1" applyAlignment="1">
      <alignment horizontal="center" vertical="center"/>
    </xf>
    <xf numFmtId="9" fontId="12" fillId="3" borderId="6" xfId="21" applyFont="1" applyFill="1" applyBorder="1" applyAlignment="1">
      <alignment horizontal="center" vertical="center"/>
    </xf>
    <xf numFmtId="9" fontId="12" fillId="3" borderId="26" xfId="21" applyFont="1" applyFill="1" applyBorder="1" applyAlignment="1">
      <alignment horizontal="center" vertical="center"/>
    </xf>
    <xf numFmtId="164" fontId="12" fillId="5" borderId="6" xfId="21" applyNumberFormat="1" applyFont="1" applyFill="1" applyBorder="1" applyAlignment="1">
      <alignment horizontal="center" vertical="center"/>
    </xf>
    <xf numFmtId="0" fontId="41" fillId="3" borderId="25" xfId="2" applyFont="1" applyFill="1" applyBorder="1" applyAlignment="1">
      <alignment horizontal="center" vertical="center" textRotation="90"/>
    </xf>
    <xf numFmtId="0" fontId="41" fillId="3" borderId="23" xfId="2" applyFont="1" applyFill="1" applyBorder="1" applyAlignment="1">
      <alignment horizontal="center" vertical="center" textRotation="90"/>
    </xf>
    <xf numFmtId="164" fontId="12" fillId="3" borderId="6" xfId="21" applyNumberFormat="1" applyFont="1" applyFill="1" applyBorder="1" applyAlignment="1">
      <alignment horizontal="center" vertical="center"/>
    </xf>
    <xf numFmtId="0" fontId="11" fillId="3" borderId="4" xfId="2" applyFont="1" applyFill="1" applyBorder="1" applyAlignment="1">
      <alignment horizontal="left" vertical="top" wrapText="1"/>
    </xf>
    <xf numFmtId="10" fontId="12" fillId="5" borderId="28" xfId="3" applyNumberFormat="1" applyFont="1" applyFill="1" applyBorder="1" applyAlignment="1">
      <alignment horizontal="center" vertical="center"/>
    </xf>
    <xf numFmtId="10" fontId="12" fillId="0" borderId="6" xfId="17" applyNumberFormat="1" applyFont="1" applyFill="1" applyBorder="1" applyAlignment="1">
      <alignment horizontal="center" vertical="center"/>
    </xf>
    <xf numFmtId="0" fontId="12" fillId="3" borderId="6" xfId="2" applyFont="1" applyFill="1" applyBorder="1" applyAlignment="1">
      <alignment horizontal="center"/>
    </xf>
    <xf numFmtId="0" fontId="12" fillId="3" borderId="32" xfId="2" applyFont="1" applyFill="1" applyBorder="1" applyAlignment="1">
      <alignment horizontal="justify" vertical="center" wrapText="1"/>
    </xf>
    <xf numFmtId="0" fontId="12" fillId="3" borderId="6" xfId="2" applyFont="1" applyFill="1" applyBorder="1" applyAlignment="1">
      <alignment horizontal="justify" vertical="center" wrapText="1"/>
    </xf>
    <xf numFmtId="0" fontId="12" fillId="3" borderId="30" xfId="2" applyFont="1" applyFill="1" applyBorder="1" applyAlignment="1">
      <alignment horizontal="justify" vertical="center" wrapText="1"/>
    </xf>
    <xf numFmtId="0" fontId="12" fillId="0" borderId="6" xfId="2" applyFont="1" applyFill="1" applyBorder="1" applyAlignment="1">
      <alignment horizontal="justify" vertical="center" wrapText="1"/>
    </xf>
    <xf numFmtId="0" fontId="20" fillId="0" borderId="30" xfId="2" applyFont="1" applyBorder="1" applyAlignment="1">
      <alignment horizontal="center" vertical="center" wrapText="1"/>
    </xf>
    <xf numFmtId="0" fontId="20" fillId="0" borderId="39" xfId="2" applyFont="1" applyBorder="1" applyAlignment="1">
      <alignment horizontal="center" vertical="center" wrapText="1"/>
    </xf>
    <xf numFmtId="0" fontId="20" fillId="0" borderId="36" xfId="2" applyFont="1" applyBorder="1" applyAlignment="1">
      <alignment horizontal="center" vertical="center" wrapText="1"/>
    </xf>
    <xf numFmtId="0" fontId="20" fillId="3" borderId="2" xfId="2" applyFont="1" applyFill="1" applyBorder="1" applyAlignment="1">
      <alignment horizontal="center" vertical="center"/>
    </xf>
    <xf numFmtId="0" fontId="11" fillId="3" borderId="0" xfId="2" applyFont="1" applyFill="1" applyBorder="1" applyAlignment="1">
      <alignment horizontal="center" vertical="center"/>
    </xf>
    <xf numFmtId="0" fontId="12" fillId="3" borderId="6" xfId="2" applyFont="1" applyFill="1" applyBorder="1" applyAlignment="1">
      <alignment horizontal="center" vertical="center" wrapText="1"/>
    </xf>
    <xf numFmtId="0" fontId="12" fillId="3" borderId="26" xfId="2" applyFont="1" applyFill="1" applyBorder="1" applyAlignment="1">
      <alignment horizontal="center"/>
    </xf>
    <xf numFmtId="9" fontId="12" fillId="0" borderId="6" xfId="2" applyNumberFormat="1" applyFont="1" applyFill="1" applyBorder="1" applyAlignment="1">
      <alignment horizontal="left" vertical="center" wrapText="1"/>
    </xf>
    <xf numFmtId="0" fontId="12" fillId="0" borderId="26" xfId="2" applyFont="1" applyFill="1" applyBorder="1" applyAlignment="1">
      <alignment horizontal="center" vertical="center"/>
    </xf>
    <xf numFmtId="0" fontId="12" fillId="3" borderId="26" xfId="2" applyFont="1" applyFill="1" applyBorder="1" applyAlignment="1">
      <alignment horizontal="center" vertical="center"/>
    </xf>
    <xf numFmtId="9" fontId="12" fillId="0" borderId="6" xfId="2" applyNumberFormat="1" applyFont="1" applyFill="1" applyBorder="1" applyAlignment="1">
      <alignment horizontal="center" vertical="center" wrapText="1"/>
    </xf>
    <xf numFmtId="0" fontId="20" fillId="3" borderId="0" xfId="2" applyFont="1" applyFill="1" applyBorder="1" applyAlignment="1">
      <alignment horizontal="center" vertical="center"/>
    </xf>
    <xf numFmtId="0" fontId="12" fillId="3" borderId="24" xfId="2" applyFont="1" applyFill="1" applyBorder="1" applyAlignment="1">
      <alignment horizontal="center" vertical="center"/>
    </xf>
    <xf numFmtId="0" fontId="12" fillId="0" borderId="6" xfId="2" applyFont="1" applyFill="1" applyBorder="1" applyAlignment="1">
      <alignment horizontal="center" vertical="center"/>
    </xf>
    <xf numFmtId="0" fontId="12" fillId="3" borderId="6" xfId="2" applyFont="1" applyFill="1" applyBorder="1" applyAlignment="1">
      <alignment horizontal="center" vertical="center"/>
    </xf>
    <xf numFmtId="0" fontId="12" fillId="0" borderId="6" xfId="2" applyFont="1" applyBorder="1" applyAlignment="1">
      <alignment horizontal="center" vertical="center"/>
    </xf>
    <xf numFmtId="0" fontId="12" fillId="3" borderId="18" xfId="2" applyFont="1" applyFill="1" applyBorder="1" applyAlignment="1">
      <alignment horizontal="justify" vertical="center" wrapText="1"/>
    </xf>
    <xf numFmtId="0" fontId="12" fillId="3" borderId="16" xfId="2" applyFont="1" applyFill="1" applyBorder="1" applyAlignment="1">
      <alignment horizontal="justify" vertical="center" wrapText="1"/>
    </xf>
    <xf numFmtId="9" fontId="12" fillId="0" borderId="6" xfId="3" applyFont="1" applyFill="1" applyBorder="1" applyAlignment="1">
      <alignment horizontal="center" vertical="center" wrapText="1"/>
    </xf>
    <xf numFmtId="0" fontId="12" fillId="0" borderId="38" xfId="2" applyFont="1" applyFill="1" applyBorder="1" applyAlignment="1">
      <alignment horizontal="center" vertical="center" wrapText="1"/>
    </xf>
    <xf numFmtId="0" fontId="20" fillId="0" borderId="18" xfId="2" applyFont="1" applyBorder="1" applyAlignment="1">
      <alignment horizontal="center" vertical="center" wrapText="1"/>
    </xf>
    <xf numFmtId="0" fontId="12" fillId="0" borderId="6" xfId="2" applyFont="1" applyBorder="1" applyAlignment="1">
      <alignment horizontal="justify" vertical="center" wrapText="1"/>
    </xf>
    <xf numFmtId="0" fontId="12" fillId="3" borderId="6" xfId="22" applyFont="1" applyFill="1" applyBorder="1" applyAlignment="1">
      <alignment horizontal="justify" vertical="center" wrapText="1"/>
    </xf>
    <xf numFmtId="9" fontId="12" fillId="3" borderId="6" xfId="2" applyNumberFormat="1" applyFont="1" applyFill="1" applyBorder="1" applyAlignment="1">
      <alignment horizontal="center" vertical="center" wrapText="1"/>
    </xf>
    <xf numFmtId="9" fontId="12" fillId="3" borderId="6" xfId="1" applyFont="1" applyFill="1" applyBorder="1" applyAlignment="1">
      <alignment horizontal="center" vertical="center" wrapText="1"/>
    </xf>
    <xf numFmtId="0" fontId="12" fillId="5" borderId="6" xfId="2" applyFont="1" applyFill="1" applyBorder="1" applyAlignment="1">
      <alignment horizontal="center" vertical="center"/>
    </xf>
    <xf numFmtId="49" fontId="12" fillId="3" borderId="6" xfId="2" applyNumberFormat="1" applyFont="1" applyFill="1" applyBorder="1" applyAlignment="1">
      <alignment horizontal="center" vertical="center"/>
    </xf>
    <xf numFmtId="1" fontId="12" fillId="3" borderId="6" xfId="2" applyNumberFormat="1" applyFont="1" applyFill="1" applyBorder="1" applyAlignment="1">
      <alignment horizontal="center" vertical="center"/>
    </xf>
    <xf numFmtId="10" fontId="12" fillId="3" borderId="6" xfId="2" applyNumberFormat="1" applyFont="1" applyFill="1" applyBorder="1" applyAlignment="1">
      <alignment horizontal="center" vertical="center"/>
    </xf>
    <xf numFmtId="9" fontId="12" fillId="3" borderId="6" xfId="1" applyFont="1" applyFill="1" applyBorder="1" applyAlignment="1">
      <alignment horizontal="center" vertical="center"/>
    </xf>
    <xf numFmtId="0" fontId="12" fillId="3" borderId="6" xfId="2" applyFont="1" applyFill="1" applyBorder="1" applyAlignment="1">
      <alignment horizontal="left" vertical="center" wrapText="1"/>
    </xf>
    <xf numFmtId="10" fontId="12" fillId="5" borderId="6" xfId="2" applyNumberFormat="1" applyFont="1" applyFill="1" applyBorder="1" applyAlignment="1">
      <alignment horizontal="center" vertical="center"/>
    </xf>
    <xf numFmtId="1" fontId="12" fillId="3" borderId="6" xfId="1" applyNumberFormat="1" applyFont="1" applyFill="1" applyBorder="1" applyAlignment="1">
      <alignment horizontal="center" vertical="center"/>
    </xf>
    <xf numFmtId="0" fontId="11" fillId="3" borderId="0" xfId="2" applyFont="1" applyFill="1" applyBorder="1" applyAlignment="1">
      <alignment horizontal="left"/>
    </xf>
    <xf numFmtId="0" fontId="12" fillId="3" borderId="18" xfId="2" applyFont="1" applyFill="1" applyBorder="1" applyAlignment="1">
      <alignment horizontal="center" vertical="center"/>
    </xf>
    <xf numFmtId="0" fontId="16" fillId="3" borderId="6" xfId="2" applyFont="1" applyFill="1" applyBorder="1" applyAlignment="1">
      <alignment horizontal="left" vertical="center" wrapText="1"/>
    </xf>
    <xf numFmtId="0" fontId="12" fillId="5" borderId="26" xfId="2" applyFont="1" applyFill="1" applyBorder="1" applyAlignment="1">
      <alignment horizontal="center" vertical="center"/>
    </xf>
    <xf numFmtId="0" fontId="12" fillId="0" borderId="26" xfId="2" applyFont="1" applyBorder="1" applyAlignment="1">
      <alignment horizontal="center" vertical="center"/>
    </xf>
    <xf numFmtId="0" fontId="12" fillId="3" borderId="26" xfId="2" applyFont="1" applyFill="1" applyBorder="1" applyAlignment="1">
      <alignment horizontal="center" vertical="center" wrapText="1"/>
    </xf>
    <xf numFmtId="0" fontId="11" fillId="3" borderId="63" xfId="2" applyFont="1" applyFill="1" applyBorder="1" applyAlignment="1">
      <alignment horizontal="center" vertical="center" wrapText="1"/>
    </xf>
    <xf numFmtId="9" fontId="12" fillId="0" borderId="6" xfId="3" applyFont="1" applyFill="1" applyBorder="1" applyAlignment="1">
      <alignment horizontal="left" vertical="center" wrapText="1"/>
    </xf>
    <xf numFmtId="0" fontId="12" fillId="19" borderId="6" xfId="2" applyFont="1" applyFill="1" applyBorder="1" applyAlignment="1">
      <alignment horizontal="justify" vertical="center" wrapText="1"/>
    </xf>
    <xf numFmtId="0" fontId="11" fillId="3" borderId="0" xfId="2" applyFont="1" applyFill="1" applyBorder="1" applyAlignment="1">
      <alignment wrapText="1"/>
    </xf>
    <xf numFmtId="0" fontId="12" fillId="0" borderId="30" xfId="2" applyFont="1" applyFill="1" applyBorder="1" applyAlignment="1">
      <alignment vertical="center" wrapText="1"/>
    </xf>
    <xf numFmtId="0" fontId="12" fillId="0" borderId="30" xfId="2" applyFont="1" applyFill="1" applyBorder="1" applyAlignment="1">
      <alignment horizontal="center" vertical="center"/>
    </xf>
    <xf numFmtId="0" fontId="12" fillId="0" borderId="28" xfId="2" applyFont="1" applyFill="1" applyBorder="1" applyAlignment="1">
      <alignment horizontal="center" vertical="center"/>
    </xf>
    <xf numFmtId="0" fontId="12" fillId="0" borderId="39" xfId="2" applyFont="1" applyFill="1" applyBorder="1" applyAlignment="1">
      <alignment horizontal="center" vertical="center"/>
    </xf>
    <xf numFmtId="10" fontId="12" fillId="0" borderId="6" xfId="2" applyNumberFormat="1" applyFont="1" applyFill="1" applyBorder="1" applyAlignment="1">
      <alignment horizontal="center" vertical="center"/>
    </xf>
    <xf numFmtId="10" fontId="12" fillId="0" borderId="16" xfId="2" applyNumberFormat="1" applyFont="1" applyFill="1" applyBorder="1" applyAlignment="1">
      <alignment horizontal="center" vertical="center"/>
    </xf>
    <xf numFmtId="0" fontId="12" fillId="5" borderId="32" xfId="2" applyFont="1" applyFill="1" applyBorder="1" applyAlignment="1">
      <alignment horizontal="center" vertical="center"/>
    </xf>
    <xf numFmtId="9" fontId="12" fillId="5" borderId="6" xfId="23" applyFont="1" applyFill="1" applyBorder="1" applyAlignment="1">
      <alignment horizontal="center" vertical="center"/>
    </xf>
    <xf numFmtId="9" fontId="12" fillId="5" borderId="38" xfId="23" applyFont="1" applyFill="1" applyBorder="1" applyAlignment="1">
      <alignment horizontal="center" vertical="center"/>
    </xf>
    <xf numFmtId="164" fontId="12" fillId="5" borderId="6" xfId="23" applyNumberFormat="1" applyFont="1" applyFill="1" applyBorder="1" applyAlignment="1">
      <alignment horizontal="center" vertical="center"/>
    </xf>
    <xf numFmtId="164" fontId="12" fillId="5" borderId="38" xfId="23" applyNumberFormat="1" applyFont="1" applyFill="1" applyBorder="1" applyAlignment="1">
      <alignment horizontal="center" vertical="center"/>
    </xf>
    <xf numFmtId="0" fontId="12" fillId="5" borderId="38" xfId="2" applyFont="1" applyFill="1" applyBorder="1" applyAlignment="1">
      <alignment horizontal="center" vertical="center"/>
    </xf>
    <xf numFmtId="0" fontId="12" fillId="5" borderId="28" xfId="2" applyFont="1" applyFill="1" applyBorder="1" applyAlignment="1">
      <alignment horizontal="center" vertical="center"/>
    </xf>
    <xf numFmtId="10" fontId="12" fillId="5" borderId="16" xfId="23" applyNumberFormat="1" applyFont="1" applyFill="1" applyBorder="1" applyAlignment="1">
      <alignment horizontal="center" vertical="center"/>
    </xf>
    <xf numFmtId="10" fontId="12" fillId="5" borderId="43" xfId="23" applyNumberFormat="1" applyFont="1" applyFill="1" applyBorder="1" applyAlignment="1">
      <alignment horizontal="center" vertical="center"/>
    </xf>
    <xf numFmtId="10" fontId="12" fillId="5" borderId="38" xfId="23" applyNumberFormat="1" applyFont="1" applyFill="1" applyBorder="1" applyAlignment="1">
      <alignment horizontal="center" vertical="center"/>
    </xf>
    <xf numFmtId="10" fontId="12" fillId="5" borderId="6" xfId="23" applyNumberFormat="1" applyFont="1" applyFill="1" applyBorder="1" applyAlignment="1">
      <alignment horizontal="center" vertical="center"/>
    </xf>
    <xf numFmtId="3" fontId="12" fillId="5" borderId="26" xfId="2" applyNumberFormat="1" applyFont="1" applyFill="1" applyBorder="1" applyAlignment="1">
      <alignment horizontal="center" vertical="center"/>
    </xf>
    <xf numFmtId="1" fontId="12" fillId="5" borderId="38" xfId="2" applyNumberFormat="1" applyFont="1" applyFill="1" applyBorder="1" applyAlignment="1">
      <alignment horizontal="center" vertical="center"/>
    </xf>
    <xf numFmtId="0" fontId="12" fillId="3" borderId="38" xfId="2" applyFont="1" applyFill="1" applyBorder="1" applyAlignment="1">
      <alignment horizontal="center" vertical="center"/>
    </xf>
    <xf numFmtId="0" fontId="11" fillId="0" borderId="29" xfId="2" applyFont="1" applyBorder="1" applyAlignment="1">
      <alignment horizontal="center" vertical="center" wrapText="1"/>
    </xf>
    <xf numFmtId="0" fontId="11" fillId="0" borderId="42" xfId="2" applyFont="1" applyBorder="1" applyAlignment="1">
      <alignment horizontal="center" vertical="center" wrapText="1"/>
    </xf>
    <xf numFmtId="0" fontId="11" fillId="0" borderId="18" xfId="2" applyFont="1" applyBorder="1" applyAlignment="1">
      <alignment horizontal="center" vertical="center" wrapText="1"/>
    </xf>
    <xf numFmtId="9" fontId="17" fillId="0" borderId="6" xfId="2" applyNumberFormat="1" applyFont="1" applyFill="1" applyBorder="1" applyAlignment="1">
      <alignment horizontal="center" vertical="center" wrapText="1"/>
    </xf>
    <xf numFmtId="9" fontId="17" fillId="0" borderId="6" xfId="3" applyFont="1" applyFill="1" applyBorder="1" applyAlignment="1">
      <alignment horizontal="center" vertical="center" wrapText="1"/>
    </xf>
    <xf numFmtId="0" fontId="16" fillId="0" borderId="32" xfId="2" applyFont="1" applyBorder="1" applyAlignment="1">
      <alignment horizontal="left" vertical="center" wrapText="1"/>
    </xf>
    <xf numFmtId="9" fontId="16" fillId="0" borderId="32" xfId="3" applyNumberFormat="1" applyFont="1" applyBorder="1" applyAlignment="1">
      <alignment horizontal="center" vertical="center" wrapText="1"/>
    </xf>
    <xf numFmtId="9" fontId="16" fillId="3" borderId="32" xfId="2" applyNumberFormat="1" applyFont="1" applyFill="1" applyBorder="1" applyAlignment="1">
      <alignment horizontal="center" vertical="center" wrapText="1"/>
    </xf>
    <xf numFmtId="9" fontId="16" fillId="0" borderId="32" xfId="2" applyNumberFormat="1" applyFont="1" applyFill="1" applyBorder="1" applyAlignment="1">
      <alignment horizontal="center" vertical="center" wrapText="1"/>
    </xf>
    <xf numFmtId="0" fontId="16" fillId="0" borderId="32" xfId="2" applyFont="1" applyBorder="1" applyAlignment="1">
      <alignment horizontal="center" vertical="center" wrapText="1"/>
    </xf>
    <xf numFmtId="0" fontId="12" fillId="3" borderId="29" xfId="2" applyFont="1" applyFill="1" applyBorder="1"/>
    <xf numFmtId="0" fontId="17" fillId="3" borderId="30" xfId="2" applyFont="1" applyFill="1" applyBorder="1" applyAlignment="1">
      <alignment horizontal="left" vertical="center" wrapText="1"/>
    </xf>
    <xf numFmtId="9" fontId="12" fillId="0" borderId="30" xfId="2" applyNumberFormat="1" applyFont="1" applyFill="1" applyBorder="1" applyAlignment="1">
      <alignment horizontal="center" vertical="center" wrapText="1"/>
    </xf>
    <xf numFmtId="9" fontId="17" fillId="3" borderId="30" xfId="2" applyNumberFormat="1" applyFont="1" applyFill="1" applyBorder="1" applyAlignment="1">
      <alignment horizontal="center" vertical="center" wrapText="1"/>
    </xf>
    <xf numFmtId="0" fontId="17" fillId="3" borderId="30" xfId="2" applyFont="1" applyFill="1" applyBorder="1" applyAlignment="1">
      <alignment horizontal="center" vertical="center" wrapText="1"/>
    </xf>
    <xf numFmtId="164" fontId="12" fillId="0" borderId="30" xfId="3" applyNumberFormat="1" applyFont="1" applyFill="1" applyBorder="1" applyAlignment="1">
      <alignment horizontal="center" vertical="center"/>
    </xf>
    <xf numFmtId="0" fontId="12" fillId="3" borderId="34" xfId="2" applyFont="1" applyFill="1" applyBorder="1" applyAlignment="1">
      <alignment horizontal="center" vertical="center" wrapText="1"/>
    </xf>
    <xf numFmtId="0" fontId="12" fillId="3" borderId="28" xfId="2" applyFont="1" applyFill="1" applyBorder="1" applyAlignment="1">
      <alignment horizontal="center" vertical="center" wrapText="1"/>
    </xf>
    <xf numFmtId="0" fontId="11" fillId="3" borderId="31"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12" fillId="3" borderId="27" xfId="2" applyFont="1" applyFill="1" applyBorder="1"/>
    <xf numFmtId="0" fontId="12" fillId="3" borderId="0" xfId="2" applyFont="1" applyFill="1" applyBorder="1" applyAlignment="1">
      <alignment horizontal="right" vertical="center"/>
    </xf>
    <xf numFmtId="0" fontId="10" fillId="3" borderId="0" xfId="2" applyFill="1" applyBorder="1"/>
    <xf numFmtId="0" fontId="12" fillId="0" borderId="40" xfId="2" applyFont="1" applyBorder="1"/>
    <xf numFmtId="0" fontId="12" fillId="0" borderId="16" xfId="2" applyFont="1" applyBorder="1"/>
    <xf numFmtId="0" fontId="12" fillId="0" borderId="0" xfId="2" applyFont="1" applyBorder="1"/>
    <xf numFmtId="0" fontId="12" fillId="0" borderId="39" xfId="2" applyFont="1" applyBorder="1"/>
    <xf numFmtId="0" fontId="12" fillId="0" borderId="37" xfId="2" applyFont="1" applyBorder="1"/>
    <xf numFmtId="0" fontId="12" fillId="0" borderId="38" xfId="2" applyFont="1" applyBorder="1"/>
    <xf numFmtId="0" fontId="12" fillId="0" borderId="36" xfId="2" applyFont="1" applyBorder="1"/>
    <xf numFmtId="0" fontId="12" fillId="0" borderId="31" xfId="2" applyFont="1" applyBorder="1"/>
    <xf numFmtId="0" fontId="12" fillId="0" borderId="29" xfId="2" applyFont="1" applyBorder="1"/>
    <xf numFmtId="0" fontId="1" fillId="0" borderId="0" xfId="19" applyFont="1"/>
    <xf numFmtId="0" fontId="39" fillId="2" borderId="13" xfId="2" applyFont="1" applyFill="1" applyBorder="1" applyAlignment="1"/>
    <xf numFmtId="0" fontId="39" fillId="2" borderId="12" xfId="2" applyFont="1" applyFill="1" applyBorder="1" applyAlignment="1"/>
    <xf numFmtId="0" fontId="41" fillId="0" borderId="23" xfId="2" applyFont="1" applyFill="1" applyBorder="1" applyAlignment="1">
      <alignment horizontal="center" vertical="center" textRotation="90"/>
    </xf>
    <xf numFmtId="0" fontId="41" fillId="0" borderId="25" xfId="2" applyFont="1" applyFill="1" applyBorder="1" applyAlignment="1">
      <alignment horizontal="center" vertical="center" textRotation="90"/>
    </xf>
    <xf numFmtId="0" fontId="12" fillId="0" borderId="6" xfId="6" applyFont="1" applyFill="1" applyBorder="1" applyAlignment="1">
      <alignment horizontal="center" vertical="center"/>
    </xf>
    <xf numFmtId="2" fontId="12" fillId="5" borderId="6" xfId="6" applyNumberFormat="1" applyFont="1" applyFill="1" applyBorder="1" applyAlignment="1">
      <alignment horizontal="center" vertical="center"/>
    </xf>
    <xf numFmtId="2" fontId="12" fillId="3" borderId="6" xfId="6" applyNumberFormat="1" applyFont="1" applyFill="1" applyBorder="1" applyAlignment="1">
      <alignment horizontal="center" vertical="center"/>
    </xf>
    <xf numFmtId="1" fontId="12" fillId="5" borderId="6" xfId="6" applyNumberFormat="1" applyFont="1" applyFill="1" applyBorder="1" applyAlignment="1">
      <alignment horizontal="center" vertical="center"/>
    </xf>
    <xf numFmtId="1" fontId="12" fillId="3" borderId="6" xfId="6" applyNumberFormat="1" applyFont="1" applyFill="1" applyBorder="1" applyAlignment="1">
      <alignment horizontal="center" vertical="center"/>
    </xf>
    <xf numFmtId="0" fontId="12" fillId="5" borderId="6" xfId="6" applyFont="1" applyFill="1" applyBorder="1" applyAlignment="1">
      <alignment horizontal="center" vertical="center"/>
    </xf>
    <xf numFmtId="10" fontId="12" fillId="0" borderId="6" xfId="6" applyNumberFormat="1" applyFont="1" applyFill="1" applyBorder="1" applyAlignment="1">
      <alignment horizontal="center" vertical="center"/>
    </xf>
    <xf numFmtId="41" fontId="12" fillId="0" borderId="6" xfId="16" applyFont="1" applyFill="1" applyBorder="1" applyAlignment="1">
      <alignment horizontal="center" vertical="center"/>
    </xf>
    <xf numFmtId="1" fontId="12" fillId="3" borderId="6" xfId="3" applyNumberFormat="1" applyFont="1" applyFill="1" applyBorder="1" applyAlignment="1">
      <alignment horizontal="center" vertical="center"/>
    </xf>
    <xf numFmtId="10" fontId="12" fillId="5" borderId="6" xfId="3" applyNumberFormat="1" applyFont="1" applyFill="1" applyBorder="1" applyAlignment="1">
      <alignment horizontal="center" vertical="center"/>
    </xf>
    <xf numFmtId="10" fontId="12" fillId="3" borderId="6" xfId="3" applyNumberFormat="1" applyFont="1" applyFill="1" applyBorder="1" applyAlignment="1">
      <alignment horizontal="center" vertical="center"/>
    </xf>
    <xf numFmtId="10" fontId="12" fillId="3" borderId="6" xfId="6" applyNumberFormat="1" applyFont="1" applyFill="1" applyBorder="1" applyAlignment="1">
      <alignment horizontal="center" vertical="center"/>
    </xf>
    <xf numFmtId="10" fontId="12" fillId="3" borderId="6" xfId="17" applyNumberFormat="1" applyFont="1" applyFill="1" applyBorder="1" applyAlignment="1">
      <alignment horizontal="center" vertical="center"/>
    </xf>
    <xf numFmtId="0" fontId="12" fillId="3" borderId="6" xfId="6" applyFont="1" applyFill="1" applyBorder="1" applyAlignment="1">
      <alignment horizontal="center" vertical="center"/>
    </xf>
    <xf numFmtId="0" fontId="18" fillId="0" borderId="6" xfId="6" applyFont="1" applyFill="1" applyBorder="1" applyAlignment="1">
      <alignment horizontal="center" vertical="center"/>
    </xf>
    <xf numFmtId="10" fontId="18" fillId="3" borderId="6" xfId="3" applyNumberFormat="1" applyFont="1" applyFill="1" applyBorder="1" applyAlignment="1">
      <alignment horizontal="center" vertical="center"/>
    </xf>
    <xf numFmtId="9" fontId="18" fillId="0" borderId="6" xfId="3" applyFont="1" applyFill="1" applyBorder="1" applyAlignment="1">
      <alignment horizontal="center" vertical="center"/>
    </xf>
    <xf numFmtId="10" fontId="18" fillId="0" borderId="6" xfId="6" applyNumberFormat="1" applyFont="1" applyFill="1" applyBorder="1" applyAlignment="1">
      <alignment horizontal="center" vertical="center"/>
    </xf>
    <xf numFmtId="9" fontId="18" fillId="3" borderId="6" xfId="3" applyFont="1" applyFill="1" applyBorder="1" applyAlignment="1">
      <alignment horizontal="center" vertical="center"/>
    </xf>
    <xf numFmtId="41" fontId="12" fillId="3" borderId="6" xfId="16" applyFont="1" applyFill="1" applyBorder="1" applyAlignment="1">
      <alignment horizontal="center" vertical="center"/>
    </xf>
    <xf numFmtId="41" fontId="12" fillId="5" borderId="6" xfId="16" applyFont="1" applyFill="1" applyBorder="1" applyAlignment="1">
      <alignment horizontal="center" vertical="center"/>
    </xf>
    <xf numFmtId="41" fontId="12" fillId="0" borderId="6" xfId="16" applyFont="1" applyFill="1" applyBorder="1" applyAlignment="1">
      <alignment vertical="center"/>
    </xf>
    <xf numFmtId="41" fontId="12" fillId="5" borderId="6" xfId="16" applyFont="1" applyFill="1" applyBorder="1" applyAlignment="1">
      <alignment vertical="center"/>
    </xf>
    <xf numFmtId="0" fontId="11" fillId="3" borderId="57" xfId="6" applyFont="1" applyFill="1" applyBorder="1" applyAlignment="1">
      <alignment horizontal="center" vertical="center" wrapText="1"/>
    </xf>
    <xf numFmtId="0" fontId="11" fillId="3" borderId="64" xfId="6" applyFont="1" applyFill="1" applyBorder="1" applyAlignment="1">
      <alignment horizontal="center" vertical="center" wrapText="1"/>
    </xf>
    <xf numFmtId="0" fontId="11" fillId="0" borderId="64" xfId="6" applyFont="1" applyFill="1" applyBorder="1" applyAlignment="1">
      <alignment horizontal="center" vertical="center" wrapText="1"/>
    </xf>
    <xf numFmtId="0" fontId="11" fillId="0" borderId="41" xfId="2" applyFont="1" applyFill="1" applyBorder="1" applyAlignment="1">
      <alignment horizontal="center" vertical="center" wrapText="1"/>
    </xf>
    <xf numFmtId="0" fontId="12" fillId="0" borderId="36" xfId="6" applyFont="1" applyFill="1" applyBorder="1" applyAlignment="1">
      <alignment horizontal="center" vertical="center"/>
    </xf>
    <xf numFmtId="2" fontId="12" fillId="5" borderId="32" xfId="6" applyNumberFormat="1" applyFont="1" applyFill="1" applyBorder="1" applyAlignment="1">
      <alignment horizontal="center" vertical="center"/>
    </xf>
    <xf numFmtId="0" fontId="12" fillId="0" borderId="32" xfId="6" applyFont="1" applyFill="1" applyBorder="1" applyAlignment="1">
      <alignment horizontal="center" vertical="center"/>
    </xf>
    <xf numFmtId="2" fontId="12" fillId="3" borderId="32" xfId="6" applyNumberFormat="1" applyFont="1" applyFill="1" applyBorder="1" applyAlignment="1">
      <alignment horizontal="center" vertical="center"/>
    </xf>
    <xf numFmtId="2" fontId="12" fillId="0" borderId="37" xfId="6" applyNumberFormat="1" applyFont="1" applyFill="1" applyBorder="1" applyAlignment="1">
      <alignment horizontal="center" vertical="center"/>
    </xf>
    <xf numFmtId="0" fontId="12" fillId="0" borderId="31" xfId="6" applyFont="1" applyFill="1" applyBorder="1" applyAlignment="1">
      <alignment horizontal="center" vertical="center"/>
    </xf>
    <xf numFmtId="0" fontId="12" fillId="0" borderId="38" xfId="6" applyFont="1" applyFill="1" applyBorder="1" applyAlignment="1">
      <alignment horizontal="center" vertical="center"/>
    </xf>
    <xf numFmtId="0" fontId="12" fillId="5" borderId="38" xfId="6" applyFont="1" applyFill="1" applyBorder="1" applyAlignment="1">
      <alignment horizontal="center" vertical="center"/>
    </xf>
    <xf numFmtId="2" fontId="12" fillId="5" borderId="38" xfId="6" applyNumberFormat="1" applyFont="1" applyFill="1" applyBorder="1" applyAlignment="1">
      <alignment horizontal="center" vertical="center"/>
    </xf>
    <xf numFmtId="10" fontId="12" fillId="0" borderId="31" xfId="6" applyNumberFormat="1" applyFont="1" applyFill="1" applyBorder="1" applyAlignment="1">
      <alignment horizontal="center" vertical="center"/>
    </xf>
    <xf numFmtId="10" fontId="12" fillId="5" borderId="38" xfId="3" applyNumberFormat="1" applyFont="1" applyFill="1" applyBorder="1" applyAlignment="1">
      <alignment horizontal="center" vertical="center"/>
    </xf>
    <xf numFmtId="0" fontId="18" fillId="0" borderId="31" xfId="6" applyFont="1" applyFill="1" applyBorder="1" applyAlignment="1">
      <alignment horizontal="center" vertical="center"/>
    </xf>
    <xf numFmtId="2" fontId="12" fillId="3" borderId="38" xfId="6" applyNumberFormat="1" applyFont="1" applyFill="1" applyBorder="1" applyAlignment="1">
      <alignment horizontal="center" vertical="center"/>
    </xf>
    <xf numFmtId="41" fontId="12" fillId="0" borderId="31" xfId="16" applyFont="1" applyFill="1" applyBorder="1" applyAlignment="1">
      <alignment horizontal="center" vertical="center"/>
    </xf>
    <xf numFmtId="41" fontId="12" fillId="3" borderId="38" xfId="16" applyFont="1" applyFill="1" applyBorder="1" applyAlignment="1">
      <alignment horizontal="center" vertical="center"/>
    </xf>
    <xf numFmtId="2" fontId="12" fillId="0" borderId="38" xfId="6" applyNumberFormat="1" applyFont="1" applyFill="1" applyBorder="1" applyAlignment="1">
      <alignment horizontal="center" vertical="center"/>
    </xf>
    <xf numFmtId="10" fontId="12" fillId="3" borderId="38" xfId="3" applyNumberFormat="1" applyFont="1" applyFill="1" applyBorder="1" applyAlignment="1">
      <alignment horizontal="center" vertical="center"/>
    </xf>
    <xf numFmtId="10" fontId="12" fillId="0" borderId="29" xfId="17" applyNumberFormat="1" applyFont="1" applyFill="1" applyBorder="1" applyAlignment="1">
      <alignment horizontal="center" vertical="center"/>
    </xf>
    <xf numFmtId="10" fontId="12" fillId="5" borderId="30" xfId="3" applyNumberFormat="1" applyFont="1" applyFill="1" applyBorder="1" applyAlignment="1">
      <alignment horizontal="center" vertical="center"/>
    </xf>
    <xf numFmtId="10" fontId="12" fillId="0" borderId="30" xfId="17" applyNumberFormat="1" applyFont="1" applyFill="1" applyBorder="1" applyAlignment="1">
      <alignment horizontal="center" vertical="center"/>
    </xf>
    <xf numFmtId="0" fontId="12" fillId="0" borderId="30" xfId="6" applyFont="1" applyFill="1" applyBorder="1" applyAlignment="1">
      <alignment horizontal="center" vertical="center"/>
    </xf>
    <xf numFmtId="10" fontId="12" fillId="5" borderId="39" xfId="3" applyNumberFormat="1" applyFont="1" applyFill="1" applyBorder="1" applyAlignment="1">
      <alignment horizontal="center" vertical="center"/>
    </xf>
    <xf numFmtId="0" fontId="41" fillId="0" borderId="39" xfId="2" applyFont="1" applyFill="1" applyBorder="1" applyAlignment="1">
      <alignment horizontal="center" vertical="center" textRotation="90"/>
    </xf>
    <xf numFmtId="0" fontId="41" fillId="3" borderId="39" xfId="2" applyFont="1" applyFill="1" applyBorder="1" applyAlignment="1">
      <alignment horizontal="center" vertical="center" textRotation="90"/>
    </xf>
    <xf numFmtId="1" fontId="12" fillId="5" borderId="6" xfId="2" applyNumberFormat="1" applyFont="1" applyFill="1" applyBorder="1" applyAlignment="1">
      <alignment horizontal="center" vertical="center"/>
    </xf>
    <xf numFmtId="0" fontId="11" fillId="3" borderId="45" xfId="2" applyFont="1" applyFill="1" applyBorder="1" applyAlignment="1">
      <alignment horizontal="center" vertical="center" wrapText="1"/>
    </xf>
    <xf numFmtId="0" fontId="12" fillId="5" borderId="6" xfId="2" applyNumberFormat="1" applyFont="1" applyFill="1" applyBorder="1" applyAlignment="1">
      <alignment horizontal="center" vertical="center"/>
    </xf>
    <xf numFmtId="0" fontId="11" fillId="0" borderId="14" xfId="2" applyFont="1" applyFill="1" applyBorder="1" applyAlignment="1">
      <alignment horizontal="center" vertical="center" wrapText="1"/>
    </xf>
    <xf numFmtId="10" fontId="12" fillId="5" borderId="18" xfId="23" applyNumberFormat="1" applyFont="1" applyFill="1" applyBorder="1" applyAlignment="1">
      <alignment horizontal="center" vertical="center"/>
    </xf>
    <xf numFmtId="10" fontId="12" fillId="0" borderId="18" xfId="2" applyNumberFormat="1" applyFont="1" applyFill="1" applyBorder="1" applyAlignment="1">
      <alignment horizontal="center" vertical="center"/>
    </xf>
    <xf numFmtId="0" fontId="40" fillId="3" borderId="0" xfId="2" applyFont="1" applyFill="1" applyBorder="1" applyAlignment="1">
      <alignment vertical="center"/>
    </xf>
    <xf numFmtId="0" fontId="20" fillId="0" borderId="29" xfId="2" applyFont="1" applyFill="1" applyBorder="1" applyAlignment="1">
      <alignment horizontal="center" vertical="center" wrapText="1"/>
    </xf>
    <xf numFmtId="0" fontId="20" fillId="0" borderId="39" xfId="2" applyFont="1" applyFill="1" applyBorder="1" applyAlignment="1">
      <alignment horizontal="center" vertical="center" wrapText="1"/>
    </xf>
    <xf numFmtId="0" fontId="50" fillId="0" borderId="12" xfId="2" applyFont="1" applyFill="1" applyBorder="1" applyAlignment="1">
      <alignment horizontal="center" vertical="center" wrapText="1"/>
    </xf>
    <xf numFmtId="0" fontId="12" fillId="3" borderId="16" xfId="2" applyFont="1" applyFill="1" applyBorder="1"/>
    <xf numFmtId="0" fontId="12" fillId="0" borderId="16" xfId="2" applyFont="1" applyBorder="1" applyAlignment="1">
      <alignment vertical="center"/>
    </xf>
    <xf numFmtId="0" fontId="41" fillId="3" borderId="58" xfId="2" applyFont="1" applyFill="1" applyBorder="1" applyAlignment="1">
      <alignment horizontal="center" vertical="center" textRotation="90"/>
    </xf>
    <xf numFmtId="0" fontId="11" fillId="3" borderId="17" xfId="2" applyFont="1" applyFill="1" applyBorder="1" applyAlignment="1">
      <alignment horizontal="center" vertical="center" wrapText="1"/>
    </xf>
    <xf numFmtId="1" fontId="45" fillId="3" borderId="40" xfId="20" applyNumberFormat="1" applyFont="1" applyFill="1" applyBorder="1" applyAlignment="1">
      <alignment horizontal="center" vertical="center"/>
    </xf>
    <xf numFmtId="1" fontId="45" fillId="3" borderId="27" xfId="20" applyNumberFormat="1" applyFont="1" applyFill="1" applyBorder="1" applyAlignment="1">
      <alignment horizontal="center" vertical="center"/>
    </xf>
    <xf numFmtId="9" fontId="45" fillId="3" borderId="27" xfId="1" applyFont="1" applyFill="1" applyBorder="1" applyAlignment="1">
      <alignment horizontal="center" vertical="center"/>
    </xf>
    <xf numFmtId="0" fontId="12" fillId="3" borderId="36" xfId="2" applyFont="1" applyFill="1" applyBorder="1" applyAlignment="1">
      <alignment horizontal="center" vertical="center"/>
    </xf>
    <xf numFmtId="0" fontId="12" fillId="3" borderId="32" xfId="2" applyFont="1" applyFill="1" applyBorder="1" applyAlignment="1">
      <alignment horizontal="center" vertical="center"/>
    </xf>
    <xf numFmtId="0" fontId="12" fillId="3" borderId="37" xfId="2" applyFont="1" applyFill="1" applyBorder="1" applyAlignment="1">
      <alignment horizontal="center" vertical="center"/>
    </xf>
    <xf numFmtId="0" fontId="12" fillId="3" borderId="31" xfId="2" applyFont="1" applyFill="1" applyBorder="1" applyAlignment="1">
      <alignment horizontal="center" vertical="center"/>
    </xf>
    <xf numFmtId="49" fontId="12" fillId="3" borderId="31" xfId="2" applyNumberFormat="1" applyFont="1" applyFill="1" applyBorder="1" applyAlignment="1">
      <alignment horizontal="center" vertical="center"/>
    </xf>
    <xf numFmtId="0" fontId="12" fillId="5" borderId="38" xfId="2" applyNumberFormat="1" applyFont="1" applyFill="1" applyBorder="1" applyAlignment="1">
      <alignment horizontal="center" vertical="center"/>
    </xf>
    <xf numFmtId="1" fontId="12" fillId="3" borderId="31" xfId="2" applyNumberFormat="1" applyFont="1" applyFill="1" applyBorder="1" applyAlignment="1">
      <alignment horizontal="center" vertical="center"/>
    </xf>
    <xf numFmtId="10" fontId="12" fillId="3" borderId="31" xfId="2" applyNumberFormat="1" applyFont="1" applyFill="1" applyBorder="1" applyAlignment="1">
      <alignment horizontal="center" vertical="center"/>
    </xf>
    <xf numFmtId="10" fontId="12" fillId="5" borderId="38" xfId="2" applyNumberFormat="1" applyFont="1" applyFill="1" applyBorder="1" applyAlignment="1">
      <alignment horizontal="center" vertical="center"/>
    </xf>
    <xf numFmtId="9" fontId="12" fillId="3" borderId="31" xfId="1" applyFont="1" applyFill="1" applyBorder="1" applyAlignment="1">
      <alignment horizontal="center" vertical="center"/>
    </xf>
    <xf numFmtId="10" fontId="12" fillId="3" borderId="29" xfId="2" applyNumberFormat="1" applyFont="1" applyFill="1" applyBorder="1" applyAlignment="1">
      <alignment horizontal="center" vertical="center"/>
    </xf>
    <xf numFmtId="10" fontId="12" fillId="0" borderId="30" xfId="6" applyNumberFormat="1" applyFont="1" applyFill="1" applyBorder="1" applyAlignment="1">
      <alignment horizontal="center" vertical="center"/>
    </xf>
    <xf numFmtId="10" fontId="12" fillId="0" borderId="30" xfId="23" applyNumberFormat="1" applyFont="1" applyFill="1" applyBorder="1" applyAlignment="1">
      <alignment horizontal="center" vertical="center"/>
    </xf>
    <xf numFmtId="42" fontId="12" fillId="3" borderId="0" xfId="2" applyNumberFormat="1" applyFont="1" applyFill="1"/>
    <xf numFmtId="10" fontId="12" fillId="5" borderId="18" xfId="2" applyNumberFormat="1" applyFont="1" applyFill="1" applyBorder="1" applyAlignment="1">
      <alignment vertical="center"/>
    </xf>
    <xf numFmtId="10" fontId="12" fillId="5" borderId="18" xfId="2" applyNumberFormat="1" applyFont="1" applyFill="1" applyBorder="1" applyAlignment="1">
      <alignment horizontal="center" vertical="center"/>
    </xf>
    <xf numFmtId="9" fontId="12" fillId="0" borderId="18" xfId="21" applyFont="1" applyFill="1" applyBorder="1" applyAlignment="1">
      <alignment horizontal="center" vertical="center"/>
    </xf>
    <xf numFmtId="9" fontId="12" fillId="5" borderId="18" xfId="21" applyFont="1" applyFill="1" applyBorder="1" applyAlignment="1">
      <alignment horizontal="center" vertical="center"/>
    </xf>
    <xf numFmtId="9" fontId="12" fillId="5" borderId="25" xfId="21" applyFont="1" applyFill="1" applyBorder="1" applyAlignment="1">
      <alignment horizontal="center" vertical="center"/>
    </xf>
    <xf numFmtId="0" fontId="12" fillId="3" borderId="6" xfId="2" applyFont="1" applyFill="1" applyBorder="1" applyAlignment="1">
      <alignment vertical="center"/>
    </xf>
    <xf numFmtId="10" fontId="12" fillId="5" borderId="25" xfId="23" applyNumberFormat="1" applyFont="1" applyFill="1" applyBorder="1" applyAlignment="1">
      <alignment horizontal="center" vertical="center"/>
    </xf>
    <xf numFmtId="0" fontId="12" fillId="0" borderId="6" xfId="2" applyFont="1" applyFill="1" applyBorder="1"/>
    <xf numFmtId="0" fontId="46" fillId="0" borderId="6" xfId="2" applyFont="1" applyFill="1" applyBorder="1" applyAlignment="1">
      <alignment horizontal="center" vertical="center"/>
    </xf>
    <xf numFmtId="0" fontId="12" fillId="0" borderId="6" xfId="2" applyFont="1" applyFill="1" applyBorder="1" applyAlignment="1">
      <alignment horizontal="center"/>
    </xf>
    <xf numFmtId="10" fontId="12" fillId="5" borderId="6" xfId="21" applyNumberFormat="1" applyFont="1" applyFill="1" applyBorder="1" applyAlignment="1">
      <alignment horizontal="center" vertical="center"/>
    </xf>
    <xf numFmtId="10" fontId="12" fillId="0" borderId="6" xfId="21" applyNumberFormat="1" applyFont="1" applyBorder="1" applyAlignment="1">
      <alignment horizontal="center" vertical="center"/>
    </xf>
    <xf numFmtId="10" fontId="12" fillId="0" borderId="6" xfId="2" applyNumberFormat="1" applyFont="1" applyBorder="1" applyAlignment="1">
      <alignment horizontal="justify" vertical="center"/>
    </xf>
    <xf numFmtId="0" fontId="12" fillId="0" borderId="34"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44" xfId="2" applyFont="1" applyBorder="1" applyAlignment="1">
      <alignment horizontal="justify" vertical="center" wrapText="1"/>
    </xf>
    <xf numFmtId="0" fontId="12" fillId="0" borderId="25" xfId="2" applyFont="1" applyBorder="1" applyAlignment="1">
      <alignment horizontal="justify" vertical="center" wrapText="1"/>
    </xf>
    <xf numFmtId="0" fontId="12" fillId="0" borderId="69" xfId="2" applyFont="1" applyBorder="1" applyAlignment="1">
      <alignment horizontal="justify" vertical="center" wrapText="1"/>
    </xf>
    <xf numFmtId="164" fontId="47" fillId="0" borderId="40" xfId="2" applyNumberFormat="1" applyFont="1" applyBorder="1" applyAlignment="1">
      <alignment horizontal="justify" vertical="center"/>
    </xf>
    <xf numFmtId="9" fontId="47" fillId="0" borderId="27" xfId="21" applyFont="1" applyBorder="1" applyAlignment="1">
      <alignment horizontal="justify" vertical="center"/>
    </xf>
    <xf numFmtId="10" fontId="47" fillId="0" borderId="27" xfId="21" applyNumberFormat="1" applyFont="1" applyBorder="1" applyAlignment="1">
      <alignment horizontal="justify" vertical="center"/>
    </xf>
    <xf numFmtId="0" fontId="11" fillId="0" borderId="36" xfId="2" applyFont="1" applyBorder="1" applyAlignment="1">
      <alignment horizontal="center" vertical="center" wrapText="1"/>
    </xf>
    <xf numFmtId="164" fontId="12" fillId="0" borderId="32" xfId="21" applyNumberFormat="1" applyFont="1" applyBorder="1" applyAlignment="1">
      <alignment horizontal="center" vertical="center"/>
    </xf>
    <xf numFmtId="164" fontId="12" fillId="3" borderId="32" xfId="21" applyNumberFormat="1" applyFont="1" applyFill="1" applyBorder="1" applyAlignment="1">
      <alignment horizontal="center" vertical="center"/>
    </xf>
    <xf numFmtId="164" fontId="12" fillId="5" borderId="32" xfId="21" applyNumberFormat="1" applyFont="1" applyFill="1" applyBorder="1" applyAlignment="1">
      <alignment horizontal="center" vertical="center"/>
    </xf>
    <xf numFmtId="164" fontId="12" fillId="3" borderId="37" xfId="21" applyNumberFormat="1" applyFont="1" applyFill="1" applyBorder="1" applyAlignment="1">
      <alignment horizontal="center" vertical="center"/>
    </xf>
    <xf numFmtId="0" fontId="11" fillId="0" borderId="31" xfId="2" applyFont="1" applyBorder="1" applyAlignment="1">
      <alignment horizontal="center" vertical="center" wrapText="1"/>
    </xf>
    <xf numFmtId="164" fontId="12" fillId="3" borderId="38" xfId="21" applyNumberFormat="1" applyFont="1" applyFill="1" applyBorder="1" applyAlignment="1">
      <alignment horizontal="center" vertical="center"/>
    </xf>
    <xf numFmtId="164" fontId="12" fillId="5" borderId="38" xfId="21" applyNumberFormat="1" applyFont="1" applyFill="1" applyBorder="1" applyAlignment="1">
      <alignment horizontal="center" vertical="center"/>
    </xf>
    <xf numFmtId="10" fontId="12" fillId="5" borderId="38" xfId="21" applyNumberFormat="1" applyFont="1" applyFill="1" applyBorder="1" applyAlignment="1">
      <alignment horizontal="center" vertical="center"/>
    </xf>
    <xf numFmtId="164" fontId="12" fillId="0" borderId="30" xfId="21" applyNumberFormat="1" applyFont="1" applyBorder="1" applyAlignment="1">
      <alignment horizontal="center" vertical="center"/>
    </xf>
    <xf numFmtId="10" fontId="12" fillId="5" borderId="30" xfId="21" applyNumberFormat="1" applyFont="1" applyFill="1" applyBorder="1" applyAlignment="1">
      <alignment horizontal="center" vertical="center"/>
    </xf>
    <xf numFmtId="10" fontId="12" fillId="0" borderId="30" xfId="21" applyNumberFormat="1" applyFont="1" applyBorder="1" applyAlignment="1">
      <alignment horizontal="center" vertical="center"/>
    </xf>
    <xf numFmtId="10" fontId="12" fillId="5" borderId="39" xfId="21" applyNumberFormat="1" applyFont="1" applyFill="1" applyBorder="1" applyAlignment="1">
      <alignment horizontal="center" vertical="center"/>
    </xf>
    <xf numFmtId="10" fontId="12" fillId="0" borderId="6" xfId="3" applyNumberFormat="1" applyFont="1" applyFill="1" applyBorder="1" applyAlignment="1">
      <alignment horizontal="center" vertical="center"/>
    </xf>
    <xf numFmtId="10" fontId="12" fillId="0" borderId="6" xfId="3" applyNumberFormat="1" applyFont="1" applyFill="1" applyBorder="1" applyAlignment="1">
      <alignment vertical="center"/>
    </xf>
    <xf numFmtId="10" fontId="12" fillId="3" borderId="6" xfId="3" applyNumberFormat="1" applyFont="1" applyFill="1" applyBorder="1" applyAlignment="1">
      <alignment horizontal="center"/>
    </xf>
    <xf numFmtId="10" fontId="12" fillId="5" borderId="18" xfId="3" applyNumberFormat="1" applyFont="1" applyFill="1" applyBorder="1" applyAlignment="1">
      <alignment horizontal="center" vertical="center"/>
    </xf>
    <xf numFmtId="0" fontId="12" fillId="3" borderId="40" xfId="2" applyFont="1" applyFill="1" applyBorder="1"/>
    <xf numFmtId="9" fontId="12" fillId="3" borderId="27" xfId="2" applyNumberFormat="1" applyFont="1" applyFill="1" applyBorder="1"/>
    <xf numFmtId="0" fontId="41" fillId="0" borderId="58" xfId="2" applyFont="1" applyFill="1" applyBorder="1" applyAlignment="1">
      <alignment horizontal="center" vertical="center" textRotation="90"/>
    </xf>
    <xf numFmtId="0" fontId="12" fillId="19" borderId="6" xfId="2" applyFont="1" applyFill="1" applyBorder="1" applyAlignment="1">
      <alignment horizontal="center" vertical="center" wrapText="1"/>
    </xf>
    <xf numFmtId="0" fontId="12" fillId="3" borderId="6" xfId="2" applyFont="1" applyFill="1" applyBorder="1" applyAlignment="1">
      <alignment horizontal="justify" vertical="center" wrapText="1"/>
    </xf>
    <xf numFmtId="0" fontId="12" fillId="3" borderId="30" xfId="2" applyFont="1" applyFill="1" applyBorder="1" applyAlignment="1">
      <alignment horizontal="justify" vertical="center" wrapText="1"/>
    </xf>
    <xf numFmtId="0" fontId="12" fillId="0" borderId="6" xfId="2" applyFont="1" applyFill="1" applyBorder="1" applyAlignment="1">
      <alignment horizontal="justify" vertical="center" wrapText="1"/>
    </xf>
    <xf numFmtId="0" fontId="20" fillId="3" borderId="2" xfId="2" applyFont="1" applyFill="1" applyBorder="1" applyAlignment="1">
      <alignment horizontal="center" vertical="center"/>
    </xf>
    <xf numFmtId="0" fontId="20" fillId="3" borderId="0" xfId="2" applyFont="1" applyFill="1" applyBorder="1" applyAlignment="1">
      <alignment horizontal="center" vertical="center"/>
    </xf>
    <xf numFmtId="0" fontId="20" fillId="3" borderId="4" xfId="2" applyFont="1" applyFill="1" applyBorder="1" applyAlignment="1">
      <alignment horizontal="center" vertical="center"/>
    </xf>
    <xf numFmtId="0" fontId="12" fillId="3" borderId="6" xfId="2" applyFont="1" applyFill="1" applyBorder="1" applyAlignment="1">
      <alignment horizontal="center" vertical="center" wrapText="1"/>
    </xf>
    <xf numFmtId="9" fontId="12" fillId="0" borderId="6" xfId="18" applyNumberFormat="1" applyFont="1" applyFill="1" applyBorder="1" applyAlignment="1">
      <alignment horizontal="center" vertical="center" wrapText="1"/>
    </xf>
    <xf numFmtId="0" fontId="16" fillId="0" borderId="6" xfId="2" applyFont="1" applyFill="1" applyBorder="1" applyAlignment="1">
      <alignment horizontal="justify" vertical="center" wrapText="1"/>
    </xf>
    <xf numFmtId="9" fontId="12" fillId="0" borderId="6" xfId="2" applyNumberFormat="1" applyFont="1" applyFill="1" applyBorder="1" applyAlignment="1">
      <alignment horizontal="center" vertical="center" wrapText="1"/>
    </xf>
    <xf numFmtId="0" fontId="11" fillId="3" borderId="0" xfId="2" applyFont="1" applyFill="1" applyBorder="1" applyAlignment="1">
      <alignment horizontal="center" vertical="center"/>
    </xf>
    <xf numFmtId="0" fontId="11" fillId="3" borderId="4" xfId="2" applyFont="1" applyFill="1" applyBorder="1" applyAlignment="1">
      <alignment horizontal="center" vertical="center"/>
    </xf>
    <xf numFmtId="9" fontId="12" fillId="0" borderId="6" xfId="3" applyFont="1" applyFill="1" applyBorder="1" applyAlignment="1">
      <alignment horizontal="center" vertical="center" wrapText="1"/>
    </xf>
    <xf numFmtId="0" fontId="11" fillId="0" borderId="27" xfId="2" applyFont="1" applyFill="1" applyBorder="1" applyAlignment="1">
      <alignment horizontal="center" vertical="center" wrapText="1"/>
    </xf>
    <xf numFmtId="0" fontId="12" fillId="0" borderId="38" xfId="2" applyFont="1" applyFill="1" applyBorder="1" applyAlignment="1">
      <alignment horizontal="center" vertical="center" wrapText="1"/>
    </xf>
    <xf numFmtId="0" fontId="20" fillId="0" borderId="18" xfId="2" applyFont="1" applyBorder="1" applyAlignment="1">
      <alignment horizontal="center" vertical="center" wrapText="1"/>
    </xf>
    <xf numFmtId="0" fontId="12" fillId="0" borderId="30" xfId="2" applyFont="1" applyBorder="1" applyAlignment="1">
      <alignment horizontal="justify" vertical="center" wrapText="1"/>
    </xf>
    <xf numFmtId="0" fontId="11" fillId="3" borderId="6" xfId="2" applyFont="1" applyFill="1" applyBorder="1" applyAlignment="1">
      <alignment horizontal="justify" vertical="center" wrapText="1"/>
    </xf>
    <xf numFmtId="9" fontId="12" fillId="3" borderId="6" xfId="1" applyFont="1" applyFill="1" applyBorder="1" applyAlignment="1">
      <alignment horizontal="center" vertical="center" wrapText="1"/>
    </xf>
    <xf numFmtId="0" fontId="12" fillId="3" borderId="6" xfId="2" applyFont="1" applyFill="1" applyBorder="1" applyAlignment="1">
      <alignment horizontal="left" vertical="center" wrapText="1"/>
    </xf>
    <xf numFmtId="0" fontId="12" fillId="0" borderId="32"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6" xfId="2" applyFont="1" applyFill="1" applyBorder="1" applyAlignment="1">
      <alignment horizontal="left" vertical="center" wrapText="1"/>
    </xf>
    <xf numFmtId="0" fontId="16" fillId="3" borderId="6" xfId="2" applyFont="1" applyFill="1" applyBorder="1" applyAlignment="1">
      <alignment horizontal="left" vertical="center" wrapText="1"/>
    </xf>
    <xf numFmtId="14" fontId="12" fillId="3" borderId="6" xfId="3" applyNumberFormat="1" applyFont="1" applyFill="1" applyBorder="1" applyAlignment="1">
      <alignment horizontal="center" vertical="center"/>
    </xf>
    <xf numFmtId="0" fontId="58" fillId="16" borderId="20" xfId="0" applyFont="1" applyFill="1" applyBorder="1" applyAlignment="1" applyProtection="1">
      <alignment horizontal="center" vertical="center" wrapText="1"/>
    </xf>
    <xf numFmtId="0" fontId="58" fillId="16" borderId="21" xfId="0" applyFont="1" applyFill="1" applyBorder="1" applyAlignment="1" applyProtection="1">
      <alignment horizontal="center" vertical="center" wrapText="1"/>
    </xf>
    <xf numFmtId="0" fontId="58" fillId="16" borderId="52" xfId="0" applyFont="1" applyFill="1" applyBorder="1" applyAlignment="1" applyProtection="1">
      <alignment horizontal="center" vertical="center" wrapText="1"/>
    </xf>
    <xf numFmtId="9" fontId="16" fillId="3" borderId="32" xfId="1" applyFont="1" applyFill="1" applyBorder="1" applyAlignment="1">
      <alignment horizontal="center" vertical="center" wrapText="1"/>
    </xf>
    <xf numFmtId="0" fontId="16" fillId="3" borderId="6" xfId="0" applyFont="1" applyFill="1" applyBorder="1" applyAlignment="1">
      <alignment horizontal="justify" vertical="center" wrapText="1"/>
    </xf>
    <xf numFmtId="14" fontId="0" fillId="3" borderId="0" xfId="0" applyNumberFormat="1" applyFill="1" applyAlignment="1">
      <alignment horizontal="center" vertical="center"/>
    </xf>
    <xf numFmtId="14" fontId="16" fillId="3" borderId="32" xfId="2" applyNumberFormat="1" applyFont="1" applyFill="1" applyBorder="1" applyAlignment="1">
      <alignment horizontal="center" vertical="center" wrapText="1"/>
    </xf>
    <xf numFmtId="14" fontId="12" fillId="3" borderId="6" xfId="2" applyNumberFormat="1" applyFont="1" applyFill="1" applyBorder="1" applyAlignment="1">
      <alignment horizontal="center" vertical="center" wrapText="1"/>
    </xf>
    <xf numFmtId="14" fontId="16" fillId="3" borderId="6" xfId="2" applyNumberFormat="1" applyFont="1" applyFill="1" applyBorder="1" applyAlignment="1">
      <alignment horizontal="center" vertical="center" wrapText="1"/>
    </xf>
    <xf numFmtId="14" fontId="16" fillId="3" borderId="6" xfId="0" applyNumberFormat="1" applyFont="1" applyFill="1" applyBorder="1" applyAlignment="1">
      <alignment horizontal="center" vertical="center" wrapText="1"/>
    </xf>
    <xf numFmtId="0" fontId="11" fillId="3" borderId="0" xfId="2" applyFont="1" applyFill="1" applyBorder="1" applyAlignment="1">
      <alignment horizontal="center"/>
    </xf>
    <xf numFmtId="0" fontId="10" fillId="3" borderId="0" xfId="2" applyFill="1" applyAlignment="1">
      <alignment horizontal="center"/>
    </xf>
    <xf numFmtId="0" fontId="11" fillId="0" borderId="70" xfId="2" applyFont="1" applyFill="1" applyBorder="1" applyAlignment="1">
      <alignment horizontal="center" vertical="center" wrapText="1"/>
    </xf>
    <xf numFmtId="0" fontId="20" fillId="3" borderId="42" xfId="2" applyFont="1" applyFill="1" applyBorder="1" applyAlignment="1">
      <alignment horizontal="center" vertical="center" wrapText="1"/>
    </xf>
    <xf numFmtId="0" fontId="20" fillId="3" borderId="18"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71" xfId="0" applyFont="1" applyFill="1" applyBorder="1" applyAlignment="1">
      <alignment horizontal="center" vertical="center" wrapText="1"/>
    </xf>
    <xf numFmtId="0" fontId="58" fillId="10" borderId="50" xfId="0" applyFont="1" applyFill="1" applyBorder="1" applyAlignment="1" applyProtection="1">
      <alignment horizontal="center" vertical="center" wrapText="1"/>
    </xf>
    <xf numFmtId="0" fontId="58" fillId="10" borderId="21" xfId="0" applyFont="1" applyFill="1" applyBorder="1" applyAlignment="1" applyProtection="1">
      <alignment horizontal="center" vertical="center" wrapText="1"/>
    </xf>
    <xf numFmtId="0" fontId="58" fillId="17" borderId="21" xfId="0" applyFont="1" applyFill="1" applyBorder="1" applyAlignment="1" applyProtection="1">
      <alignment horizontal="center" vertical="center" wrapText="1"/>
    </xf>
    <xf numFmtId="0" fontId="58" fillId="17" borderId="68" xfId="0" applyFont="1" applyFill="1" applyBorder="1" applyAlignment="1" applyProtection="1">
      <alignment horizontal="center" vertical="center" wrapText="1"/>
    </xf>
    <xf numFmtId="0" fontId="34" fillId="8" borderId="71" xfId="2" applyFont="1" applyFill="1" applyBorder="1" applyAlignment="1">
      <alignment horizontal="center" vertical="center" wrapText="1"/>
    </xf>
    <xf numFmtId="0" fontId="34" fillId="8" borderId="1" xfId="2" applyFont="1" applyFill="1" applyBorder="1" applyAlignment="1">
      <alignment horizontal="center" vertical="center" wrapText="1"/>
    </xf>
    <xf numFmtId="0" fontId="33" fillId="8" borderId="21" xfId="0" applyFont="1" applyFill="1" applyBorder="1" applyAlignment="1">
      <alignment horizontal="center" vertical="center"/>
    </xf>
    <xf numFmtId="0" fontId="34" fillId="8" borderId="21" xfId="2" applyFont="1" applyFill="1" applyBorder="1" applyAlignment="1">
      <alignment horizontal="center" vertical="center" wrapText="1"/>
    </xf>
    <xf numFmtId="0" fontId="20" fillId="8" borderId="7" xfId="2" applyFont="1" applyFill="1" applyBorder="1" applyAlignment="1">
      <alignment horizontal="center" vertical="center" wrapText="1"/>
    </xf>
    <xf numFmtId="9" fontId="20" fillId="8" borderId="7" xfId="1" applyFont="1" applyFill="1" applyBorder="1" applyAlignment="1">
      <alignment horizontal="center" vertical="center" wrapText="1"/>
    </xf>
    <xf numFmtId="0" fontId="20" fillId="8" borderId="71" xfId="2" applyFont="1" applyFill="1" applyBorder="1" applyAlignment="1">
      <alignment horizontal="center" vertical="center" wrapText="1"/>
    </xf>
    <xf numFmtId="14" fontId="20" fillId="8" borderId="71" xfId="2" applyNumberFormat="1" applyFont="1" applyFill="1" applyBorder="1" applyAlignment="1">
      <alignment horizontal="center" vertical="center" wrapText="1"/>
    </xf>
    <xf numFmtId="0" fontId="16" fillId="3" borderId="6" xfId="2" applyFont="1" applyFill="1" applyBorder="1" applyAlignment="1">
      <alignment horizontal="justify" vertical="center" wrapText="1"/>
    </xf>
    <xf numFmtId="9" fontId="17" fillId="3" borderId="6" xfId="1" applyFont="1" applyFill="1" applyBorder="1" applyAlignment="1">
      <alignment horizontal="center" vertical="center" wrapText="1"/>
    </xf>
    <xf numFmtId="14" fontId="17" fillId="3" borderId="6" xfId="6" applyNumberFormat="1" applyFont="1" applyFill="1" applyBorder="1" applyAlignment="1">
      <alignment horizontal="center" vertical="center" wrapText="1"/>
    </xf>
    <xf numFmtId="0" fontId="12" fillId="3" borderId="6" xfId="0" applyFont="1" applyFill="1" applyBorder="1" applyAlignment="1">
      <alignment horizontal="left"/>
    </xf>
    <xf numFmtId="14" fontId="12" fillId="0" borderId="6" xfId="3" applyNumberFormat="1" applyFont="1" applyFill="1" applyBorder="1" applyAlignment="1">
      <alignment horizontal="center" vertical="center" wrapText="1"/>
    </xf>
    <xf numFmtId="14" fontId="12" fillId="0" borderId="32" xfId="3" applyNumberFormat="1" applyFont="1" applyFill="1" applyBorder="1" applyAlignment="1">
      <alignment horizontal="center" vertical="center" wrapText="1"/>
    </xf>
    <xf numFmtId="14" fontId="12" fillId="0" borderId="30" xfId="3" applyNumberFormat="1" applyFont="1" applyFill="1" applyBorder="1" applyAlignment="1">
      <alignment horizontal="center" vertical="center" wrapText="1"/>
    </xf>
    <xf numFmtId="0" fontId="17" fillId="3" borderId="6" xfId="6"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8" xfId="2" applyFont="1" applyFill="1" applyBorder="1" applyAlignment="1">
      <alignment horizontal="center" vertical="center" wrapText="1"/>
    </xf>
    <xf numFmtId="0" fontId="17" fillId="3" borderId="38" xfId="6"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6" xfId="2" applyFont="1" applyFill="1" applyBorder="1" applyAlignment="1">
      <alignment horizontal="center" vertical="center" wrapText="1"/>
    </xf>
    <xf numFmtId="0" fontId="16" fillId="3" borderId="38" xfId="2" applyFont="1" applyFill="1" applyBorder="1" applyAlignment="1">
      <alignment horizontal="center" vertical="center" wrapText="1"/>
    </xf>
    <xf numFmtId="0" fontId="16" fillId="3" borderId="32"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35" fillId="3" borderId="46" xfId="2" applyFont="1" applyFill="1" applyBorder="1" applyAlignment="1">
      <alignment horizontal="center" vertical="center" wrapText="1"/>
    </xf>
    <xf numFmtId="0" fontId="35" fillId="3" borderId="0" xfId="2" applyFont="1" applyFill="1" applyBorder="1" applyAlignment="1">
      <alignment horizontal="center" vertical="center" wrapText="1"/>
    </xf>
    <xf numFmtId="0" fontId="35" fillId="3" borderId="0" xfId="2" applyFont="1" applyFill="1" applyBorder="1" applyAlignment="1">
      <alignment horizontal="left" vertical="center" wrapText="1"/>
    </xf>
    <xf numFmtId="9" fontId="35" fillId="3" borderId="0" xfId="1" applyFont="1" applyFill="1" applyBorder="1" applyAlignment="1">
      <alignment horizontal="center" vertical="center" wrapText="1"/>
    </xf>
    <xf numFmtId="0" fontId="35" fillId="3" borderId="53" xfId="2" applyFont="1" applyFill="1" applyBorder="1" applyAlignment="1">
      <alignment horizontal="center" vertical="center" wrapText="1"/>
    </xf>
    <xf numFmtId="0" fontId="35" fillId="3" borderId="4" xfId="2" applyFont="1" applyFill="1" applyBorder="1" applyAlignment="1">
      <alignment horizontal="center" vertical="center" wrapText="1"/>
    </xf>
    <xf numFmtId="0" fontId="35" fillId="3" borderId="4" xfId="2" applyFont="1" applyFill="1" applyBorder="1" applyAlignment="1">
      <alignment horizontal="left" vertical="center" wrapText="1"/>
    </xf>
    <xf numFmtId="9" fontId="35" fillId="3" borderId="4" xfId="1" applyFont="1" applyFill="1" applyBorder="1" applyAlignment="1">
      <alignment horizontal="center" vertical="center" wrapText="1"/>
    </xf>
    <xf numFmtId="0" fontId="56" fillId="3" borderId="1" xfId="2" applyFont="1" applyFill="1" applyBorder="1" applyAlignment="1">
      <alignment vertical="center"/>
    </xf>
    <xf numFmtId="0" fontId="56" fillId="3" borderId="2" xfId="2" applyFont="1" applyFill="1" applyBorder="1" applyAlignment="1">
      <alignment vertical="center"/>
    </xf>
    <xf numFmtId="0" fontId="56" fillId="3" borderId="2" xfId="2" applyFont="1" applyFill="1" applyBorder="1" applyAlignment="1">
      <alignment horizontal="left" vertical="center"/>
    </xf>
    <xf numFmtId="9" fontId="56" fillId="3" borderId="2" xfId="1" applyFont="1" applyFill="1" applyBorder="1" applyAlignment="1">
      <alignment horizontal="center" vertical="center"/>
    </xf>
    <xf numFmtId="0" fontId="56" fillId="3" borderId="2" xfId="2" applyFont="1" applyFill="1" applyBorder="1" applyAlignment="1">
      <alignment horizontal="center" vertical="center"/>
    </xf>
    <xf numFmtId="0" fontId="56" fillId="3" borderId="7" xfId="2" applyFont="1" applyFill="1" applyBorder="1" applyAlignment="1">
      <alignment vertical="center"/>
    </xf>
    <xf numFmtId="0" fontId="56" fillId="3" borderId="3" xfId="2" applyFont="1" applyFill="1" applyBorder="1" applyAlignment="1">
      <alignment vertical="center"/>
    </xf>
    <xf numFmtId="0" fontId="56" fillId="3" borderId="0" xfId="2" applyFont="1" applyFill="1" applyBorder="1" applyAlignment="1">
      <alignment vertical="center"/>
    </xf>
    <xf numFmtId="0" fontId="56" fillId="3" borderId="0" xfId="2" applyFont="1" applyFill="1" applyBorder="1" applyAlignment="1">
      <alignment horizontal="left" vertical="center"/>
    </xf>
    <xf numFmtId="9" fontId="56" fillId="3" borderId="0" xfId="1" applyFont="1" applyFill="1" applyBorder="1" applyAlignment="1">
      <alignment horizontal="center" vertical="center"/>
    </xf>
    <xf numFmtId="0" fontId="56" fillId="3" borderId="0" xfId="2" applyFont="1" applyFill="1" applyBorder="1" applyAlignment="1">
      <alignment horizontal="center" vertical="center"/>
    </xf>
    <xf numFmtId="0" fontId="56" fillId="3" borderId="8" xfId="2" applyFont="1" applyFill="1" applyBorder="1" applyAlignment="1">
      <alignment vertical="center"/>
    </xf>
    <xf numFmtId="0" fontId="56" fillId="3" borderId="5" xfId="2" applyFont="1" applyFill="1" applyBorder="1" applyAlignment="1">
      <alignment vertical="center"/>
    </xf>
    <xf numFmtId="0" fontId="56" fillId="3" borderId="4" xfId="2" applyFont="1" applyFill="1" applyBorder="1" applyAlignment="1">
      <alignment vertical="center"/>
    </xf>
    <xf numFmtId="0" fontId="56" fillId="3" borderId="4" xfId="2" applyFont="1" applyFill="1" applyBorder="1" applyAlignment="1">
      <alignment horizontal="left" vertical="center"/>
    </xf>
    <xf numFmtId="9" fontId="56" fillId="3" borderId="4" xfId="1" applyFont="1" applyFill="1" applyBorder="1" applyAlignment="1">
      <alignment horizontal="center" vertical="center"/>
    </xf>
    <xf numFmtId="0" fontId="56" fillId="3" borderId="4" xfId="2" applyFont="1" applyFill="1" applyBorder="1" applyAlignment="1">
      <alignment horizontal="center" vertical="center"/>
    </xf>
    <xf numFmtId="0" fontId="56" fillId="3" borderId="9" xfId="2" applyFont="1" applyFill="1" applyBorder="1" applyAlignment="1">
      <alignment vertical="center"/>
    </xf>
    <xf numFmtId="0" fontId="56" fillId="3" borderId="51" xfId="2" applyFont="1" applyFill="1" applyBorder="1" applyAlignment="1">
      <alignment vertical="center"/>
    </xf>
    <xf numFmtId="0" fontId="16" fillId="3" borderId="6" xfId="2" applyFont="1" applyFill="1" applyBorder="1" applyAlignment="1">
      <alignment horizontal="left" vertical="center" wrapText="1"/>
    </xf>
    <xf numFmtId="0" fontId="11" fillId="3" borderId="4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22" xfId="0" applyFont="1" applyFill="1" applyBorder="1" applyAlignment="1">
      <alignment horizontal="center" vertical="center"/>
    </xf>
    <xf numFmtId="0" fontId="11" fillId="3" borderId="10" xfId="0" applyFont="1" applyFill="1" applyBorder="1" applyAlignment="1">
      <alignment horizontal="center" vertical="center"/>
    </xf>
    <xf numFmtId="0" fontId="16" fillId="3" borderId="32" xfId="2" applyFont="1" applyFill="1" applyBorder="1" applyAlignment="1">
      <alignment horizontal="left" vertical="center" wrapText="1"/>
    </xf>
    <xf numFmtId="0" fontId="16" fillId="3" borderId="6" xfId="0" applyFont="1" applyFill="1" applyBorder="1" applyAlignment="1">
      <alignment horizontal="left" vertical="center" wrapText="1"/>
    </xf>
    <xf numFmtId="0" fontId="17" fillId="3" borderId="6" xfId="6" applyFont="1" applyFill="1" applyBorder="1" applyAlignment="1">
      <alignment horizontal="left" vertical="center" wrapText="1"/>
    </xf>
    <xf numFmtId="0" fontId="17" fillId="3" borderId="6" xfId="6" applyFont="1" applyFill="1" applyBorder="1" applyAlignment="1">
      <alignment horizontal="center" vertical="center" wrapText="1"/>
    </xf>
    <xf numFmtId="0" fontId="17" fillId="3" borderId="31" xfId="0" applyFont="1" applyFill="1" applyBorder="1" applyAlignment="1" applyProtection="1">
      <alignment horizontal="center" vertical="center" wrapText="1"/>
    </xf>
    <xf numFmtId="0" fontId="16" fillId="3" borderId="6" xfId="0" applyFont="1" applyFill="1" applyBorder="1" applyAlignment="1">
      <alignment horizontal="center" vertical="center" wrapText="1"/>
    </xf>
    <xf numFmtId="0" fontId="16" fillId="3" borderId="6" xfId="2" applyFont="1" applyFill="1" applyBorder="1" applyAlignment="1">
      <alignment horizontal="center" vertical="top" wrapText="1"/>
    </xf>
    <xf numFmtId="0" fontId="36" fillId="3" borderId="2" xfId="2" applyFont="1" applyFill="1" applyBorder="1" applyAlignment="1">
      <alignment horizontal="center" vertical="center"/>
    </xf>
    <xf numFmtId="0" fontId="36" fillId="3" borderId="7" xfId="2" applyFont="1" applyFill="1" applyBorder="1" applyAlignment="1">
      <alignment horizontal="center" vertical="center"/>
    </xf>
    <xf numFmtId="0" fontId="36" fillId="3" borderId="0" xfId="2" applyFont="1" applyFill="1" applyBorder="1" applyAlignment="1">
      <alignment horizontal="center" vertical="center"/>
    </xf>
    <xf numFmtId="0" fontId="36" fillId="3" borderId="8" xfId="2" applyFont="1" applyFill="1" applyBorder="1" applyAlignment="1">
      <alignment horizontal="center" vertical="center"/>
    </xf>
    <xf numFmtId="0" fontId="36" fillId="3" borderId="4" xfId="2" applyFont="1" applyFill="1" applyBorder="1" applyAlignment="1">
      <alignment horizontal="center" vertical="center"/>
    </xf>
    <xf numFmtId="0" fontId="36" fillId="3" borderId="9" xfId="2" applyFont="1" applyFill="1" applyBorder="1" applyAlignment="1">
      <alignment horizontal="center" vertical="center"/>
    </xf>
    <xf numFmtId="0" fontId="12" fillId="3" borderId="1" xfId="2" applyFont="1" applyFill="1" applyBorder="1" applyAlignment="1">
      <alignment horizontal="center"/>
    </xf>
    <xf numFmtId="0" fontId="12" fillId="3" borderId="2" xfId="2" applyFont="1" applyFill="1" applyBorder="1" applyAlignment="1">
      <alignment horizontal="center"/>
    </xf>
    <xf numFmtId="0" fontId="20" fillId="0" borderId="32" xfId="2" applyFont="1" applyFill="1" applyBorder="1" applyAlignment="1">
      <alignment horizontal="center" vertical="center"/>
    </xf>
    <xf numFmtId="0" fontId="20" fillId="0" borderId="37" xfId="2" applyFont="1" applyFill="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1" xfId="2" applyFont="1" applyBorder="1" applyAlignment="1">
      <alignment horizontal="center" vertical="center"/>
    </xf>
    <xf numFmtId="0" fontId="11" fillId="0" borderId="38" xfId="2" applyFont="1" applyBorder="1" applyAlignment="1">
      <alignment horizontal="center" vertical="center"/>
    </xf>
    <xf numFmtId="0" fontId="11" fillId="0" borderId="29" xfId="2" applyFont="1" applyBorder="1" applyAlignment="1">
      <alignment horizontal="center" vertical="center"/>
    </xf>
    <xf numFmtId="0" fontId="11" fillId="0" borderId="39" xfId="2" applyFont="1" applyBorder="1" applyAlignment="1">
      <alignment horizontal="center" vertical="center"/>
    </xf>
    <xf numFmtId="0" fontId="11" fillId="0" borderId="46" xfId="2" applyFont="1" applyBorder="1" applyAlignment="1">
      <alignment horizontal="center" vertical="center"/>
    </xf>
    <xf numFmtId="0" fontId="11" fillId="0" borderId="51" xfId="2" applyFont="1" applyBorder="1" applyAlignment="1">
      <alignment horizontal="center" vertical="center"/>
    </xf>
    <xf numFmtId="0" fontId="20" fillId="0" borderId="20" xfId="2" applyFont="1" applyFill="1" applyBorder="1" applyAlignment="1">
      <alignment horizontal="center" vertical="center" wrapText="1"/>
    </xf>
    <xf numFmtId="0" fontId="20" fillId="0" borderId="60" xfId="2" applyFont="1" applyFill="1" applyBorder="1" applyAlignment="1">
      <alignment horizontal="center" vertical="center" wrapText="1"/>
    </xf>
    <xf numFmtId="0" fontId="20" fillId="0" borderId="68" xfId="2" applyFont="1" applyFill="1" applyBorder="1" applyAlignment="1">
      <alignment horizontal="center" vertical="center" wrapText="1"/>
    </xf>
    <xf numFmtId="0" fontId="20" fillId="0" borderId="56" xfId="2" applyFont="1" applyFill="1" applyBorder="1" applyAlignment="1">
      <alignment horizontal="center" vertical="center" wrapText="1"/>
    </xf>
    <xf numFmtId="0" fontId="36" fillId="2" borderId="1" xfId="2" applyFont="1" applyFill="1" applyBorder="1" applyAlignment="1">
      <alignment horizontal="center" vertical="center"/>
    </xf>
    <xf numFmtId="0" fontId="36" fillId="2" borderId="2" xfId="2" applyFont="1" applyFill="1" applyBorder="1" applyAlignment="1">
      <alignment horizontal="center" vertical="center"/>
    </xf>
    <xf numFmtId="0" fontId="36" fillId="2" borderId="7" xfId="2" applyFont="1" applyFill="1" applyBorder="1" applyAlignment="1">
      <alignment horizontal="center" vertical="center"/>
    </xf>
    <xf numFmtId="0" fontId="36" fillId="2" borderId="3" xfId="2" applyFont="1" applyFill="1" applyBorder="1" applyAlignment="1">
      <alignment horizontal="center" vertical="center"/>
    </xf>
    <xf numFmtId="0" fontId="36" fillId="2" borderId="0" xfId="2" applyFont="1" applyFill="1" applyBorder="1" applyAlignment="1">
      <alignment horizontal="center" vertical="center"/>
    </xf>
    <xf numFmtId="0" fontId="36" fillId="2" borderId="8" xfId="2" applyFont="1" applyFill="1" applyBorder="1" applyAlignment="1">
      <alignment horizontal="center" vertical="center"/>
    </xf>
    <xf numFmtId="0" fontId="36" fillId="2" borderId="5" xfId="2" applyFont="1" applyFill="1" applyBorder="1" applyAlignment="1">
      <alignment horizontal="center" vertical="center"/>
    </xf>
    <xf numFmtId="0" fontId="36" fillId="2" borderId="4" xfId="2" applyFont="1" applyFill="1" applyBorder="1" applyAlignment="1">
      <alignment horizontal="center" vertical="center"/>
    </xf>
    <xf numFmtId="0" fontId="36" fillId="2" borderId="9" xfId="2" applyFont="1" applyFill="1" applyBorder="1" applyAlignment="1">
      <alignment horizontal="center" vertical="center"/>
    </xf>
    <xf numFmtId="0" fontId="20" fillId="0" borderId="37" xfId="2" applyFont="1" applyBorder="1" applyAlignment="1">
      <alignment horizontal="center" vertical="center" wrapText="1"/>
    </xf>
    <xf numFmtId="0" fontId="20" fillId="0" borderId="39"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36" xfId="2" applyFont="1" applyFill="1" applyBorder="1" applyAlignment="1">
      <alignment horizontal="center" vertical="center"/>
    </xf>
    <xf numFmtId="0" fontId="20" fillId="0" borderId="32" xfId="2" applyFont="1" applyBorder="1" applyAlignment="1">
      <alignment horizontal="center" vertical="center" wrapText="1"/>
    </xf>
    <xf numFmtId="0" fontId="20" fillId="0" borderId="30" xfId="2" applyFont="1" applyBorder="1" applyAlignment="1">
      <alignment horizontal="center" vertical="center" wrapText="1"/>
    </xf>
    <xf numFmtId="0" fontId="12" fillId="3" borderId="18" xfId="6" applyFont="1" applyFill="1" applyBorder="1" applyAlignment="1">
      <alignment horizontal="left" vertical="center" wrapText="1"/>
    </xf>
    <xf numFmtId="0" fontId="12" fillId="3" borderId="16" xfId="6" applyFont="1" applyFill="1" applyBorder="1" applyAlignment="1">
      <alignment horizontal="left" vertical="center" wrapText="1"/>
    </xf>
    <xf numFmtId="0" fontId="12" fillId="0" borderId="6" xfId="6" applyFont="1" applyFill="1" applyBorder="1" applyAlignment="1">
      <alignment horizontal="left" vertical="center" wrapText="1"/>
    </xf>
    <xf numFmtId="9" fontId="12" fillId="0" borderId="6" xfId="6" applyNumberFormat="1" applyFont="1" applyFill="1" applyBorder="1" applyAlignment="1">
      <alignment horizontal="center" vertical="center" wrapText="1"/>
    </xf>
    <xf numFmtId="0" fontId="40" fillId="3" borderId="36" xfId="2" applyFont="1" applyFill="1" applyBorder="1" applyAlignment="1">
      <alignment horizontal="center" vertical="center"/>
    </xf>
    <xf numFmtId="0" fontId="40" fillId="3" borderId="16" xfId="2" applyFont="1" applyFill="1" applyBorder="1" applyAlignment="1">
      <alignment horizontal="center" vertical="center"/>
    </xf>
    <xf numFmtId="0" fontId="40" fillId="3" borderId="31" xfId="2" applyFont="1" applyFill="1" applyBorder="1" applyAlignment="1">
      <alignment horizontal="center" vertical="center"/>
    </xf>
    <xf numFmtId="0" fontId="40" fillId="3" borderId="6" xfId="2" applyFont="1" applyFill="1" applyBorder="1" applyAlignment="1">
      <alignment horizontal="center" vertical="center"/>
    </xf>
    <xf numFmtId="0" fontId="40" fillId="3" borderId="29" xfId="2" applyFont="1" applyFill="1" applyBorder="1" applyAlignment="1">
      <alignment horizontal="center" vertical="center"/>
    </xf>
    <xf numFmtId="0" fontId="40" fillId="3" borderId="30" xfId="2" applyFont="1" applyFill="1" applyBorder="1" applyAlignment="1">
      <alignment horizontal="center" vertical="center"/>
    </xf>
    <xf numFmtId="0" fontId="11" fillId="3" borderId="4" xfId="2" applyFont="1" applyFill="1" applyBorder="1" applyAlignment="1">
      <alignment horizontal="left" vertical="top" wrapText="1"/>
    </xf>
    <xf numFmtId="0" fontId="11" fillId="3" borderId="4" xfId="2" applyFont="1" applyFill="1" applyBorder="1" applyAlignment="1">
      <alignment horizontal="center"/>
    </xf>
    <xf numFmtId="0" fontId="11" fillId="0" borderId="6" xfId="2" applyFont="1" applyFill="1" applyBorder="1" applyAlignment="1">
      <alignment horizontal="center" vertical="center" wrapText="1"/>
    </xf>
    <xf numFmtId="0" fontId="12" fillId="3" borderId="6" xfId="6" applyFont="1" applyFill="1" applyBorder="1" applyAlignment="1">
      <alignment horizontal="justify" vertical="center" wrapText="1"/>
    </xf>
    <xf numFmtId="0" fontId="11" fillId="0" borderId="23" xfId="6" applyFont="1" applyFill="1" applyBorder="1" applyAlignment="1">
      <alignment horizontal="center" vertical="center" wrapText="1"/>
    </xf>
    <xf numFmtId="0" fontId="11" fillId="0" borderId="67" xfId="6" applyFont="1" applyFill="1" applyBorder="1" applyAlignment="1">
      <alignment horizontal="center" vertical="center" wrapText="1"/>
    </xf>
    <xf numFmtId="0" fontId="12" fillId="3" borderId="6" xfId="6" applyFont="1" applyFill="1" applyBorder="1" applyAlignment="1">
      <alignment horizontal="left" vertical="center" wrapText="1"/>
    </xf>
    <xf numFmtId="9" fontId="12" fillId="3" borderId="6" xfId="6" applyNumberFormat="1" applyFont="1" applyFill="1" applyBorder="1" applyAlignment="1">
      <alignment horizontal="center" vertical="center" wrapText="1"/>
    </xf>
    <xf numFmtId="0" fontId="12" fillId="0" borderId="36"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29" xfId="2" applyFont="1" applyBorder="1" applyAlignment="1">
      <alignment horizontal="center" vertical="center" wrapText="1"/>
    </xf>
    <xf numFmtId="0" fontId="12" fillId="3" borderId="32" xfId="2" applyFont="1" applyFill="1" applyBorder="1" applyAlignment="1">
      <alignment horizontal="justify" vertical="center" wrapText="1"/>
    </xf>
    <xf numFmtId="0" fontId="12" fillId="3" borderId="6" xfId="2" applyFont="1" applyFill="1" applyBorder="1" applyAlignment="1">
      <alignment horizontal="justify" vertical="center" wrapText="1"/>
    </xf>
    <xf numFmtId="0" fontId="12" fillId="3" borderId="30" xfId="2" applyFont="1" applyFill="1" applyBorder="1" applyAlignment="1">
      <alignment horizontal="justify" vertical="center" wrapText="1"/>
    </xf>
    <xf numFmtId="0" fontId="11" fillId="0" borderId="32" xfId="2" applyFont="1" applyFill="1" applyBorder="1" applyAlignment="1">
      <alignment horizontal="center" vertical="center" wrapText="1"/>
    </xf>
    <xf numFmtId="0" fontId="17" fillId="3" borderId="32" xfId="6" applyFont="1" applyFill="1" applyBorder="1" applyAlignment="1">
      <alignment horizontal="left" vertical="center" wrapText="1"/>
    </xf>
    <xf numFmtId="9" fontId="12" fillId="3" borderId="32" xfId="6" applyNumberFormat="1" applyFont="1" applyFill="1" applyBorder="1" applyAlignment="1">
      <alignment horizontal="center" vertical="center" wrapText="1"/>
    </xf>
    <xf numFmtId="9" fontId="12" fillId="3" borderId="18" xfId="6" applyNumberFormat="1" applyFont="1" applyFill="1" applyBorder="1" applyAlignment="1">
      <alignment horizontal="center" vertical="center" wrapText="1"/>
    </xf>
    <xf numFmtId="9" fontId="12" fillId="3" borderId="16" xfId="6" applyNumberFormat="1" applyFont="1" applyFill="1" applyBorder="1" applyAlignment="1">
      <alignment horizontal="center" vertical="center" wrapText="1"/>
    </xf>
    <xf numFmtId="0" fontId="39" fillId="2" borderId="13" xfId="2" applyFont="1" applyFill="1" applyBorder="1" applyAlignment="1">
      <alignment horizontal="center" vertical="center"/>
    </xf>
    <xf numFmtId="0" fontId="39" fillId="2" borderId="12" xfId="2" applyFont="1" applyFill="1" applyBorder="1" applyAlignment="1">
      <alignment horizontal="center" vertical="center"/>
    </xf>
    <xf numFmtId="0" fontId="39" fillId="2" borderId="11" xfId="2" applyFont="1" applyFill="1" applyBorder="1" applyAlignment="1">
      <alignment horizontal="center" vertical="center"/>
    </xf>
    <xf numFmtId="0" fontId="20" fillId="0" borderId="36" xfId="2" applyFont="1" applyBorder="1" applyAlignment="1">
      <alignment horizontal="center" vertical="center" wrapText="1"/>
    </xf>
    <xf numFmtId="9" fontId="20" fillId="0" borderId="32" xfId="3" applyNumberFormat="1" applyFont="1" applyBorder="1" applyAlignment="1">
      <alignment horizontal="center" vertical="center" wrapText="1"/>
    </xf>
    <xf numFmtId="9" fontId="20" fillId="0" borderId="30" xfId="3" applyNumberFormat="1" applyFont="1" applyBorder="1" applyAlignment="1">
      <alignment horizontal="center" vertical="center" wrapText="1"/>
    </xf>
    <xf numFmtId="0" fontId="12" fillId="3" borderId="3" xfId="2" applyFont="1" applyFill="1" applyBorder="1" applyAlignment="1">
      <alignment horizontal="center"/>
    </xf>
    <xf numFmtId="0" fontId="12" fillId="3" borderId="5" xfId="2" applyFont="1" applyFill="1" applyBorder="1" applyAlignment="1">
      <alignment horizontal="center"/>
    </xf>
    <xf numFmtId="0" fontId="11" fillId="3" borderId="4" xfId="2" applyFont="1" applyFill="1" applyBorder="1" applyAlignment="1">
      <alignment horizontal="justify" vertical="top" wrapText="1"/>
    </xf>
    <xf numFmtId="0" fontId="12" fillId="3" borderId="18" xfId="2" applyFont="1" applyFill="1" applyBorder="1" applyAlignment="1">
      <alignment horizontal="left" vertical="center" wrapText="1"/>
    </xf>
    <xf numFmtId="0" fontId="12" fillId="3" borderId="15" xfId="2" applyFont="1" applyFill="1" applyBorder="1" applyAlignment="1">
      <alignment horizontal="left" vertical="center" wrapText="1"/>
    </xf>
    <xf numFmtId="0" fontId="12" fillId="3" borderId="16" xfId="2" applyFont="1" applyFill="1" applyBorder="1" applyAlignment="1">
      <alignment horizontal="left" vertical="center" wrapText="1"/>
    </xf>
    <xf numFmtId="9" fontId="12" fillId="0" borderId="18" xfId="2" applyNumberFormat="1" applyFont="1" applyFill="1" applyBorder="1" applyAlignment="1">
      <alignment horizontal="center" vertical="center" wrapText="1"/>
    </xf>
    <xf numFmtId="9" fontId="12" fillId="0" borderId="15" xfId="2" applyNumberFormat="1" applyFont="1" applyFill="1" applyBorder="1" applyAlignment="1">
      <alignment horizontal="center" vertical="center" wrapText="1"/>
    </xf>
    <xf numFmtId="9" fontId="12" fillId="0" borderId="16" xfId="2" applyNumberFormat="1" applyFont="1" applyFill="1" applyBorder="1" applyAlignment="1">
      <alignment horizontal="center" vertical="center" wrapText="1"/>
    </xf>
    <xf numFmtId="0" fontId="11" fillId="0" borderId="42" xfId="2" applyFont="1" applyFill="1" applyBorder="1" applyAlignment="1">
      <alignment horizontal="center" vertical="center" wrapText="1"/>
    </xf>
    <xf numFmtId="0" fontId="11" fillId="0" borderId="19" xfId="2" applyFont="1" applyFill="1" applyBorder="1" applyAlignment="1">
      <alignment horizontal="center" vertical="center" wrapText="1"/>
    </xf>
    <xf numFmtId="0" fontId="12" fillId="0" borderId="6" xfId="2" applyFont="1" applyFill="1" applyBorder="1" applyAlignment="1">
      <alignment horizontal="justify" vertical="center" wrapText="1"/>
    </xf>
    <xf numFmtId="0" fontId="40" fillId="3" borderId="1" xfId="2" applyFont="1" applyFill="1" applyBorder="1" applyAlignment="1">
      <alignment horizontal="center" vertical="center"/>
    </xf>
    <xf numFmtId="0" fontId="40" fillId="3" borderId="2" xfId="2" applyFont="1" applyFill="1" applyBorder="1" applyAlignment="1">
      <alignment horizontal="center" vertical="center"/>
    </xf>
    <xf numFmtId="0" fontId="40" fillId="3" borderId="7" xfId="2" applyFont="1" applyFill="1" applyBorder="1" applyAlignment="1">
      <alignment horizontal="center" vertical="center"/>
    </xf>
    <xf numFmtId="0" fontId="40" fillId="3" borderId="3" xfId="2" applyFont="1" applyFill="1" applyBorder="1" applyAlignment="1">
      <alignment horizontal="center" vertical="center"/>
    </xf>
    <xf numFmtId="0" fontId="40" fillId="3" borderId="0" xfId="2" applyFont="1" applyFill="1" applyBorder="1" applyAlignment="1">
      <alignment horizontal="center" vertical="center"/>
    </xf>
    <xf numFmtId="0" fontId="40" fillId="3" borderId="8" xfId="2" applyFont="1" applyFill="1" applyBorder="1" applyAlignment="1">
      <alignment horizontal="center" vertical="center"/>
    </xf>
    <xf numFmtId="0" fontId="40" fillId="3" borderId="5" xfId="2" applyFont="1" applyFill="1" applyBorder="1" applyAlignment="1">
      <alignment horizontal="center" vertical="center"/>
    </xf>
    <xf numFmtId="0" fontId="40" fillId="3" borderId="4" xfId="2" applyFont="1" applyFill="1" applyBorder="1" applyAlignment="1">
      <alignment horizontal="center" vertical="center"/>
    </xf>
    <xf numFmtId="0" fontId="40" fillId="3" borderId="9" xfId="2" applyFont="1" applyFill="1" applyBorder="1" applyAlignment="1">
      <alignment horizontal="center" vertical="center"/>
    </xf>
    <xf numFmtId="9" fontId="12" fillId="0" borderId="21" xfId="2" applyNumberFormat="1" applyFont="1" applyFill="1" applyBorder="1" applyAlignment="1">
      <alignment horizontal="center" vertical="center" wrapText="1"/>
    </xf>
    <xf numFmtId="0" fontId="12" fillId="3" borderId="17" xfId="2" applyFont="1" applyFill="1" applyBorder="1" applyAlignment="1">
      <alignment horizontal="center"/>
    </xf>
    <xf numFmtId="0" fontId="12" fillId="3" borderId="24" xfId="2" applyFont="1" applyFill="1" applyBorder="1" applyAlignment="1">
      <alignment horizontal="center"/>
    </xf>
    <xf numFmtId="0" fontId="12" fillId="3" borderId="0" xfId="2" applyFont="1" applyFill="1" applyBorder="1" applyAlignment="1">
      <alignment horizontal="center"/>
    </xf>
    <xf numFmtId="0" fontId="12" fillId="3" borderId="51" xfId="2" applyFont="1" applyFill="1" applyBorder="1" applyAlignment="1">
      <alignment horizontal="center"/>
    </xf>
    <xf numFmtId="0" fontId="12" fillId="3" borderId="45" xfId="2" applyFont="1" applyFill="1" applyBorder="1" applyAlignment="1">
      <alignment horizontal="center"/>
    </xf>
    <xf numFmtId="0" fontId="12" fillId="3" borderId="40" xfId="2" applyFont="1" applyFill="1" applyBorder="1" applyAlignment="1">
      <alignment horizontal="center"/>
    </xf>
    <xf numFmtId="0" fontId="11" fillId="0" borderId="57" xfId="2" applyFont="1" applyBorder="1" applyAlignment="1">
      <alignment horizontal="center" vertical="center"/>
    </xf>
    <xf numFmtId="0" fontId="11" fillId="0" borderId="33" xfId="2" applyFont="1" applyBorder="1" applyAlignment="1">
      <alignment horizontal="center" vertical="center"/>
    </xf>
    <xf numFmtId="0" fontId="20" fillId="0" borderId="21" xfId="2" applyFont="1" applyBorder="1" applyAlignment="1">
      <alignment horizontal="center" vertical="center" wrapText="1"/>
    </xf>
    <xf numFmtId="0" fontId="20" fillId="0" borderId="55" xfId="2" applyFont="1" applyBorder="1" applyAlignment="1">
      <alignment horizontal="center" vertical="center" wrapText="1"/>
    </xf>
    <xf numFmtId="0" fontId="20" fillId="0" borderId="21" xfId="2" applyFont="1" applyBorder="1" applyAlignment="1">
      <alignment horizontal="left" vertical="center" wrapText="1"/>
    </xf>
    <xf numFmtId="0" fontId="20" fillId="0" borderId="55" xfId="2" applyFont="1" applyBorder="1" applyAlignment="1">
      <alignment horizontal="left" vertical="center" wrapText="1"/>
    </xf>
    <xf numFmtId="0" fontId="20" fillId="0" borderId="68" xfId="2" applyFont="1" applyBorder="1" applyAlignment="1">
      <alignment horizontal="center" vertical="center" wrapText="1"/>
    </xf>
    <xf numFmtId="0" fontId="20" fillId="0" borderId="56" xfId="2" applyFont="1" applyBorder="1" applyAlignment="1">
      <alignment horizontal="center" vertical="center" wrapText="1"/>
    </xf>
    <xf numFmtId="0" fontId="42" fillId="0" borderId="50" xfId="19" applyFont="1" applyBorder="1" applyAlignment="1">
      <alignment horizontal="center" vertical="center" wrapText="1"/>
    </xf>
    <xf numFmtId="0" fontId="42" fillId="0" borderId="51" xfId="19" applyFont="1" applyBorder="1" applyAlignment="1">
      <alignment horizontal="center" vertical="center" wrapText="1"/>
    </xf>
    <xf numFmtId="0" fontId="42" fillId="0" borderId="54" xfId="19" applyFont="1" applyBorder="1" applyAlignment="1">
      <alignment horizontal="center" vertical="center" wrapText="1"/>
    </xf>
    <xf numFmtId="0" fontId="12" fillId="0" borderId="21"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55"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2" fillId="3" borderId="21" xfId="2" applyFont="1" applyFill="1" applyBorder="1" applyAlignment="1">
      <alignment horizontal="left" vertical="center" wrapText="1"/>
    </xf>
    <xf numFmtId="0" fontId="12" fillId="3" borderId="18" xfId="2" applyFont="1" applyFill="1" applyBorder="1" applyAlignment="1">
      <alignment horizontal="center" vertical="center" wrapText="1"/>
    </xf>
    <xf numFmtId="0" fontId="12" fillId="3" borderId="15" xfId="2" applyFont="1" applyFill="1" applyBorder="1" applyAlignment="1">
      <alignment horizontal="center" vertical="center" wrapText="1"/>
    </xf>
    <xf numFmtId="0" fontId="12" fillId="3" borderId="16" xfId="2" applyFont="1" applyFill="1" applyBorder="1" applyAlignment="1">
      <alignment horizontal="center" vertical="center" wrapText="1"/>
    </xf>
    <xf numFmtId="0" fontId="39" fillId="2" borderId="1" xfId="18" applyFont="1" applyFill="1" applyBorder="1" applyAlignment="1">
      <alignment horizontal="center" vertical="center"/>
    </xf>
    <xf numFmtId="0" fontId="39" fillId="2" borderId="2" xfId="18" applyFont="1" applyFill="1" applyBorder="1" applyAlignment="1">
      <alignment horizontal="center" vertical="center"/>
    </xf>
    <xf numFmtId="0" fontId="39" fillId="2" borderId="7" xfId="18" applyFont="1" applyFill="1" applyBorder="1" applyAlignment="1">
      <alignment horizontal="center" vertical="center"/>
    </xf>
    <xf numFmtId="0" fontId="12" fillId="3" borderId="7" xfId="2" applyFont="1" applyFill="1" applyBorder="1" applyAlignment="1">
      <alignment horizontal="center"/>
    </xf>
    <xf numFmtId="0" fontId="20" fillId="0" borderId="57" xfId="2" applyFont="1" applyBorder="1" applyAlignment="1">
      <alignment horizontal="center" vertical="center" wrapText="1"/>
    </xf>
    <xf numFmtId="0" fontId="20" fillId="0" borderId="35" xfId="2" applyFont="1" applyBorder="1" applyAlignment="1">
      <alignment horizontal="center" vertical="center" wrapText="1"/>
    </xf>
    <xf numFmtId="9" fontId="20" fillId="0" borderId="21" xfId="3" applyNumberFormat="1" applyFont="1" applyBorder="1" applyAlignment="1">
      <alignment horizontal="center" vertical="center" wrapText="1"/>
    </xf>
    <xf numFmtId="9" fontId="20" fillId="0" borderId="55" xfId="3" applyNumberFormat="1" applyFont="1" applyBorder="1" applyAlignment="1">
      <alignment horizontal="center" vertical="center" wrapText="1"/>
    </xf>
    <xf numFmtId="0" fontId="37" fillId="3" borderId="1" xfId="2" applyFont="1" applyFill="1" applyBorder="1" applyAlignment="1">
      <alignment horizontal="center" vertical="center"/>
    </xf>
    <xf numFmtId="0" fontId="37" fillId="3" borderId="2" xfId="2" applyFont="1" applyFill="1" applyBorder="1" applyAlignment="1">
      <alignment horizontal="center" vertical="center"/>
    </xf>
    <xf numFmtId="0" fontId="37" fillId="3" borderId="7" xfId="2" applyFont="1" applyFill="1" applyBorder="1" applyAlignment="1">
      <alignment horizontal="center" vertical="center"/>
    </xf>
    <xf numFmtId="0" fontId="37" fillId="3" borderId="3" xfId="2" applyFont="1" applyFill="1" applyBorder="1" applyAlignment="1">
      <alignment horizontal="center" vertical="center"/>
    </xf>
    <xf numFmtId="0" fontId="37" fillId="3" borderId="0" xfId="2" applyFont="1" applyFill="1" applyBorder="1" applyAlignment="1">
      <alignment horizontal="center" vertical="center"/>
    </xf>
    <xf numFmtId="0" fontId="37" fillId="3" borderId="8" xfId="2" applyFont="1" applyFill="1" applyBorder="1" applyAlignment="1">
      <alignment horizontal="center" vertical="center"/>
    </xf>
    <xf numFmtId="0" fontId="36" fillId="0" borderId="2" xfId="2" applyFont="1" applyBorder="1" applyAlignment="1">
      <alignment horizontal="center" vertical="center"/>
    </xf>
    <xf numFmtId="0" fontId="36" fillId="0" borderId="7" xfId="2" applyFont="1" applyBorder="1" applyAlignment="1">
      <alignment horizontal="center" vertical="center"/>
    </xf>
    <xf numFmtId="0" fontId="36" fillId="0" borderId="0" xfId="2" applyFont="1" applyBorder="1" applyAlignment="1">
      <alignment horizontal="center" vertical="center"/>
    </xf>
    <xf numFmtId="0" fontId="36" fillId="0" borderId="8" xfId="2" applyFont="1" applyBorder="1" applyAlignment="1">
      <alignment horizontal="center" vertical="center"/>
    </xf>
    <xf numFmtId="0" fontId="36" fillId="0" borderId="4" xfId="2" applyFont="1" applyBorder="1" applyAlignment="1">
      <alignment horizontal="center" vertical="center"/>
    </xf>
    <xf numFmtId="0" fontId="36" fillId="0" borderId="9" xfId="2" applyFont="1" applyBorder="1" applyAlignment="1">
      <alignment horizontal="center" vertical="center"/>
    </xf>
    <xf numFmtId="0" fontId="12" fillId="3" borderId="18" xfId="9" applyFont="1" applyFill="1" applyBorder="1" applyAlignment="1">
      <alignment horizontal="left" vertical="center" wrapText="1"/>
    </xf>
    <xf numFmtId="0" fontId="12" fillId="3" borderId="15" xfId="9" applyFont="1" applyFill="1" applyBorder="1" applyAlignment="1">
      <alignment horizontal="left" vertical="center" wrapText="1"/>
    </xf>
    <xf numFmtId="0" fontId="12" fillId="3" borderId="16" xfId="9" applyFont="1" applyFill="1" applyBorder="1" applyAlignment="1">
      <alignment horizontal="left" vertical="center" wrapText="1"/>
    </xf>
    <xf numFmtId="0" fontId="20" fillId="3" borderId="2" xfId="2" applyFont="1" applyFill="1" applyBorder="1" applyAlignment="1">
      <alignment horizontal="center" vertical="center"/>
    </xf>
    <xf numFmtId="0" fontId="20" fillId="3" borderId="7" xfId="2" applyFont="1" applyFill="1" applyBorder="1" applyAlignment="1">
      <alignment horizontal="center" vertical="center"/>
    </xf>
    <xf numFmtId="0" fontId="12" fillId="3" borderId="20" xfId="2" applyFont="1" applyFill="1" applyBorder="1" applyAlignment="1">
      <alignment horizontal="center" vertical="center" wrapText="1"/>
    </xf>
    <xf numFmtId="0" fontId="12" fillId="3" borderId="59" xfId="2" applyFont="1" applyFill="1" applyBorder="1" applyAlignment="1">
      <alignment horizontal="center" vertical="center"/>
    </xf>
    <xf numFmtId="0" fontId="12" fillId="3" borderId="60" xfId="2" applyFont="1" applyFill="1" applyBorder="1" applyAlignment="1">
      <alignment horizontal="center" vertical="center"/>
    </xf>
    <xf numFmtId="0" fontId="12" fillId="3" borderId="21" xfId="2" applyFont="1" applyFill="1" applyBorder="1" applyAlignment="1">
      <alignment horizontal="center" vertical="center" wrapText="1"/>
    </xf>
    <xf numFmtId="0" fontId="12" fillId="3" borderId="55" xfId="2" applyFont="1" applyFill="1" applyBorder="1" applyAlignment="1">
      <alignment horizontal="center" vertical="center" wrapText="1"/>
    </xf>
    <xf numFmtId="0" fontId="11" fillId="3" borderId="21" xfId="2" applyFont="1" applyFill="1" applyBorder="1" applyAlignment="1">
      <alignment horizontal="center" vertical="center" wrapText="1"/>
    </xf>
    <xf numFmtId="0" fontId="11" fillId="3" borderId="15" xfId="2" applyFont="1" applyFill="1" applyBorder="1" applyAlignment="1">
      <alignment horizontal="center" vertical="center" wrapText="1"/>
    </xf>
    <xf numFmtId="0" fontId="11" fillId="3" borderId="55" xfId="2" applyFont="1" applyFill="1" applyBorder="1" applyAlignment="1">
      <alignment horizontal="center" vertical="center" wrapText="1"/>
    </xf>
    <xf numFmtId="9" fontId="12" fillId="3" borderId="21" xfId="2" applyNumberFormat="1" applyFont="1" applyFill="1" applyBorder="1" applyAlignment="1">
      <alignment horizontal="center" vertical="center" wrapText="1"/>
    </xf>
    <xf numFmtId="9" fontId="12" fillId="3" borderId="15" xfId="2" applyNumberFormat="1" applyFont="1" applyFill="1" applyBorder="1" applyAlignment="1">
      <alignment horizontal="center" vertical="center" wrapText="1"/>
    </xf>
    <xf numFmtId="9" fontId="12" fillId="3" borderId="16" xfId="2" applyNumberFormat="1" applyFont="1" applyFill="1" applyBorder="1" applyAlignment="1">
      <alignment horizontal="center" vertical="center" wrapText="1"/>
    </xf>
    <xf numFmtId="9" fontId="12" fillId="3" borderId="18" xfId="2" applyNumberFormat="1" applyFont="1" applyFill="1" applyBorder="1" applyAlignment="1">
      <alignment horizontal="center" vertical="center" wrapText="1"/>
    </xf>
    <xf numFmtId="0" fontId="39" fillId="3" borderId="1" xfId="18" applyFont="1" applyFill="1" applyBorder="1" applyAlignment="1">
      <alignment horizontal="center" vertical="center"/>
    </xf>
    <xf numFmtId="0" fontId="39" fillId="3" borderId="2" xfId="18" applyFont="1" applyFill="1" applyBorder="1" applyAlignment="1">
      <alignment horizontal="center" vertical="center"/>
    </xf>
    <xf numFmtId="0" fontId="39" fillId="3" borderId="7" xfId="18" applyFont="1" applyFill="1" applyBorder="1" applyAlignment="1">
      <alignment horizontal="center" vertical="center"/>
    </xf>
    <xf numFmtId="0" fontId="12" fillId="3" borderId="13" xfId="2" applyFont="1" applyFill="1" applyBorder="1" applyAlignment="1">
      <alignment horizontal="center"/>
    </xf>
    <xf numFmtId="0" fontId="12" fillId="3" borderId="12" xfId="2" applyFont="1" applyFill="1" applyBorder="1" applyAlignment="1">
      <alignment horizontal="center"/>
    </xf>
    <xf numFmtId="0" fontId="20" fillId="3" borderId="32" xfId="2" applyFont="1" applyFill="1" applyBorder="1" applyAlignment="1">
      <alignment horizontal="center" vertical="center" wrapText="1"/>
    </xf>
    <xf numFmtId="0" fontId="20" fillId="3" borderId="30" xfId="2" applyFont="1" applyFill="1" applyBorder="1" applyAlignment="1">
      <alignment horizontal="center" vertical="center" wrapText="1"/>
    </xf>
    <xf numFmtId="0" fontId="20" fillId="0" borderId="10" xfId="2" applyFont="1" applyBorder="1" applyAlignment="1">
      <alignment horizontal="center" vertical="center" wrapText="1"/>
    </xf>
    <xf numFmtId="0" fontId="20" fillId="3" borderId="1" xfId="2" applyFont="1" applyFill="1" applyBorder="1" applyAlignment="1">
      <alignment horizontal="center" vertical="center"/>
    </xf>
    <xf numFmtId="0" fontId="20" fillId="3" borderId="37" xfId="2" applyFont="1" applyFill="1" applyBorder="1" applyAlignment="1">
      <alignment horizontal="center" vertical="center" wrapText="1"/>
    </xf>
    <xf numFmtId="0" fontId="20" fillId="3" borderId="39" xfId="2" applyFont="1" applyFill="1" applyBorder="1" applyAlignment="1">
      <alignment horizontal="center" vertical="center" wrapText="1"/>
    </xf>
    <xf numFmtId="9" fontId="20" fillId="3" borderId="32" xfId="3" applyNumberFormat="1" applyFont="1" applyFill="1" applyBorder="1" applyAlignment="1">
      <alignment horizontal="center" vertical="center" wrapText="1"/>
    </xf>
    <xf numFmtId="9" fontId="20" fillId="3" borderId="30" xfId="3" applyNumberFormat="1" applyFont="1" applyFill="1" applyBorder="1" applyAlignment="1">
      <alignment horizontal="center" vertical="center" wrapText="1"/>
    </xf>
    <xf numFmtId="0" fontId="20" fillId="3" borderId="36" xfId="2" applyFont="1" applyFill="1" applyBorder="1" applyAlignment="1">
      <alignment horizontal="center" vertical="center" wrapText="1"/>
    </xf>
    <xf numFmtId="0" fontId="12" fillId="0" borderId="15" xfId="2" applyFont="1" applyBorder="1" applyAlignment="1">
      <alignment horizontal="center" vertical="center"/>
    </xf>
    <xf numFmtId="0" fontId="20" fillId="3" borderId="0" xfId="2" applyFont="1" applyFill="1" applyBorder="1" applyAlignment="1">
      <alignment horizontal="center" vertical="center"/>
    </xf>
    <xf numFmtId="0" fontId="20" fillId="3" borderId="8" xfId="2" applyFont="1" applyFill="1" applyBorder="1" applyAlignment="1">
      <alignment horizontal="center" vertical="center"/>
    </xf>
    <xf numFmtId="0" fontId="20" fillId="3" borderId="4" xfId="2" applyFont="1" applyFill="1" applyBorder="1" applyAlignment="1">
      <alignment horizontal="center" vertical="center"/>
    </xf>
    <xf numFmtId="0" fontId="20" fillId="3" borderId="9" xfId="2" applyFont="1" applyFill="1" applyBorder="1" applyAlignment="1">
      <alignment horizontal="center" vertical="center"/>
    </xf>
    <xf numFmtId="0" fontId="20" fillId="3" borderId="32" xfId="2" applyFont="1" applyFill="1" applyBorder="1" applyAlignment="1">
      <alignment horizontal="center" vertical="center"/>
    </xf>
    <xf numFmtId="0" fontId="20" fillId="3" borderId="37" xfId="2" applyFont="1" applyFill="1" applyBorder="1" applyAlignment="1">
      <alignment horizontal="center" vertical="center"/>
    </xf>
    <xf numFmtId="0" fontId="20" fillId="3" borderId="18" xfId="2" applyFont="1" applyFill="1" applyBorder="1" applyAlignment="1">
      <alignment horizontal="center" vertical="center" wrapText="1"/>
    </xf>
    <xf numFmtId="0" fontId="37" fillId="3" borderId="5" xfId="2" applyFont="1" applyFill="1" applyBorder="1" applyAlignment="1">
      <alignment horizontal="center" vertical="center"/>
    </xf>
    <xf numFmtId="0" fontId="37" fillId="3" borderId="4" xfId="2" applyFont="1" applyFill="1" applyBorder="1" applyAlignment="1">
      <alignment horizontal="center" vertical="center"/>
    </xf>
    <xf numFmtId="0" fontId="16" fillId="2" borderId="13" xfId="18" applyFont="1" applyFill="1" applyBorder="1" applyAlignment="1">
      <alignment horizontal="center" vertical="center"/>
    </xf>
    <xf numFmtId="0" fontId="16" fillId="2" borderId="12" xfId="18" applyFont="1" applyFill="1" applyBorder="1" applyAlignment="1">
      <alignment horizontal="center" vertical="center"/>
    </xf>
    <xf numFmtId="0" fontId="16" fillId="2" borderId="11" xfId="18" applyFont="1" applyFill="1" applyBorder="1" applyAlignment="1">
      <alignment horizontal="center" vertical="center"/>
    </xf>
    <xf numFmtId="0" fontId="16" fillId="2" borderId="13" xfId="18" applyFont="1" applyFill="1" applyBorder="1" applyAlignment="1">
      <alignment horizontal="center"/>
    </xf>
    <xf numFmtId="0" fontId="16" fillId="2" borderId="12" xfId="18" applyFont="1" applyFill="1" applyBorder="1" applyAlignment="1">
      <alignment horizontal="center"/>
    </xf>
    <xf numFmtId="0" fontId="16" fillId="2" borderId="2" xfId="18" applyFont="1" applyFill="1" applyBorder="1" applyAlignment="1">
      <alignment horizontal="center"/>
    </xf>
    <xf numFmtId="9" fontId="20" fillId="3" borderId="18" xfId="3" applyNumberFormat="1" applyFont="1" applyFill="1" applyBorder="1" applyAlignment="1">
      <alignment horizontal="center" vertical="center" wrapText="1"/>
    </xf>
    <xf numFmtId="0" fontId="20" fillId="3" borderId="58" xfId="2" applyFont="1" applyFill="1" applyBorder="1" applyAlignment="1">
      <alignment horizontal="center" vertical="center" wrapText="1"/>
    </xf>
    <xf numFmtId="0" fontId="20" fillId="3" borderId="1" xfId="2" applyFont="1" applyFill="1" applyBorder="1" applyAlignment="1">
      <alignment horizontal="center" vertical="center" wrapText="1"/>
    </xf>
    <xf numFmtId="0" fontId="20" fillId="3" borderId="5" xfId="2" applyFont="1" applyFill="1" applyBorder="1" applyAlignment="1">
      <alignment horizontal="center" vertical="center" wrapText="1"/>
    </xf>
    <xf numFmtId="0" fontId="12" fillId="3" borderId="32" xfId="2" applyFont="1" applyFill="1" applyBorder="1" applyAlignment="1">
      <alignment horizontal="center" vertical="center" wrapText="1"/>
    </xf>
    <xf numFmtId="0" fontId="12" fillId="3" borderId="6" xfId="2" applyFont="1" applyFill="1" applyBorder="1" applyAlignment="1">
      <alignment horizontal="center" vertical="center" wrapText="1"/>
    </xf>
    <xf numFmtId="9" fontId="12" fillId="0" borderId="6" xfId="18" applyNumberFormat="1" applyFont="1" applyFill="1" applyBorder="1" applyAlignment="1">
      <alignment horizontal="center" vertical="center" wrapText="1"/>
    </xf>
    <xf numFmtId="0" fontId="16" fillId="0" borderId="6" xfId="2" applyFont="1" applyFill="1" applyBorder="1" applyAlignment="1">
      <alignment horizontal="center" vertical="center" wrapText="1"/>
    </xf>
    <xf numFmtId="9" fontId="12" fillId="0" borderId="6" xfId="2" applyNumberFormat="1" applyFont="1" applyFill="1" applyBorder="1" applyAlignment="1">
      <alignment horizontal="center" vertical="center" wrapText="1"/>
    </xf>
    <xf numFmtId="0" fontId="11" fillId="3" borderId="4" xfId="2" applyFont="1" applyFill="1" applyBorder="1" applyAlignment="1">
      <alignment horizontal="left" wrapText="1"/>
    </xf>
    <xf numFmtId="0" fontId="11" fillId="3" borderId="1"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3" xfId="2" applyFont="1" applyFill="1" applyBorder="1" applyAlignment="1">
      <alignment horizontal="center" vertical="center"/>
    </xf>
    <xf numFmtId="0" fontId="11" fillId="3" borderId="5"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9" xfId="2" applyFont="1" applyFill="1" applyBorder="1" applyAlignment="1">
      <alignment horizontal="center" vertical="center"/>
    </xf>
    <xf numFmtId="0" fontId="20" fillId="3" borderId="36" xfId="2" applyFont="1" applyFill="1" applyBorder="1" applyAlignment="1">
      <alignment horizontal="center" vertical="center"/>
    </xf>
    <xf numFmtId="9" fontId="12" fillId="0" borderId="6" xfId="2" applyNumberFormat="1" applyFont="1" applyFill="1" applyBorder="1" applyAlignment="1">
      <alignment horizontal="left" vertical="center" wrapText="1"/>
    </xf>
    <xf numFmtId="0" fontId="16" fillId="0" borderId="6" xfId="2" applyFont="1" applyFill="1" applyBorder="1" applyAlignment="1">
      <alignment horizontal="justify" vertical="center" wrapText="1"/>
    </xf>
    <xf numFmtId="0" fontId="20" fillId="2" borderId="1" xfId="18" applyFont="1" applyFill="1" applyBorder="1" applyAlignment="1">
      <alignment horizontal="center" vertical="center"/>
    </xf>
    <xf numFmtId="0" fontId="20" fillId="2" borderId="2" xfId="18" applyFont="1" applyFill="1" applyBorder="1" applyAlignment="1">
      <alignment horizontal="center" vertical="center"/>
    </xf>
    <xf numFmtId="0" fontId="20" fillId="2" borderId="7" xfId="18" applyFont="1" applyFill="1" applyBorder="1" applyAlignment="1">
      <alignment horizontal="center" vertical="center"/>
    </xf>
    <xf numFmtId="0" fontId="12" fillId="3" borderId="13" xfId="2" applyFont="1" applyFill="1" applyBorder="1" applyAlignment="1">
      <alignment horizontal="center" vertical="center"/>
    </xf>
    <xf numFmtId="0" fontId="12" fillId="3" borderId="12" xfId="2" applyFont="1" applyFill="1" applyBorder="1" applyAlignment="1">
      <alignment horizontal="center" vertical="center"/>
    </xf>
    <xf numFmtId="0" fontId="20" fillId="0" borderId="18" xfId="2" applyFont="1" applyBorder="1" applyAlignment="1">
      <alignment horizontal="center" vertical="center" wrapText="1"/>
    </xf>
    <xf numFmtId="9" fontId="20" fillId="0" borderId="18" xfId="3" applyNumberFormat="1" applyFont="1" applyBorder="1" applyAlignment="1">
      <alignment horizontal="center" vertical="center" wrapText="1"/>
    </xf>
    <xf numFmtId="0" fontId="12" fillId="0" borderId="36" xfId="2" applyFont="1" applyBorder="1" applyAlignment="1">
      <alignment horizontal="justify" vertical="center" wrapText="1"/>
    </xf>
    <xf numFmtId="0" fontId="12" fillId="0" borderId="31"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2" xfId="2" applyFont="1" applyBorder="1" applyAlignment="1">
      <alignment horizontal="justify" vertical="center" wrapText="1"/>
    </xf>
    <xf numFmtId="0" fontId="12" fillId="0" borderId="6" xfId="2" applyFont="1" applyBorder="1" applyAlignment="1">
      <alignment horizontal="justify" vertical="center" wrapText="1"/>
    </xf>
    <xf numFmtId="0" fontId="12" fillId="0" borderId="30" xfId="2" applyFont="1" applyBorder="1" applyAlignment="1">
      <alignment horizontal="justify" vertical="center" wrapText="1"/>
    </xf>
    <xf numFmtId="0" fontId="11" fillId="0" borderId="32" xfId="2" applyFont="1" applyBorder="1" applyAlignment="1">
      <alignment horizontal="justify" vertical="center" wrapText="1"/>
    </xf>
    <xf numFmtId="0" fontId="11" fillId="0" borderId="6" xfId="2" applyFont="1" applyBorder="1" applyAlignment="1">
      <alignment horizontal="justify" vertical="center" wrapText="1"/>
    </xf>
    <xf numFmtId="9" fontId="12" fillId="0" borderId="32" xfId="2" applyNumberFormat="1" applyFont="1" applyFill="1" applyBorder="1" applyAlignment="1">
      <alignment horizontal="center" vertical="center" wrapText="1"/>
    </xf>
    <xf numFmtId="0" fontId="38" fillId="3" borderId="2" xfId="2" applyFont="1" applyFill="1" applyBorder="1" applyAlignment="1">
      <alignment horizontal="center" vertical="center"/>
    </xf>
    <xf numFmtId="0" fontId="38" fillId="3" borderId="0" xfId="2" applyFont="1" applyFill="1" applyBorder="1" applyAlignment="1">
      <alignment horizontal="center" vertical="center"/>
    </xf>
    <xf numFmtId="0" fontId="20" fillId="0" borderId="58" xfId="2" applyFont="1" applyBorder="1" applyAlignment="1">
      <alignment horizontal="center" vertical="center" wrapText="1"/>
    </xf>
    <xf numFmtId="0" fontId="11" fillId="3" borderId="2" xfId="2" applyFont="1" applyFill="1" applyBorder="1" applyAlignment="1">
      <alignment horizontal="center" vertical="center"/>
    </xf>
    <xf numFmtId="0" fontId="11" fillId="3" borderId="7" xfId="2" applyFont="1" applyFill="1" applyBorder="1" applyAlignment="1">
      <alignment horizontal="center" vertical="center"/>
    </xf>
    <xf numFmtId="0" fontId="12" fillId="3" borderId="17"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51" xfId="2" applyFont="1" applyFill="1" applyBorder="1" applyAlignment="1">
      <alignment horizontal="center" vertical="center"/>
    </xf>
    <xf numFmtId="0" fontId="12" fillId="3" borderId="45" xfId="2" applyFont="1" applyFill="1" applyBorder="1" applyAlignment="1">
      <alignment horizontal="center" vertical="center"/>
    </xf>
    <xf numFmtId="0" fontId="12" fillId="3" borderId="40" xfId="2" applyFont="1" applyFill="1" applyBorder="1" applyAlignment="1">
      <alignment horizontal="center" vertical="center"/>
    </xf>
    <xf numFmtId="0" fontId="11" fillId="0" borderId="15" xfId="2" applyFont="1" applyBorder="1" applyAlignment="1">
      <alignment horizontal="center" vertical="center"/>
    </xf>
    <xf numFmtId="0" fontId="36" fillId="2" borderId="1" xfId="2" applyFont="1" applyFill="1" applyBorder="1" applyAlignment="1">
      <alignment vertical="center"/>
    </xf>
    <xf numFmtId="0" fontId="36" fillId="2" borderId="2" xfId="2" applyFont="1" applyFill="1" applyBorder="1" applyAlignment="1">
      <alignment vertical="center"/>
    </xf>
    <xf numFmtId="0" fontId="36" fillId="2" borderId="3" xfId="2" applyFont="1" applyFill="1" applyBorder="1" applyAlignment="1">
      <alignment vertical="center"/>
    </xf>
    <xf numFmtId="0" fontId="36" fillId="2" borderId="0" xfId="2" applyFont="1" applyFill="1" applyBorder="1" applyAlignment="1">
      <alignment vertical="center"/>
    </xf>
    <xf numFmtId="0" fontId="36" fillId="2" borderId="5" xfId="2" applyFont="1" applyFill="1" applyBorder="1" applyAlignment="1">
      <alignment vertical="center"/>
    </xf>
    <xf numFmtId="0" fontId="36" fillId="2" borderId="4" xfId="2" applyFont="1" applyFill="1" applyBorder="1" applyAlignment="1">
      <alignment vertical="center"/>
    </xf>
    <xf numFmtId="0" fontId="38" fillId="3" borderId="4" xfId="2" applyFont="1" applyFill="1" applyBorder="1" applyAlignment="1">
      <alignment horizontal="center" vertical="center"/>
    </xf>
    <xf numFmtId="0" fontId="39" fillId="2" borderId="13" xfId="2" applyFont="1" applyFill="1" applyBorder="1" applyAlignment="1">
      <alignment horizontal="center"/>
    </xf>
    <xf numFmtId="0" fontId="39" fillId="2" borderId="12" xfId="2" applyFont="1" applyFill="1" applyBorder="1" applyAlignment="1">
      <alignment horizontal="center"/>
    </xf>
    <xf numFmtId="0" fontId="12" fillId="3" borderId="18" xfId="2" applyFont="1" applyFill="1" applyBorder="1" applyAlignment="1">
      <alignment horizontal="justify" vertical="center" wrapText="1"/>
    </xf>
    <xf numFmtId="0" fontId="12" fillId="3" borderId="15" xfId="2" applyFont="1" applyFill="1" applyBorder="1" applyAlignment="1">
      <alignment horizontal="justify" vertical="center" wrapText="1"/>
    </xf>
    <xf numFmtId="0" fontId="12" fillId="3" borderId="16" xfId="2" applyFont="1" applyFill="1" applyBorder="1" applyAlignment="1">
      <alignment horizontal="justify" vertical="center" wrapText="1"/>
    </xf>
    <xf numFmtId="9" fontId="12" fillId="0" borderId="6" xfId="3" applyFont="1" applyFill="1" applyBorder="1" applyAlignment="1">
      <alignment horizontal="center" vertical="center" wrapText="1"/>
    </xf>
    <xf numFmtId="0" fontId="11" fillId="0" borderId="27" xfId="2" applyFont="1" applyFill="1" applyBorder="1" applyAlignment="1">
      <alignment horizontal="center" vertical="center" wrapText="1"/>
    </xf>
    <xf numFmtId="0" fontId="12" fillId="0" borderId="38" xfId="2" applyFont="1" applyFill="1" applyBorder="1" applyAlignment="1">
      <alignment horizontal="center" vertical="center" wrapText="1"/>
    </xf>
    <xf numFmtId="0" fontId="12" fillId="0" borderId="18"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16" xfId="2" applyFont="1" applyFill="1" applyBorder="1" applyAlignment="1">
      <alignment horizontal="left" vertical="center" wrapText="1"/>
    </xf>
    <xf numFmtId="0" fontId="11" fillId="0" borderId="18" xfId="2" applyFont="1" applyFill="1" applyBorder="1" applyAlignment="1">
      <alignment horizontal="center" vertical="center" wrapText="1"/>
    </xf>
    <xf numFmtId="0" fontId="11" fillId="0" borderId="16" xfId="2" applyFont="1" applyFill="1" applyBorder="1" applyAlignment="1">
      <alignment horizontal="center" vertical="center" wrapText="1"/>
    </xf>
    <xf numFmtId="0" fontId="12" fillId="0" borderId="18" xfId="2" applyFont="1" applyFill="1" applyBorder="1" applyAlignment="1">
      <alignment horizontal="justify" vertical="center" wrapText="1"/>
    </xf>
    <xf numFmtId="0" fontId="12" fillId="0" borderId="15" xfId="2" applyFont="1" applyFill="1" applyBorder="1" applyAlignment="1">
      <alignment horizontal="justify" vertical="center" wrapText="1"/>
    </xf>
    <xf numFmtId="0" fontId="12" fillId="0" borderId="16" xfId="2" applyFont="1" applyFill="1" applyBorder="1" applyAlignment="1">
      <alignment horizontal="justify" vertical="center" wrapText="1"/>
    </xf>
    <xf numFmtId="9" fontId="20" fillId="0" borderId="32" xfId="3" applyFont="1" applyBorder="1" applyAlignment="1">
      <alignment horizontal="center" vertical="center" wrapText="1"/>
    </xf>
    <xf numFmtId="9" fontId="20" fillId="0" borderId="18" xfId="3" applyFont="1" applyBorder="1" applyAlignment="1">
      <alignment horizontal="center" vertical="center" wrapText="1"/>
    </xf>
    <xf numFmtId="0" fontId="37" fillId="3" borderId="0" xfId="2" applyFont="1" applyFill="1" applyAlignment="1">
      <alignment horizontal="center" vertical="center"/>
    </xf>
    <xf numFmtId="0" fontId="36" fillId="0" borderId="0" xfId="2" applyFont="1" applyAlignment="1">
      <alignment horizontal="center" vertical="center"/>
    </xf>
    <xf numFmtId="0" fontId="20" fillId="0" borderId="2" xfId="2" applyFont="1" applyBorder="1" applyAlignment="1">
      <alignment horizontal="center" vertical="center"/>
    </xf>
    <xf numFmtId="0" fontId="20" fillId="0" borderId="7"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1" xfId="2" applyFont="1" applyBorder="1" applyAlignment="1">
      <alignment horizontal="center" vertical="center"/>
    </xf>
    <xf numFmtId="0" fontId="20" fillId="0" borderId="7" xfId="2" applyFont="1" applyBorder="1" applyAlignment="1">
      <alignment horizontal="center" vertical="center"/>
    </xf>
    <xf numFmtId="0" fontId="12" fillId="3" borderId="32" xfId="22" applyFont="1" applyFill="1" applyBorder="1" applyAlignment="1">
      <alignment horizontal="justify" vertical="center" wrapText="1"/>
    </xf>
    <xf numFmtId="0" fontId="12" fillId="3" borderId="6" xfId="22" applyFont="1" applyFill="1" applyBorder="1" applyAlignment="1">
      <alignment horizontal="justify" vertical="center" wrapText="1"/>
    </xf>
    <xf numFmtId="164" fontId="12" fillId="0" borderId="32" xfId="2" applyNumberFormat="1" applyFont="1" applyBorder="1" applyAlignment="1">
      <alignment horizontal="center" vertical="center" wrapText="1"/>
    </xf>
    <xf numFmtId="164" fontId="12" fillId="0" borderId="6" xfId="2" applyNumberFormat="1" applyFont="1" applyBorder="1" applyAlignment="1">
      <alignment horizontal="center" vertical="center" wrapText="1"/>
    </xf>
    <xf numFmtId="0" fontId="17" fillId="0" borderId="6" xfId="22" applyFont="1" applyBorder="1" applyAlignment="1">
      <alignment horizontal="justify" vertical="center" wrapText="1"/>
    </xf>
    <xf numFmtId="0" fontId="12" fillId="0" borderId="18" xfId="2" applyFont="1" applyBorder="1" applyAlignment="1">
      <alignment horizontal="justify" vertical="center" wrapText="1"/>
    </xf>
    <xf numFmtId="0" fontId="12" fillId="0" borderId="15" xfId="2" applyFont="1" applyBorder="1" applyAlignment="1">
      <alignment horizontal="justify" vertical="center" wrapText="1"/>
    </xf>
    <xf numFmtId="9" fontId="12" fillId="0" borderId="18" xfId="2" applyNumberFormat="1" applyFont="1" applyBorder="1" applyAlignment="1">
      <alignment horizontal="justify" vertical="center" wrapText="1"/>
    </xf>
    <xf numFmtId="9" fontId="12" fillId="0" borderId="16" xfId="2" applyNumberFormat="1" applyFont="1" applyBorder="1" applyAlignment="1">
      <alignment horizontal="justify" vertical="center" wrapText="1"/>
    </xf>
    <xf numFmtId="9" fontId="12" fillId="0" borderId="6" xfId="2" applyNumberFormat="1" applyFont="1" applyBorder="1" applyAlignment="1">
      <alignment horizontal="justify" vertical="center" wrapText="1"/>
    </xf>
    <xf numFmtId="164" fontId="12" fillId="0" borderId="30" xfId="2" applyNumberFormat="1" applyFont="1" applyBorder="1" applyAlignment="1">
      <alignment horizontal="center" vertical="center" wrapText="1"/>
    </xf>
    <xf numFmtId="0" fontId="12" fillId="3" borderId="30" xfId="22" applyFont="1" applyFill="1" applyBorder="1" applyAlignment="1">
      <alignment horizontal="justify" vertical="center" wrapText="1"/>
    </xf>
    <xf numFmtId="9" fontId="12" fillId="0" borderId="30" xfId="2" applyNumberFormat="1" applyFont="1" applyBorder="1" applyAlignment="1">
      <alignment horizontal="justify" vertical="center" wrapText="1"/>
    </xf>
    <xf numFmtId="0" fontId="17" fillId="0" borderId="30" xfId="22" applyFont="1" applyBorder="1" applyAlignment="1">
      <alignment horizontal="justify" vertical="center" wrapText="1"/>
    </xf>
    <xf numFmtId="0" fontId="17" fillId="0" borderId="18" xfId="22" applyFont="1" applyBorder="1" applyAlignment="1">
      <alignment horizontal="justify" vertical="center" wrapText="1"/>
    </xf>
    <xf numFmtId="0" fontId="17" fillId="0" borderId="16" xfId="22" applyFont="1" applyBorder="1" applyAlignment="1">
      <alignment horizontal="justify" vertical="center" wrapText="1"/>
    </xf>
    <xf numFmtId="0" fontId="12" fillId="0" borderId="18" xfId="22" applyFont="1" applyFill="1" applyBorder="1" applyAlignment="1">
      <alignment horizontal="justify" vertical="center" wrapText="1"/>
    </xf>
    <xf numFmtId="0" fontId="12" fillId="0" borderId="15" xfId="22" applyFont="1" applyFill="1" applyBorder="1" applyAlignment="1">
      <alignment horizontal="justify" vertical="center" wrapText="1"/>
    </xf>
    <xf numFmtId="164" fontId="12" fillId="0" borderId="18" xfId="2" applyNumberFormat="1" applyFont="1" applyBorder="1" applyAlignment="1">
      <alignment horizontal="center" vertical="center" wrapText="1"/>
    </xf>
    <xf numFmtId="164" fontId="12" fillId="0" borderId="15" xfId="2" applyNumberFormat="1" applyFont="1" applyBorder="1" applyAlignment="1">
      <alignment horizontal="center" vertical="center"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3" borderId="15" xfId="22" applyFont="1" applyFill="1" applyBorder="1" applyAlignment="1">
      <alignment horizontal="justify" vertical="center" wrapText="1"/>
    </xf>
    <xf numFmtId="0" fontId="12" fillId="0" borderId="20" xfId="2" applyFont="1" applyBorder="1" applyAlignment="1">
      <alignment horizontal="justify" vertical="center" wrapText="1"/>
    </xf>
    <xf numFmtId="0" fontId="12" fillId="0" borderId="59" xfId="2" applyFont="1" applyBorder="1" applyAlignment="1">
      <alignment horizontal="justify" vertical="center" wrapText="1"/>
    </xf>
    <xf numFmtId="0" fontId="12" fillId="0" borderId="5" xfId="2" applyFont="1" applyBorder="1" applyAlignment="1">
      <alignment horizontal="justify" vertical="center" wrapText="1"/>
    </xf>
    <xf numFmtId="0" fontId="12" fillId="0" borderId="21" xfId="2" applyFont="1" applyBorder="1" applyAlignment="1">
      <alignment horizontal="justify" vertical="center" wrapText="1"/>
    </xf>
    <xf numFmtId="0" fontId="12" fillId="3" borderId="21" xfId="2" applyFont="1" applyFill="1" applyBorder="1" applyAlignment="1">
      <alignment horizontal="justify" vertical="center" wrapText="1"/>
    </xf>
    <xf numFmtId="164" fontId="12" fillId="0" borderId="21" xfId="2" applyNumberFormat="1" applyFont="1" applyBorder="1" applyAlignment="1">
      <alignment horizontal="center" vertical="center" wrapText="1"/>
    </xf>
    <xf numFmtId="0" fontId="11" fillId="0" borderId="6" xfId="2" applyFont="1" applyBorder="1" applyAlignment="1">
      <alignment horizontal="center" vertical="center" wrapText="1"/>
    </xf>
    <xf numFmtId="9" fontId="11" fillId="0" borderId="6" xfId="1" applyNumberFormat="1" applyFont="1" applyBorder="1" applyAlignment="1">
      <alignment horizontal="center" vertical="center" wrapText="1"/>
    </xf>
    <xf numFmtId="0" fontId="36" fillId="0" borderId="1" xfId="2" applyFont="1" applyBorder="1" applyAlignment="1">
      <alignment horizontal="center" vertical="center"/>
    </xf>
    <xf numFmtId="0" fontId="36" fillId="0" borderId="3" xfId="2" applyFont="1" applyBorder="1" applyAlignment="1">
      <alignment horizontal="center" vertical="center"/>
    </xf>
    <xf numFmtId="0" fontId="36" fillId="0" borderId="5" xfId="2" applyFont="1" applyBorder="1" applyAlignment="1">
      <alignment horizontal="center" vertical="center"/>
    </xf>
    <xf numFmtId="0" fontId="11" fillId="0" borderId="1" xfId="2" applyFont="1" applyBorder="1" applyAlignment="1">
      <alignment horizontal="center" vertical="center"/>
    </xf>
    <xf numFmtId="0" fontId="11" fillId="0" borderId="7" xfId="2" applyFont="1" applyBorder="1" applyAlignment="1">
      <alignment horizontal="center" vertical="center"/>
    </xf>
    <xf numFmtId="0" fontId="11" fillId="0" borderId="3" xfId="2" applyFont="1" applyBorder="1" applyAlignment="1">
      <alignment horizontal="center" vertical="center"/>
    </xf>
    <xf numFmtId="0" fontId="11" fillId="0" borderId="8" xfId="2" applyFont="1" applyBorder="1" applyAlignment="1">
      <alignment horizontal="center" vertical="center"/>
    </xf>
    <xf numFmtId="0" fontId="11" fillId="0" borderId="5" xfId="2" applyFont="1" applyBorder="1" applyAlignment="1">
      <alignment horizontal="center" vertical="center"/>
    </xf>
    <xf numFmtId="0" fontId="11" fillId="0" borderId="9" xfId="2" applyFont="1" applyBorder="1" applyAlignment="1">
      <alignment horizontal="center" vertical="center"/>
    </xf>
    <xf numFmtId="0" fontId="39" fillId="2" borderId="2" xfId="2" applyFont="1" applyFill="1" applyBorder="1" applyAlignment="1">
      <alignment horizontal="center"/>
    </xf>
    <xf numFmtId="0" fontId="20" fillId="0" borderId="32" xfId="2" applyFont="1" applyBorder="1" applyAlignment="1">
      <alignment horizontal="center" vertical="center"/>
    </xf>
    <xf numFmtId="0" fontId="11" fillId="0" borderId="26" xfId="2" applyFont="1" applyBorder="1" applyAlignment="1">
      <alignment horizontal="center" vertical="center" wrapText="1"/>
    </xf>
    <xf numFmtId="0" fontId="20" fillId="0" borderId="36" xfId="2" applyFont="1" applyBorder="1" applyAlignment="1">
      <alignment horizontal="center" vertical="center"/>
    </xf>
    <xf numFmtId="0" fontId="11" fillId="0" borderId="12" xfId="2" applyFont="1" applyBorder="1" applyAlignment="1">
      <alignment horizontal="center" vertical="center"/>
    </xf>
    <xf numFmtId="0" fontId="11" fillId="0" borderId="11" xfId="2" applyFont="1" applyBorder="1" applyAlignment="1">
      <alignment horizontal="center" vertical="center"/>
    </xf>
    <xf numFmtId="0" fontId="20" fillId="0" borderId="37" xfId="2" applyFont="1" applyBorder="1" applyAlignment="1">
      <alignment horizontal="center" vertical="center"/>
    </xf>
    <xf numFmtId="0" fontId="11" fillId="3" borderId="6" xfId="2" applyFont="1" applyFill="1" applyBorder="1" applyAlignment="1">
      <alignment horizontal="justify" vertical="center" wrapText="1"/>
    </xf>
    <xf numFmtId="9" fontId="12" fillId="3" borderId="6" xfId="2" applyNumberFormat="1" applyFont="1" applyFill="1" applyBorder="1" applyAlignment="1">
      <alignment horizontal="center" vertical="center" wrapText="1"/>
    </xf>
    <xf numFmtId="0" fontId="11" fillId="3" borderId="6" xfId="2" applyFont="1" applyFill="1" applyBorder="1" applyAlignment="1">
      <alignment horizontal="center" vertical="center" wrapText="1"/>
    </xf>
    <xf numFmtId="0" fontId="12" fillId="3" borderId="6" xfId="2" applyFont="1" applyFill="1" applyBorder="1" applyAlignment="1">
      <alignment horizontal="left" vertical="center" wrapText="1"/>
    </xf>
    <xf numFmtId="9" fontId="12" fillId="3" borderId="6" xfId="1" applyFont="1" applyFill="1" applyBorder="1" applyAlignment="1">
      <alignment horizontal="center" vertical="center" wrapText="1"/>
    </xf>
    <xf numFmtId="0" fontId="11" fillId="3" borderId="62" xfId="2" applyFont="1" applyFill="1" applyBorder="1" applyAlignment="1">
      <alignment horizontal="center" vertical="center" wrapText="1"/>
    </xf>
    <xf numFmtId="0" fontId="11" fillId="3" borderId="0" xfId="2" applyFont="1" applyFill="1" applyBorder="1" applyAlignment="1">
      <alignment horizontal="justify"/>
    </xf>
    <xf numFmtId="0" fontId="11" fillId="3" borderId="0" xfId="2" applyFont="1" applyFill="1" applyBorder="1" applyAlignment="1">
      <alignment horizontal="left"/>
    </xf>
    <xf numFmtId="0" fontId="11" fillId="0" borderId="20" xfId="2" applyFont="1" applyFill="1" applyBorder="1" applyAlignment="1">
      <alignment horizontal="center" vertical="center" wrapText="1"/>
    </xf>
    <xf numFmtId="0" fontId="11" fillId="0" borderId="59" xfId="2" applyFont="1" applyFill="1" applyBorder="1" applyAlignment="1">
      <alignment horizontal="center" vertical="center" wrapText="1"/>
    </xf>
    <xf numFmtId="0" fontId="11" fillId="0" borderId="60" xfId="2" applyFont="1" applyFill="1" applyBorder="1" applyAlignment="1">
      <alignment horizontal="center" vertical="center" wrapText="1"/>
    </xf>
    <xf numFmtId="0" fontId="12" fillId="0" borderId="32" xfId="2" applyFont="1" applyFill="1" applyBorder="1" applyAlignment="1">
      <alignment horizontal="left" vertical="center" wrapText="1"/>
    </xf>
    <xf numFmtId="0" fontId="12" fillId="0" borderId="6" xfId="2" applyFont="1" applyFill="1" applyBorder="1" applyAlignment="1">
      <alignment horizontal="left" vertical="center" wrapText="1"/>
    </xf>
    <xf numFmtId="0" fontId="17" fillId="0" borderId="32" xfId="22" applyFont="1" applyFill="1" applyBorder="1" applyAlignment="1">
      <alignment horizontal="center" vertical="center" wrapText="1"/>
    </xf>
    <xf numFmtId="0" fontId="17" fillId="0" borderId="6" xfId="22" applyFont="1" applyFill="1" applyBorder="1" applyAlignment="1">
      <alignment horizontal="center" vertical="center" wrapText="1"/>
    </xf>
    <xf numFmtId="0" fontId="17" fillId="0" borderId="37" xfId="22" applyFont="1" applyFill="1" applyBorder="1" applyAlignment="1">
      <alignment horizontal="center" vertical="center" wrapText="1"/>
    </xf>
    <xf numFmtId="0" fontId="17" fillId="0" borderId="38" xfId="22" applyFont="1" applyFill="1" applyBorder="1" applyAlignment="1">
      <alignment horizontal="center" vertical="center" wrapText="1"/>
    </xf>
    <xf numFmtId="14" fontId="12" fillId="3" borderId="6" xfId="3" applyNumberFormat="1" applyFont="1" applyFill="1" applyBorder="1" applyAlignment="1">
      <alignment horizontal="center" vertical="center"/>
    </xf>
    <xf numFmtId="0" fontId="12" fillId="3" borderId="11" xfId="2" applyFont="1" applyFill="1" applyBorder="1" applyAlignment="1">
      <alignment horizontal="center"/>
    </xf>
    <xf numFmtId="0" fontId="20" fillId="0" borderId="13" xfId="2" applyFont="1" applyFill="1" applyBorder="1" applyAlignment="1">
      <alignment horizontal="center" vertical="center"/>
    </xf>
    <xf numFmtId="0" fontId="20" fillId="0" borderId="11" xfId="2" applyFont="1" applyFill="1" applyBorder="1" applyAlignment="1">
      <alignment horizontal="center" vertical="center"/>
    </xf>
    <xf numFmtId="0" fontId="20" fillId="0" borderId="9" xfId="2" applyFont="1" applyBorder="1" applyAlignment="1">
      <alignment horizontal="center" vertical="center" wrapText="1"/>
    </xf>
    <xf numFmtId="0" fontId="12" fillId="0" borderId="36"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29" xfId="2" applyFont="1" applyFill="1" applyBorder="1" applyAlignment="1">
      <alignment horizontal="center" vertical="center" wrapText="1"/>
    </xf>
    <xf numFmtId="0" fontId="12" fillId="0" borderId="32"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30" xfId="2" applyFont="1" applyFill="1" applyBorder="1" applyAlignment="1">
      <alignment horizontal="center" vertical="center" wrapText="1"/>
    </xf>
    <xf numFmtId="9" fontId="12" fillId="0" borderId="30" xfId="2" applyNumberFormat="1" applyFont="1" applyFill="1" applyBorder="1" applyAlignment="1">
      <alignment horizontal="center" vertical="center" wrapText="1"/>
    </xf>
    <xf numFmtId="0" fontId="20" fillId="0" borderId="50" xfId="2" applyFont="1" applyFill="1" applyBorder="1" applyAlignment="1">
      <alignment horizontal="center" vertical="center" wrapText="1"/>
    </xf>
    <xf numFmtId="0" fontId="20" fillId="0" borderId="54" xfId="2" applyFont="1" applyFill="1" applyBorder="1" applyAlignment="1">
      <alignment horizontal="center" vertical="center" wrapText="1"/>
    </xf>
    <xf numFmtId="0" fontId="11" fillId="0" borderId="32" xfId="2" applyFont="1" applyBorder="1" applyAlignment="1">
      <alignment horizontal="center" vertical="center" wrapText="1"/>
    </xf>
    <xf numFmtId="0" fontId="11" fillId="0" borderId="18" xfId="2" applyFont="1" applyBorder="1" applyAlignment="1">
      <alignment horizontal="center" vertical="center" wrapText="1"/>
    </xf>
    <xf numFmtId="0" fontId="38" fillId="0" borderId="2" xfId="2" applyFont="1" applyBorder="1" applyAlignment="1">
      <alignment horizontal="center" vertical="center"/>
    </xf>
    <xf numFmtId="0" fontId="38" fillId="0" borderId="7" xfId="2" applyFont="1" applyBorder="1" applyAlignment="1">
      <alignment horizontal="center" vertical="center"/>
    </xf>
    <xf numFmtId="0" fontId="38" fillId="0" borderId="0" xfId="2" applyFont="1" applyBorder="1" applyAlignment="1">
      <alignment horizontal="center" vertical="center"/>
    </xf>
    <xf numFmtId="0" fontId="38" fillId="0" borderId="8" xfId="2" applyFont="1" applyBorder="1" applyAlignment="1">
      <alignment horizontal="center" vertical="center"/>
    </xf>
    <xf numFmtId="0" fontId="38" fillId="0" borderId="4" xfId="2" applyFont="1" applyBorder="1" applyAlignment="1">
      <alignment horizontal="center" vertical="center"/>
    </xf>
    <xf numFmtId="0" fontId="38" fillId="0" borderId="9" xfId="2" applyFont="1" applyBorder="1" applyAlignment="1">
      <alignment horizontal="center" vertical="center"/>
    </xf>
    <xf numFmtId="0" fontId="11" fillId="0" borderId="32" xfId="2" applyFont="1" applyFill="1" applyBorder="1" applyAlignment="1">
      <alignment horizontal="center" vertical="center"/>
    </xf>
    <xf numFmtId="0" fontId="11" fillId="0" borderId="36" xfId="2" applyFont="1" applyFill="1" applyBorder="1" applyAlignment="1">
      <alignment horizontal="center" vertical="center"/>
    </xf>
    <xf numFmtId="0" fontId="49" fillId="0" borderId="30" xfId="2" applyFont="1" applyFill="1" applyBorder="1" applyAlignment="1">
      <alignment horizontal="center" vertical="center" textRotation="90"/>
    </xf>
    <xf numFmtId="0" fontId="49" fillId="0" borderId="39" xfId="2" applyFont="1" applyFill="1" applyBorder="1" applyAlignment="1">
      <alignment horizontal="center" vertical="center" textRotation="90"/>
    </xf>
    <xf numFmtId="0" fontId="39" fillId="2" borderId="1"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1" xfId="0" applyFont="1" applyFill="1" applyBorder="1" applyAlignment="1">
      <alignment horizontal="center"/>
    </xf>
    <xf numFmtId="0" fontId="39" fillId="2" borderId="2" xfId="0" applyFont="1" applyFill="1" applyBorder="1" applyAlignment="1">
      <alignment horizontal="center"/>
    </xf>
    <xf numFmtId="0" fontId="39" fillId="2" borderId="7" xfId="0" applyFont="1" applyFill="1" applyBorder="1" applyAlignment="1">
      <alignment horizontal="center"/>
    </xf>
    <xf numFmtId="0" fontId="11" fillId="0" borderId="36" xfId="2" applyFont="1" applyBorder="1" applyAlignment="1">
      <alignment horizontal="center" vertical="center" wrapText="1"/>
    </xf>
    <xf numFmtId="9" fontId="11" fillId="0" borderId="32" xfId="1" applyNumberFormat="1" applyFont="1" applyBorder="1" applyAlignment="1">
      <alignment horizontal="center" vertical="center" wrapText="1"/>
    </xf>
    <xf numFmtId="9" fontId="11" fillId="0" borderId="18" xfId="1" applyNumberFormat="1" applyFont="1" applyBorder="1" applyAlignment="1">
      <alignment horizontal="center" vertical="center" wrapText="1"/>
    </xf>
    <xf numFmtId="0" fontId="11" fillId="0" borderId="37" xfId="2" applyFont="1" applyFill="1" applyBorder="1" applyAlignment="1">
      <alignment horizontal="center" vertical="center"/>
    </xf>
    <xf numFmtId="0" fontId="49" fillId="0" borderId="29" xfId="2" applyFont="1" applyFill="1" applyBorder="1" applyAlignment="1">
      <alignment horizontal="center" vertical="center" textRotation="90"/>
    </xf>
    <xf numFmtId="0" fontId="12" fillId="3" borderId="36" xfId="2" applyFont="1" applyFill="1" applyBorder="1" applyAlignment="1">
      <alignment horizontal="center" vertical="center" wrapText="1"/>
    </xf>
    <xf numFmtId="0" fontId="12" fillId="3" borderId="31" xfId="2" applyFont="1" applyFill="1" applyBorder="1" applyAlignment="1">
      <alignment horizontal="center" vertical="center" wrapText="1"/>
    </xf>
    <xf numFmtId="0" fontId="11" fillId="3" borderId="32" xfId="2" applyFont="1" applyFill="1" applyBorder="1" applyAlignment="1">
      <alignment horizontal="center" vertical="center" wrapText="1"/>
    </xf>
    <xf numFmtId="0" fontId="12" fillId="0" borderId="32" xfId="2" applyFont="1" applyFill="1" applyBorder="1" applyAlignment="1">
      <alignment horizontal="center" vertical="center"/>
    </xf>
    <xf numFmtId="0" fontId="12" fillId="3" borderId="32" xfId="2" applyFont="1" applyFill="1" applyBorder="1" applyAlignment="1">
      <alignment horizontal="center" vertical="center"/>
    </xf>
    <xf numFmtId="0" fontId="11" fillId="0" borderId="34" xfId="2" applyFont="1" applyBorder="1" applyAlignment="1">
      <alignment horizontal="center" vertical="center" wrapText="1"/>
    </xf>
    <xf numFmtId="0" fontId="11" fillId="0" borderId="25" xfId="2" applyFont="1" applyBorder="1" applyAlignment="1">
      <alignment horizontal="center" vertical="center" wrapText="1"/>
    </xf>
    <xf numFmtId="9" fontId="12" fillId="21" borderId="32" xfId="2" applyNumberFormat="1" applyFont="1" applyFill="1" applyBorder="1" applyAlignment="1">
      <alignment horizontal="center" vertical="center"/>
    </xf>
    <xf numFmtId="9" fontId="12" fillId="0" borderId="32" xfId="2" applyNumberFormat="1" applyFont="1" applyFill="1" applyBorder="1" applyAlignment="1">
      <alignment horizontal="center" vertical="center"/>
    </xf>
    <xf numFmtId="10" fontId="12" fillId="0" borderId="32" xfId="2" applyNumberFormat="1" applyFont="1" applyFill="1" applyBorder="1" applyAlignment="1">
      <alignment horizontal="center" vertical="center"/>
    </xf>
    <xf numFmtId="0" fontId="12" fillId="3" borderId="6" xfId="2" applyFont="1" applyFill="1" applyBorder="1" applyAlignment="1">
      <alignment horizontal="center" vertical="center"/>
    </xf>
    <xf numFmtId="0" fontId="12" fillId="3" borderId="26" xfId="2" applyFont="1" applyFill="1" applyBorder="1" applyAlignment="1">
      <alignment horizontal="center" vertical="center"/>
    </xf>
    <xf numFmtId="0" fontId="12" fillId="0" borderId="6" xfId="2" applyFont="1" applyFill="1" applyBorder="1" applyAlignment="1">
      <alignment horizontal="center" vertical="center"/>
    </xf>
    <xf numFmtId="0" fontId="12" fillId="5" borderId="6" xfId="2" applyFont="1" applyFill="1" applyBorder="1" applyAlignment="1">
      <alignment horizontal="center" vertical="center"/>
    </xf>
    <xf numFmtId="0" fontId="12" fillId="3" borderId="34" xfId="2" applyFont="1" applyFill="1" applyBorder="1" applyAlignment="1">
      <alignment horizontal="center" vertical="center"/>
    </xf>
    <xf numFmtId="0" fontId="16" fillId="0" borderId="6" xfId="2" applyFont="1" applyBorder="1" applyAlignment="1">
      <alignment horizontal="left" vertical="center" wrapText="1"/>
    </xf>
    <xf numFmtId="0" fontId="20" fillId="0" borderId="31" xfId="2" applyFont="1" applyBorder="1" applyAlignment="1">
      <alignment horizontal="center" vertical="center" wrapText="1"/>
    </xf>
    <xf numFmtId="9" fontId="12" fillId="3" borderId="32" xfId="2" applyNumberFormat="1" applyFont="1" applyFill="1" applyBorder="1" applyAlignment="1">
      <alignment horizontal="center" vertical="center"/>
    </xf>
    <xf numFmtId="0" fontId="12" fillId="21" borderId="6" xfId="2" applyFont="1" applyFill="1" applyBorder="1" applyAlignment="1">
      <alignment horizontal="center" vertical="center"/>
    </xf>
    <xf numFmtId="0" fontId="11" fillId="3" borderId="31" xfId="2" applyFont="1" applyFill="1" applyBorder="1" applyAlignment="1">
      <alignment horizontal="center" vertical="center"/>
    </xf>
    <xf numFmtId="0" fontId="12" fillId="0" borderId="6" xfId="2" applyFont="1" applyBorder="1" applyAlignment="1">
      <alignment horizontal="center" vertical="center"/>
    </xf>
    <xf numFmtId="0" fontId="18" fillId="3" borderId="6" xfId="2" applyFont="1" applyFill="1" applyBorder="1" applyAlignment="1">
      <alignment horizontal="center" vertical="center"/>
    </xf>
    <xf numFmtId="0" fontId="12" fillId="0" borderId="26" xfId="2" applyFont="1" applyFill="1" applyBorder="1" applyAlignment="1">
      <alignment horizontal="center" vertical="center"/>
    </xf>
    <xf numFmtId="0" fontId="53" fillId="3" borderId="6" xfId="2" applyFont="1" applyFill="1" applyBorder="1" applyAlignment="1">
      <alignment horizontal="center" vertical="center"/>
    </xf>
    <xf numFmtId="9" fontId="12" fillId="3" borderId="6" xfId="2" applyNumberFormat="1" applyFont="1" applyFill="1" applyBorder="1" applyAlignment="1">
      <alignment horizontal="center" vertical="center"/>
    </xf>
    <xf numFmtId="9" fontId="12" fillId="0" borderId="6" xfId="2" applyNumberFormat="1" applyFont="1" applyFill="1" applyBorder="1" applyAlignment="1">
      <alignment horizontal="center" vertical="center"/>
    </xf>
    <xf numFmtId="0" fontId="11" fillId="3" borderId="31" xfId="2" applyFont="1" applyFill="1" applyBorder="1" applyAlignment="1">
      <alignment horizontal="center" vertical="center" wrapText="1"/>
    </xf>
    <xf numFmtId="9" fontId="12" fillId="5" borderId="6" xfId="2" applyNumberFormat="1" applyFont="1" applyFill="1" applyBorder="1" applyAlignment="1">
      <alignment horizontal="center" vertical="center"/>
    </xf>
    <xf numFmtId="0" fontId="12" fillId="5" borderId="26" xfId="2" applyFont="1" applyFill="1" applyBorder="1" applyAlignment="1">
      <alignment horizontal="center" vertical="center"/>
    </xf>
    <xf numFmtId="10" fontId="12" fillId="5" borderId="6" xfId="3" applyNumberFormat="1" applyFont="1" applyFill="1" applyBorder="1" applyAlignment="1">
      <alignment horizontal="center" vertical="center"/>
    </xf>
    <xf numFmtId="10" fontId="12" fillId="0" borderId="6" xfId="24" applyNumberFormat="1" applyFont="1" applyFill="1" applyBorder="1" applyAlignment="1">
      <alignment horizontal="center" vertical="center"/>
    </xf>
    <xf numFmtId="0" fontId="12" fillId="0" borderId="6" xfId="6" applyFont="1" applyFill="1" applyBorder="1" applyAlignment="1">
      <alignment horizontal="center" vertical="center"/>
    </xf>
    <xf numFmtId="10" fontId="12" fillId="5" borderId="26" xfId="3" applyNumberFormat="1" applyFont="1" applyFill="1" applyBorder="1" applyAlignment="1">
      <alignment horizontal="center" vertical="center"/>
    </xf>
    <xf numFmtId="0" fontId="17" fillId="3" borderId="6" xfId="2" applyFont="1" applyFill="1" applyBorder="1" applyAlignment="1">
      <alignment vertical="center" wrapText="1"/>
    </xf>
    <xf numFmtId="10" fontId="12" fillId="0" borderId="6" xfId="6" applyNumberFormat="1" applyFont="1" applyFill="1" applyBorder="1" applyAlignment="1">
      <alignment horizontal="center" vertical="center"/>
    </xf>
    <xf numFmtId="1" fontId="12" fillId="21" borderId="6" xfId="2" applyNumberFormat="1" applyFont="1" applyFill="1" applyBorder="1" applyAlignment="1">
      <alignment horizontal="center" vertical="center"/>
    </xf>
    <xf numFmtId="1" fontId="12" fillId="0" borderId="6" xfId="2" applyNumberFormat="1" applyFont="1" applyFill="1" applyBorder="1" applyAlignment="1">
      <alignment horizontal="center" vertical="center"/>
    </xf>
    <xf numFmtId="1" fontId="12" fillId="3" borderId="6" xfId="2" applyNumberFormat="1" applyFont="1" applyFill="1" applyBorder="1" applyAlignment="1">
      <alignment horizontal="center" vertical="center"/>
    </xf>
    <xf numFmtId="0" fontId="12" fillId="3" borderId="30" xfId="2" applyFont="1" applyFill="1" applyBorder="1" applyAlignment="1">
      <alignment horizontal="center" vertical="center" wrapText="1"/>
    </xf>
    <xf numFmtId="0" fontId="11" fillId="3" borderId="30" xfId="2" applyFont="1" applyFill="1" applyBorder="1" applyAlignment="1">
      <alignment horizontal="center" vertical="center" wrapText="1"/>
    </xf>
    <xf numFmtId="9" fontId="12" fillId="21" borderId="6" xfId="2" applyNumberFormat="1" applyFont="1" applyFill="1" applyBorder="1" applyAlignment="1">
      <alignment horizontal="center" vertical="center"/>
    </xf>
    <xf numFmtId="9" fontId="12" fillId="21" borderId="26" xfId="2" applyNumberFormat="1" applyFont="1" applyFill="1" applyBorder="1" applyAlignment="1">
      <alignment horizontal="center" vertical="center"/>
    </xf>
    <xf numFmtId="0" fontId="12" fillId="0" borderId="30" xfId="2" applyFont="1" applyFill="1" applyBorder="1" applyAlignment="1">
      <alignment horizontal="center" vertical="center"/>
    </xf>
    <xf numFmtId="10" fontId="12" fillId="5" borderId="30" xfId="3" applyNumberFormat="1" applyFont="1" applyFill="1" applyBorder="1" applyAlignment="1">
      <alignment horizontal="center" vertical="center"/>
    </xf>
    <xf numFmtId="10" fontId="12" fillId="0" borderId="30" xfId="24" applyNumberFormat="1" applyFont="1" applyFill="1" applyBorder="1" applyAlignment="1">
      <alignment horizontal="center" vertical="center"/>
    </xf>
    <xf numFmtId="0" fontId="12" fillId="0" borderId="30" xfId="6" applyFont="1" applyFill="1" applyBorder="1" applyAlignment="1">
      <alignment horizontal="center" vertical="center"/>
    </xf>
    <xf numFmtId="10" fontId="12" fillId="5" borderId="28" xfId="3" applyNumberFormat="1" applyFont="1" applyFill="1" applyBorder="1" applyAlignment="1">
      <alignment horizontal="center" vertical="center"/>
    </xf>
    <xf numFmtId="0" fontId="11" fillId="3" borderId="4" xfId="2" applyFont="1" applyFill="1" applyBorder="1" applyAlignment="1">
      <alignment horizontal="left" vertical="center" wrapText="1"/>
    </xf>
    <xf numFmtId="10" fontId="12" fillId="0" borderId="30" xfId="6" applyNumberFormat="1" applyFont="1" applyFill="1" applyBorder="1" applyAlignment="1">
      <alignment horizontal="center" vertical="center"/>
    </xf>
    <xf numFmtId="0" fontId="29" fillId="0" borderId="49" xfId="14" applyFont="1" applyFill="1" applyBorder="1" applyAlignment="1">
      <alignment horizontal="left" vertical="center" wrapText="1"/>
    </xf>
    <xf numFmtId="0" fontId="12" fillId="3" borderId="6" xfId="0" applyFont="1" applyFill="1" applyBorder="1" applyAlignment="1">
      <alignment horizontal="justify" vertical="center" wrapText="1"/>
    </xf>
    <xf numFmtId="0" fontId="12" fillId="3" borderId="6" xfId="0" applyFont="1" applyFill="1" applyBorder="1" applyAlignment="1">
      <alignment horizontal="justify" vertical="top" wrapText="1"/>
    </xf>
    <xf numFmtId="0" fontId="12" fillId="3" borderId="18" xfId="0" applyFont="1" applyFill="1" applyBorder="1" applyAlignment="1">
      <alignment vertical="center" wrapText="1"/>
    </xf>
    <xf numFmtId="0" fontId="12" fillId="3" borderId="16" xfId="0" applyFont="1" applyFill="1" applyBorder="1" applyAlignment="1">
      <alignment vertical="center" wrapText="1"/>
    </xf>
    <xf numFmtId="0" fontId="26" fillId="0" borderId="3" xfId="14" applyFont="1" applyBorder="1" applyAlignment="1">
      <alignment vertical="center" wrapText="1"/>
    </xf>
    <xf numFmtId="0" fontId="28" fillId="0" borderId="49" xfId="15" applyFont="1" applyFill="1" applyBorder="1" applyAlignment="1">
      <alignment horizontal="left" vertical="center" wrapText="1"/>
    </xf>
  </cellXfs>
  <cellStyles count="25">
    <cellStyle name="Bueno" xfId="9" builtinId="26"/>
    <cellStyle name="Énfasis3" xfId="20" builtinId="37"/>
    <cellStyle name="Hipervínculo" xfId="15" builtinId="8"/>
    <cellStyle name="Millares [0] 2" xfId="4" xr:uid="{00000000-0005-0000-0000-000003000000}"/>
    <cellStyle name="Millares [0] 3" xfId="8" xr:uid="{00000000-0005-0000-0000-000004000000}"/>
    <cellStyle name="Millares [0] 3 2" xfId="13" xr:uid="{00000000-0005-0000-0000-000005000000}"/>
    <cellStyle name="Millares [0] 3 3" xfId="16" xr:uid="{A58DC0CD-9C3F-47AA-82EE-9CC17BB742C9}"/>
    <cellStyle name="Normal" xfId="0" builtinId="0"/>
    <cellStyle name="Normal 2" xfId="2" xr:uid="{00000000-0005-0000-0000-000007000000}"/>
    <cellStyle name="Normal 2 2" xfId="5" xr:uid="{00000000-0005-0000-0000-000008000000}"/>
    <cellStyle name="Normal 2 2 2" xfId="6" xr:uid="{00000000-0005-0000-0000-000009000000}"/>
    <cellStyle name="Normal 3" xfId="11" xr:uid="{00000000-0005-0000-0000-00000A000000}"/>
    <cellStyle name="Normal 3 2" xfId="18" xr:uid="{980D9BB7-8BE1-4517-BF31-9E46B2A0AA44}"/>
    <cellStyle name="Normal 4" xfId="14" xr:uid="{00000000-0005-0000-0000-00000B000000}"/>
    <cellStyle name="Normal 5" xfId="19" xr:uid="{BFDE59B2-4CCD-4292-A4FF-0D2EABF7F146}"/>
    <cellStyle name="Normal 6" xfId="22" xr:uid="{615E9FEF-AC31-4831-BCE2-F3F5E6FBF490}"/>
    <cellStyle name="Porcentaje" xfId="1" builtinId="5"/>
    <cellStyle name="Porcentaje 2" xfId="3" xr:uid="{00000000-0005-0000-0000-00000D000000}"/>
    <cellStyle name="Porcentaje 3" xfId="7" xr:uid="{00000000-0005-0000-0000-00000E000000}"/>
    <cellStyle name="Porcentaje 3 2" xfId="17" xr:uid="{3394DF6A-9442-4A00-913D-CB4CB432D6F4}"/>
    <cellStyle name="Porcentaje 3 3" xfId="23" xr:uid="{40F1FBDC-4F14-4A59-9915-64F4E1A86F27}"/>
    <cellStyle name="Porcentaje 3 4" xfId="24" xr:uid="{0B5B77F0-3049-4CEF-8354-E8E221861D41}"/>
    <cellStyle name="Porcentaje 4" xfId="10" xr:uid="{00000000-0005-0000-0000-00000F000000}"/>
    <cellStyle name="Porcentaje 5" xfId="12" xr:uid="{00000000-0005-0000-0000-000010000000}"/>
    <cellStyle name="Porcentaje 6" xfId="21" xr:uid="{C71AD64E-628B-4DE8-983B-D39E9A96B9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90488</xdr:colOff>
      <xdr:row>2</xdr:row>
      <xdr:rowOff>240505</xdr:rowOff>
    </xdr:from>
    <xdr:to>
      <xdr:col>2</xdr:col>
      <xdr:colOff>991824</xdr:colOff>
      <xdr:row>7</xdr:row>
      <xdr:rowOff>66675</xdr:rowOff>
    </xdr:to>
    <xdr:pic>
      <xdr:nvPicPr>
        <xdr:cNvPr id="4" name="Imagen 1" descr="cid:image003.jpg@01D584FB.234BB700">
          <a:extLst>
            <a:ext uri="{FF2B5EF4-FFF2-40B4-BE49-F238E27FC236}">
              <a16:creationId xmlns:a16="http://schemas.microsoft.com/office/drawing/2014/main" id="{3DC52BC4-51FF-44A1-AF9E-051293EF4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573880"/>
          <a:ext cx="3968386" cy="769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166008</xdr:colOff>
      <xdr:row>48</xdr:row>
      <xdr:rowOff>295274</xdr:rowOff>
    </xdr:from>
    <xdr:to>
      <xdr:col>32</xdr:col>
      <xdr:colOff>0</xdr:colOff>
      <xdr:row>53</xdr:row>
      <xdr:rowOff>52170</xdr:rowOff>
    </xdr:to>
    <xdr:sp macro="" textlink="">
      <xdr:nvSpPr>
        <xdr:cNvPr id="2" name="Text Box 45">
          <a:extLst>
            <a:ext uri="{FF2B5EF4-FFF2-40B4-BE49-F238E27FC236}">
              <a16:creationId xmlns:a16="http://schemas.microsoft.com/office/drawing/2014/main" id="{9465603E-5DB2-4838-8034-41E634648B86}"/>
            </a:ext>
          </a:extLst>
        </xdr:cNvPr>
        <xdr:cNvSpPr txBox="1">
          <a:spLocks noChangeArrowheads="1"/>
        </xdr:cNvSpPr>
      </xdr:nvSpPr>
      <xdr:spPr bwMode="auto">
        <a:xfrm>
          <a:off x="25264383" y="25393649"/>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4F0B0501-4680-41F3-B10C-18AAD3214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48</xdr:row>
      <xdr:rowOff>285750</xdr:rowOff>
    </xdr:from>
    <xdr:to>
      <xdr:col>7</xdr:col>
      <xdr:colOff>1602589</xdr:colOff>
      <xdr:row>57</xdr:row>
      <xdr:rowOff>159327</xdr:rowOff>
    </xdr:to>
    <xdr:sp macro="" textlink="">
      <xdr:nvSpPr>
        <xdr:cNvPr id="4" name="Text Box 45">
          <a:extLst>
            <a:ext uri="{FF2B5EF4-FFF2-40B4-BE49-F238E27FC236}">
              <a16:creationId xmlns:a16="http://schemas.microsoft.com/office/drawing/2014/main" id="{F5BBC60B-4244-460F-A9F2-2B39B081FC0E}"/>
            </a:ext>
          </a:extLst>
        </xdr:cNvPr>
        <xdr:cNvSpPr txBox="1">
          <a:spLocks noChangeArrowheads="1"/>
        </xdr:cNvSpPr>
      </xdr:nvSpPr>
      <xdr:spPr bwMode="auto">
        <a:xfrm>
          <a:off x="6153150" y="25384125"/>
          <a:ext cx="4574389"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9524</xdr:rowOff>
    </xdr:from>
    <xdr:to>
      <xdr:col>2</xdr:col>
      <xdr:colOff>180975</xdr:colOff>
      <xdr:row>6</xdr:row>
      <xdr:rowOff>51625</xdr:rowOff>
    </xdr:to>
    <xdr:pic>
      <xdr:nvPicPr>
        <xdr:cNvPr id="2" name="Imagen 1">
          <a:extLst>
            <a:ext uri="{FF2B5EF4-FFF2-40B4-BE49-F238E27FC236}">
              <a16:creationId xmlns:a16="http://schemas.microsoft.com/office/drawing/2014/main" id="{A87D1600-295A-4DFE-A0A5-657F09AA9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49"/>
          <a:ext cx="3829050" cy="804101"/>
        </a:xfrm>
        <a:prstGeom prst="rect">
          <a:avLst/>
        </a:prstGeom>
      </xdr:spPr>
    </xdr:pic>
    <xdr:clientData/>
  </xdr:twoCellAnchor>
  <xdr:twoCellAnchor>
    <xdr:from>
      <xdr:col>5</xdr:col>
      <xdr:colOff>0</xdr:colOff>
      <xdr:row>39</xdr:row>
      <xdr:rowOff>19050</xdr:rowOff>
    </xdr:from>
    <xdr:to>
      <xdr:col>8</xdr:col>
      <xdr:colOff>488164</xdr:colOff>
      <xdr:row>48</xdr:row>
      <xdr:rowOff>35502</xdr:rowOff>
    </xdr:to>
    <xdr:sp macro="" textlink="">
      <xdr:nvSpPr>
        <xdr:cNvPr id="3" name="Text Box 45">
          <a:extLst>
            <a:ext uri="{FF2B5EF4-FFF2-40B4-BE49-F238E27FC236}">
              <a16:creationId xmlns:a16="http://schemas.microsoft.com/office/drawing/2014/main" id="{FBF20F0A-AD63-464D-8AFF-6DD067286291}"/>
            </a:ext>
          </a:extLst>
        </xdr:cNvPr>
        <xdr:cNvSpPr txBox="1">
          <a:spLocks noChangeArrowheads="1"/>
        </xdr:cNvSpPr>
      </xdr:nvSpPr>
      <xdr:spPr bwMode="auto">
        <a:xfrm>
          <a:off x="8772525" y="40119300"/>
          <a:ext cx="54411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28</xdr:col>
      <xdr:colOff>0</xdr:colOff>
      <xdr:row>40</xdr:row>
      <xdr:rowOff>0</xdr:rowOff>
    </xdr:from>
    <xdr:to>
      <xdr:col>49</xdr:col>
      <xdr:colOff>211939</xdr:colOff>
      <xdr:row>49</xdr:row>
      <xdr:rowOff>16452</xdr:rowOff>
    </xdr:to>
    <xdr:sp macro="" textlink="">
      <xdr:nvSpPr>
        <xdr:cNvPr id="4" name="Text Box 45">
          <a:extLst>
            <a:ext uri="{FF2B5EF4-FFF2-40B4-BE49-F238E27FC236}">
              <a16:creationId xmlns:a16="http://schemas.microsoft.com/office/drawing/2014/main" id="{9158BDB7-3ABC-4C5D-9AF6-90DC389F67F1}"/>
            </a:ext>
          </a:extLst>
        </xdr:cNvPr>
        <xdr:cNvSpPr txBox="1">
          <a:spLocks noChangeArrowheads="1"/>
        </xdr:cNvSpPr>
      </xdr:nvSpPr>
      <xdr:spPr bwMode="auto">
        <a:xfrm>
          <a:off x="26098500" y="40262175"/>
          <a:ext cx="51363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2327786</xdr:colOff>
      <xdr:row>41</xdr:row>
      <xdr:rowOff>1142</xdr:rowOff>
    </xdr:from>
    <xdr:to>
      <xdr:col>6</xdr:col>
      <xdr:colOff>1758675</xdr:colOff>
      <xdr:row>45</xdr:row>
      <xdr:rowOff>74744</xdr:rowOff>
    </xdr:to>
    <xdr:sp macro="" textlink="">
      <xdr:nvSpPr>
        <xdr:cNvPr id="2" name="Text Box 45">
          <a:extLst>
            <a:ext uri="{FF2B5EF4-FFF2-40B4-BE49-F238E27FC236}">
              <a16:creationId xmlns:a16="http://schemas.microsoft.com/office/drawing/2014/main" id="{954E1496-AF14-479A-A29E-0E0EA759A896}"/>
            </a:ext>
          </a:extLst>
        </xdr:cNvPr>
        <xdr:cNvSpPr txBox="1">
          <a:spLocks noChangeArrowheads="1"/>
        </xdr:cNvSpPr>
      </xdr:nvSpPr>
      <xdr:spPr bwMode="auto">
        <a:xfrm>
          <a:off x="6671186" y="18879692"/>
          <a:ext cx="4421989"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0</xdr:col>
      <xdr:colOff>19050</xdr:colOff>
      <xdr:row>2</xdr:row>
      <xdr:rowOff>33338</xdr:rowOff>
    </xdr:from>
    <xdr:ext cx="4038600" cy="814388"/>
    <xdr:pic>
      <xdr:nvPicPr>
        <xdr:cNvPr id="3" name="Imagen 2">
          <a:extLst>
            <a:ext uri="{FF2B5EF4-FFF2-40B4-BE49-F238E27FC236}">
              <a16:creationId xmlns:a16="http://schemas.microsoft.com/office/drawing/2014/main" id="{98559924-E653-478E-9876-DF8CD01100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757238"/>
          <a:ext cx="4038600" cy="814388"/>
        </a:xfrm>
        <a:prstGeom prst="rect">
          <a:avLst/>
        </a:prstGeom>
      </xdr:spPr>
    </xdr:pic>
    <xdr:clientData/>
  </xdr:oneCellAnchor>
  <xdr:twoCellAnchor>
    <xdr:from>
      <xdr:col>20</xdr:col>
      <xdr:colOff>171450</xdr:colOff>
      <xdr:row>41</xdr:row>
      <xdr:rowOff>19050</xdr:rowOff>
    </xdr:from>
    <xdr:to>
      <xdr:col>31</xdr:col>
      <xdr:colOff>0</xdr:colOff>
      <xdr:row>45</xdr:row>
      <xdr:rowOff>92652</xdr:rowOff>
    </xdr:to>
    <xdr:sp macro="" textlink="">
      <xdr:nvSpPr>
        <xdr:cNvPr id="4" name="Text Box 45">
          <a:extLst>
            <a:ext uri="{FF2B5EF4-FFF2-40B4-BE49-F238E27FC236}">
              <a16:creationId xmlns:a16="http://schemas.microsoft.com/office/drawing/2014/main" id="{8E770A02-AC1A-4E07-96A3-C523FC44689D}"/>
            </a:ext>
          </a:extLst>
        </xdr:cNvPr>
        <xdr:cNvSpPr txBox="1">
          <a:spLocks noChangeArrowheads="1"/>
        </xdr:cNvSpPr>
      </xdr:nvSpPr>
      <xdr:spPr bwMode="auto">
        <a:xfrm>
          <a:off x="28622625" y="18897600"/>
          <a:ext cx="5212564" cy="1321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166008</xdr:colOff>
      <xdr:row>28</xdr:row>
      <xdr:rowOff>295274</xdr:rowOff>
    </xdr:from>
    <xdr:to>
      <xdr:col>32</xdr:col>
      <xdr:colOff>0</xdr:colOff>
      <xdr:row>33</xdr:row>
      <xdr:rowOff>52170</xdr:rowOff>
    </xdr:to>
    <xdr:sp macro="" textlink="">
      <xdr:nvSpPr>
        <xdr:cNvPr id="2" name="Text Box 45">
          <a:extLst>
            <a:ext uri="{FF2B5EF4-FFF2-40B4-BE49-F238E27FC236}">
              <a16:creationId xmlns:a16="http://schemas.microsoft.com/office/drawing/2014/main" id="{C9F6844E-FF44-40A5-9122-BF841AD816D3}"/>
            </a:ext>
          </a:extLst>
        </xdr:cNvPr>
        <xdr:cNvSpPr txBox="1">
          <a:spLocks noChangeArrowheads="1"/>
        </xdr:cNvSpPr>
      </xdr:nvSpPr>
      <xdr:spPr bwMode="auto">
        <a:xfrm>
          <a:off x="25988283" y="16021049"/>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236B190-A1ED-47D2-AAAE-3875F29DA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28</xdr:row>
      <xdr:rowOff>285750</xdr:rowOff>
    </xdr:from>
    <xdr:to>
      <xdr:col>7</xdr:col>
      <xdr:colOff>1602589</xdr:colOff>
      <xdr:row>37</xdr:row>
      <xdr:rowOff>159327</xdr:rowOff>
    </xdr:to>
    <xdr:sp macro="" textlink="">
      <xdr:nvSpPr>
        <xdr:cNvPr id="4" name="Text Box 45">
          <a:extLst>
            <a:ext uri="{FF2B5EF4-FFF2-40B4-BE49-F238E27FC236}">
              <a16:creationId xmlns:a16="http://schemas.microsoft.com/office/drawing/2014/main" id="{1AB30E22-D4B6-450E-84A6-33637FD251C1}"/>
            </a:ext>
          </a:extLst>
        </xdr:cNvPr>
        <xdr:cNvSpPr txBox="1">
          <a:spLocks noChangeArrowheads="1"/>
        </xdr:cNvSpPr>
      </xdr:nvSpPr>
      <xdr:spPr bwMode="auto">
        <a:xfrm>
          <a:off x="6619875" y="16011525"/>
          <a:ext cx="5403064"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194583</xdr:colOff>
      <xdr:row>37</xdr:row>
      <xdr:rowOff>114299</xdr:rowOff>
    </xdr:from>
    <xdr:to>
      <xdr:col>32</xdr:col>
      <xdr:colOff>28575</xdr:colOff>
      <xdr:row>43</xdr:row>
      <xdr:rowOff>14070</xdr:rowOff>
    </xdr:to>
    <xdr:sp macro="" textlink="">
      <xdr:nvSpPr>
        <xdr:cNvPr id="2" name="Text Box 45">
          <a:extLst>
            <a:ext uri="{FF2B5EF4-FFF2-40B4-BE49-F238E27FC236}">
              <a16:creationId xmlns:a16="http://schemas.microsoft.com/office/drawing/2014/main" id="{DFAB431F-8B2F-4A9D-9668-D942B5B6D41E}"/>
            </a:ext>
          </a:extLst>
        </xdr:cNvPr>
        <xdr:cNvSpPr txBox="1">
          <a:spLocks noChangeArrowheads="1"/>
        </xdr:cNvSpPr>
      </xdr:nvSpPr>
      <xdr:spPr bwMode="auto">
        <a:xfrm>
          <a:off x="21025758" y="19592924"/>
          <a:ext cx="3567792" cy="1042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4</xdr:row>
      <xdr:rowOff>66675</xdr:rowOff>
    </xdr:from>
    <xdr:to>
      <xdr:col>2</xdr:col>
      <xdr:colOff>504825</xdr:colOff>
      <xdr:row>6</xdr:row>
      <xdr:rowOff>152400</xdr:rowOff>
    </xdr:to>
    <xdr:pic>
      <xdr:nvPicPr>
        <xdr:cNvPr id="3" name="Imagen 1" descr="image003">
          <a:extLst>
            <a:ext uri="{FF2B5EF4-FFF2-40B4-BE49-F238E27FC236}">
              <a16:creationId xmlns:a16="http://schemas.microsoft.com/office/drawing/2014/main" id="{37884F9F-A483-48C1-A5B3-04B99C39A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76300"/>
          <a:ext cx="3648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28</xdr:row>
      <xdr:rowOff>0</xdr:rowOff>
    </xdr:from>
    <xdr:to>
      <xdr:col>31</xdr:col>
      <xdr:colOff>294011</xdr:colOff>
      <xdr:row>32</xdr:row>
      <xdr:rowOff>61696</xdr:rowOff>
    </xdr:to>
    <xdr:sp macro="" textlink="">
      <xdr:nvSpPr>
        <xdr:cNvPr id="2" name="Text Box 45">
          <a:extLst>
            <a:ext uri="{FF2B5EF4-FFF2-40B4-BE49-F238E27FC236}">
              <a16:creationId xmlns:a16="http://schemas.microsoft.com/office/drawing/2014/main" id="{C31D33B5-AA36-4CCA-A469-FDDE8C0C086A}"/>
            </a:ext>
          </a:extLst>
        </xdr:cNvPr>
        <xdr:cNvSpPr txBox="1">
          <a:spLocks noChangeArrowheads="1"/>
        </xdr:cNvSpPr>
      </xdr:nvSpPr>
      <xdr:spPr bwMode="auto">
        <a:xfrm>
          <a:off x="26974800" y="27041475"/>
          <a:ext cx="3427736"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0</xdr:colOff>
      <xdr:row>2</xdr:row>
      <xdr:rowOff>28575</xdr:rowOff>
    </xdr:from>
    <xdr:to>
      <xdr:col>2</xdr:col>
      <xdr:colOff>31750</xdr:colOff>
      <xdr:row>6</xdr:row>
      <xdr:rowOff>21167</xdr:rowOff>
    </xdr:to>
    <xdr:pic>
      <xdr:nvPicPr>
        <xdr:cNvPr id="3" name="Imagen 2">
          <a:extLst>
            <a:ext uri="{FF2B5EF4-FFF2-40B4-BE49-F238E27FC236}">
              <a16:creationId xmlns:a16="http://schemas.microsoft.com/office/drawing/2014/main" id="{EF2D2D91-A1EA-4EC0-957F-8E1048D5A2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2492"/>
          <a:ext cx="3090333" cy="627592"/>
        </a:xfrm>
        <a:prstGeom prst="rect">
          <a:avLst/>
        </a:prstGeom>
      </xdr:spPr>
    </xdr:pic>
    <xdr:clientData/>
  </xdr:twoCellAnchor>
  <xdr:twoCellAnchor>
    <xdr:from>
      <xdr:col>4</xdr:col>
      <xdr:colOff>28575</xdr:colOff>
      <xdr:row>28</xdr:row>
      <xdr:rowOff>0</xdr:rowOff>
    </xdr:from>
    <xdr:to>
      <xdr:col>6</xdr:col>
      <xdr:colOff>2364589</xdr:colOff>
      <xdr:row>37</xdr:row>
      <xdr:rowOff>16452</xdr:rowOff>
    </xdr:to>
    <xdr:sp macro="" textlink="">
      <xdr:nvSpPr>
        <xdr:cNvPr id="4" name="Text Box 45">
          <a:extLst>
            <a:ext uri="{FF2B5EF4-FFF2-40B4-BE49-F238E27FC236}">
              <a16:creationId xmlns:a16="http://schemas.microsoft.com/office/drawing/2014/main" id="{09FB3DCB-DB8C-429D-BD59-B5AA5BE39D04}"/>
            </a:ext>
          </a:extLst>
        </xdr:cNvPr>
        <xdr:cNvSpPr txBox="1">
          <a:spLocks noChangeArrowheads="1"/>
        </xdr:cNvSpPr>
      </xdr:nvSpPr>
      <xdr:spPr bwMode="auto">
        <a:xfrm>
          <a:off x="6753225" y="27041475"/>
          <a:ext cx="5212564" cy="1559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166008</xdr:colOff>
      <xdr:row>21</xdr:row>
      <xdr:rowOff>295274</xdr:rowOff>
    </xdr:from>
    <xdr:to>
      <xdr:col>32</xdr:col>
      <xdr:colOff>0</xdr:colOff>
      <xdr:row>26</xdr:row>
      <xdr:rowOff>52170</xdr:rowOff>
    </xdr:to>
    <xdr:sp macro="" textlink="">
      <xdr:nvSpPr>
        <xdr:cNvPr id="2" name="Text Box 45">
          <a:extLst>
            <a:ext uri="{FF2B5EF4-FFF2-40B4-BE49-F238E27FC236}">
              <a16:creationId xmlns:a16="http://schemas.microsoft.com/office/drawing/2014/main" id="{13D9F359-E03D-435B-B53A-11A27DAA4325}"/>
            </a:ext>
          </a:extLst>
        </xdr:cNvPr>
        <xdr:cNvSpPr txBox="1">
          <a:spLocks noChangeArrowheads="1"/>
        </xdr:cNvSpPr>
      </xdr:nvSpPr>
      <xdr:spPr bwMode="auto">
        <a:xfrm>
          <a:off x="25578708" y="11668124"/>
          <a:ext cx="3567792"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AC20E6BC-B36B-48F9-93CE-1BDA850C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653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21</xdr:row>
      <xdr:rowOff>285750</xdr:rowOff>
    </xdr:from>
    <xdr:to>
      <xdr:col>7</xdr:col>
      <xdr:colOff>1602589</xdr:colOff>
      <xdr:row>30</xdr:row>
      <xdr:rowOff>159327</xdr:rowOff>
    </xdr:to>
    <xdr:sp macro="" textlink="">
      <xdr:nvSpPr>
        <xdr:cNvPr id="4" name="Text Box 45">
          <a:extLst>
            <a:ext uri="{FF2B5EF4-FFF2-40B4-BE49-F238E27FC236}">
              <a16:creationId xmlns:a16="http://schemas.microsoft.com/office/drawing/2014/main" id="{9502AC4A-2060-49BB-BBE6-37FD9FFAC305}"/>
            </a:ext>
          </a:extLst>
        </xdr:cNvPr>
        <xdr:cNvSpPr txBox="1">
          <a:spLocks noChangeArrowheads="1"/>
        </xdr:cNvSpPr>
      </xdr:nvSpPr>
      <xdr:spPr bwMode="auto">
        <a:xfrm>
          <a:off x="6619875" y="11658600"/>
          <a:ext cx="4993489" cy="14737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19050</xdr:colOff>
      <xdr:row>2</xdr:row>
      <xdr:rowOff>33338</xdr:rowOff>
    </xdr:from>
    <xdr:ext cx="4038600" cy="814388"/>
    <xdr:pic>
      <xdr:nvPicPr>
        <xdr:cNvPr id="3" name="Imagen 2">
          <a:extLst>
            <a:ext uri="{FF2B5EF4-FFF2-40B4-BE49-F238E27FC236}">
              <a16:creationId xmlns:a16="http://schemas.microsoft.com/office/drawing/2014/main" id="{9B624C94-8086-47F1-903B-3C249ACAFC0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757238"/>
          <a:ext cx="4038600" cy="814388"/>
        </a:xfrm>
        <a:prstGeom prst="rect">
          <a:avLst/>
        </a:prstGeom>
      </xdr:spPr>
    </xdr:pic>
    <xdr:clientData/>
  </xdr:oneCellAnchor>
  <xdr:twoCellAnchor>
    <xdr:from>
      <xdr:col>24</xdr:col>
      <xdr:colOff>166008</xdr:colOff>
      <xdr:row>26</xdr:row>
      <xdr:rowOff>295274</xdr:rowOff>
    </xdr:from>
    <xdr:to>
      <xdr:col>31</xdr:col>
      <xdr:colOff>157940</xdr:colOff>
      <xdr:row>31</xdr:row>
      <xdr:rowOff>52170</xdr:rowOff>
    </xdr:to>
    <xdr:sp macro="" textlink="">
      <xdr:nvSpPr>
        <xdr:cNvPr id="6" name="Text Box 45">
          <a:extLst>
            <a:ext uri="{FF2B5EF4-FFF2-40B4-BE49-F238E27FC236}">
              <a16:creationId xmlns:a16="http://schemas.microsoft.com/office/drawing/2014/main" id="{4E36E270-CC3D-46BE-892B-328008061A45}"/>
            </a:ext>
          </a:extLst>
        </xdr:cNvPr>
        <xdr:cNvSpPr txBox="1">
          <a:spLocks noChangeArrowheads="1"/>
        </xdr:cNvSpPr>
      </xdr:nvSpPr>
      <xdr:spPr bwMode="auto">
        <a:xfrm>
          <a:off x="24826233" y="15792449"/>
          <a:ext cx="3563807"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166008</xdr:colOff>
      <xdr:row>37</xdr:row>
      <xdr:rowOff>295274</xdr:rowOff>
    </xdr:from>
    <xdr:to>
      <xdr:col>32</xdr:col>
      <xdr:colOff>0</xdr:colOff>
      <xdr:row>42</xdr:row>
      <xdr:rowOff>52170</xdr:rowOff>
    </xdr:to>
    <xdr:sp macro="" textlink="">
      <xdr:nvSpPr>
        <xdr:cNvPr id="2" name="Text Box 45">
          <a:extLst>
            <a:ext uri="{FF2B5EF4-FFF2-40B4-BE49-F238E27FC236}">
              <a16:creationId xmlns:a16="http://schemas.microsoft.com/office/drawing/2014/main" id="{9A2B69AD-43F7-4E05-B44D-F309FA97BB71}"/>
            </a:ext>
          </a:extLst>
        </xdr:cNvPr>
        <xdr:cNvSpPr txBox="1">
          <a:spLocks noChangeArrowheads="1"/>
        </xdr:cNvSpPr>
      </xdr:nvSpPr>
      <xdr:spPr bwMode="auto">
        <a:xfrm>
          <a:off x="25997808" y="19450049"/>
          <a:ext cx="3567792" cy="1271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0</xdr:col>
      <xdr:colOff>228600</xdr:colOff>
      <xdr:row>2</xdr:row>
      <xdr:rowOff>136729</xdr:rowOff>
    </xdr:from>
    <xdr:to>
      <xdr:col>2</xdr:col>
      <xdr:colOff>348766</xdr:colOff>
      <xdr:row>6</xdr:row>
      <xdr:rowOff>19050</xdr:rowOff>
    </xdr:to>
    <xdr:pic>
      <xdr:nvPicPr>
        <xdr:cNvPr id="3" name="Imagen 1" descr="image003">
          <a:extLst>
            <a:ext uri="{FF2B5EF4-FFF2-40B4-BE49-F238E27FC236}">
              <a16:creationId xmlns:a16="http://schemas.microsoft.com/office/drawing/2014/main" id="{8372B7EF-C245-4FE5-BF12-253E208263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27254"/>
          <a:ext cx="2939566" cy="644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xdr:colOff>
      <xdr:row>37</xdr:row>
      <xdr:rowOff>285750</xdr:rowOff>
    </xdr:from>
    <xdr:to>
      <xdr:col>7</xdr:col>
      <xdr:colOff>1602589</xdr:colOff>
      <xdr:row>46</xdr:row>
      <xdr:rowOff>159327</xdr:rowOff>
    </xdr:to>
    <xdr:sp macro="" textlink="">
      <xdr:nvSpPr>
        <xdr:cNvPr id="4" name="Text Box 45">
          <a:extLst>
            <a:ext uri="{FF2B5EF4-FFF2-40B4-BE49-F238E27FC236}">
              <a16:creationId xmlns:a16="http://schemas.microsoft.com/office/drawing/2014/main" id="{B6D83AD6-B73E-4D8C-B553-E74FECFB36B7}"/>
            </a:ext>
          </a:extLst>
        </xdr:cNvPr>
        <xdr:cNvSpPr txBox="1">
          <a:spLocks noChangeArrowheads="1"/>
        </xdr:cNvSpPr>
      </xdr:nvSpPr>
      <xdr:spPr bwMode="auto">
        <a:xfrm>
          <a:off x="7038975" y="19450050"/>
          <a:ext cx="4993489" cy="2026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156483</xdr:colOff>
      <xdr:row>45</xdr:row>
      <xdr:rowOff>9524</xdr:rowOff>
    </xdr:from>
    <xdr:to>
      <xdr:col>31</xdr:col>
      <xdr:colOff>148415</xdr:colOff>
      <xdr:row>49</xdr:row>
      <xdr:rowOff>71220</xdr:rowOff>
    </xdr:to>
    <xdr:sp macro="" textlink="">
      <xdr:nvSpPr>
        <xdr:cNvPr id="2" name="Text Box 45">
          <a:extLst>
            <a:ext uri="{FF2B5EF4-FFF2-40B4-BE49-F238E27FC236}">
              <a16:creationId xmlns:a16="http://schemas.microsoft.com/office/drawing/2014/main" id="{74232BB5-5CAC-4519-93C1-ADAA6D7C8E5E}"/>
            </a:ext>
          </a:extLst>
        </xdr:cNvPr>
        <xdr:cNvSpPr txBox="1">
          <a:spLocks noChangeArrowheads="1"/>
        </xdr:cNvSpPr>
      </xdr:nvSpPr>
      <xdr:spPr bwMode="auto">
        <a:xfrm>
          <a:off x="27864708" y="24793574"/>
          <a:ext cx="5030657" cy="747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127000</xdr:colOff>
      <xdr:row>2</xdr:row>
      <xdr:rowOff>46717</xdr:rowOff>
    </xdr:from>
    <xdr:to>
      <xdr:col>2</xdr:col>
      <xdr:colOff>1404093</xdr:colOff>
      <xdr:row>6</xdr:row>
      <xdr:rowOff>69850</xdr:rowOff>
    </xdr:to>
    <xdr:pic>
      <xdr:nvPicPr>
        <xdr:cNvPr id="3" name="Imagen 2">
          <a:extLst>
            <a:ext uri="{FF2B5EF4-FFF2-40B4-BE49-F238E27FC236}">
              <a16:creationId xmlns:a16="http://schemas.microsoft.com/office/drawing/2014/main" id="{BBDC2900-D5A4-404B-9FE1-FBA49DFE3961}"/>
            </a:ext>
          </a:extLst>
        </xdr:cNvPr>
        <xdr:cNvPicPr>
          <a:picLocks noChangeAspect="1"/>
        </xdr:cNvPicPr>
      </xdr:nvPicPr>
      <xdr:blipFill>
        <a:blip xmlns:r="http://schemas.openxmlformats.org/officeDocument/2006/relationships" r:embed="rId1"/>
        <a:stretch>
          <a:fillRect/>
        </a:stretch>
      </xdr:blipFill>
      <xdr:spPr>
        <a:xfrm>
          <a:off x="127000" y="265792"/>
          <a:ext cx="3744068" cy="785133"/>
        </a:xfrm>
        <a:prstGeom prst="rect">
          <a:avLst/>
        </a:prstGeom>
      </xdr:spPr>
    </xdr:pic>
    <xdr:clientData/>
  </xdr:twoCellAnchor>
  <xdr:twoCellAnchor>
    <xdr:from>
      <xdr:col>5</xdr:col>
      <xdr:colOff>57150</xdr:colOff>
      <xdr:row>44</xdr:row>
      <xdr:rowOff>152400</xdr:rowOff>
    </xdr:from>
    <xdr:to>
      <xdr:col>7</xdr:col>
      <xdr:colOff>1126339</xdr:colOff>
      <xdr:row>53</xdr:row>
      <xdr:rowOff>159327</xdr:rowOff>
    </xdr:to>
    <xdr:sp macro="" textlink="">
      <xdr:nvSpPr>
        <xdr:cNvPr id="4" name="Text Box 45">
          <a:extLst>
            <a:ext uri="{FF2B5EF4-FFF2-40B4-BE49-F238E27FC236}">
              <a16:creationId xmlns:a16="http://schemas.microsoft.com/office/drawing/2014/main" id="{F1B13E9C-B202-402A-8939-7878E23C1077}"/>
            </a:ext>
          </a:extLst>
        </xdr:cNvPr>
        <xdr:cNvSpPr txBox="1">
          <a:spLocks noChangeArrowheads="1"/>
        </xdr:cNvSpPr>
      </xdr:nvSpPr>
      <xdr:spPr bwMode="auto">
        <a:xfrm>
          <a:off x="6581775" y="24765000"/>
          <a:ext cx="5203039" cy="154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atencionalciudadano@orgsolidarias.gov.co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24"/>
  <sheetViews>
    <sheetView tabSelected="1" topLeftCell="M1" zoomScaleNormal="100" zoomScaleSheetLayoutView="50" workbookViewId="0">
      <selection activeCell="P12" sqref="P12"/>
    </sheetView>
  </sheetViews>
  <sheetFormatPr baseColWidth="10" defaultColWidth="23" defaultRowHeight="12.75" x14ac:dyDescent="0.2"/>
  <cols>
    <col min="1" max="1" width="23" style="119"/>
    <col min="2" max="3" width="23" style="119" customWidth="1"/>
    <col min="4" max="4" width="27.140625" style="119" customWidth="1"/>
    <col min="5" max="5" width="39.140625" style="93" customWidth="1"/>
    <col min="6" max="6" width="23" style="27" customWidth="1"/>
    <col min="7" max="8" width="23" style="119" customWidth="1"/>
    <col min="9" max="10" width="23" style="27" customWidth="1"/>
    <col min="11" max="12" width="23" style="119" customWidth="1"/>
    <col min="13" max="15" width="23" style="27" customWidth="1"/>
    <col min="16" max="19" width="23" style="119" customWidth="1"/>
    <col min="20" max="20" width="23" style="374"/>
    <col min="21" max="22" width="23" style="123"/>
    <col min="23" max="23" width="23" style="199"/>
    <col min="24" max="24" width="23" style="119"/>
    <col min="25" max="26" width="23" style="715"/>
    <col min="27" max="27" width="23" style="119"/>
    <col min="28" max="16384" width="23" style="27"/>
  </cols>
  <sheetData>
    <row r="2" spans="1:27" ht="13.5" thickBot="1" x14ac:dyDescent="0.25"/>
    <row r="3" spans="1:27" ht="23.25" customHeight="1" x14ac:dyDescent="0.2">
      <c r="A3" s="764" t="s">
        <v>1124</v>
      </c>
      <c r="B3" s="765"/>
      <c r="C3" s="765"/>
      <c r="D3" s="765"/>
      <c r="E3" s="765"/>
      <c r="F3" s="765"/>
      <c r="G3" s="765"/>
      <c r="H3" s="765"/>
      <c r="I3" s="765"/>
      <c r="J3" s="765"/>
      <c r="K3" s="765"/>
      <c r="L3" s="765"/>
      <c r="M3" s="765"/>
      <c r="N3" s="765"/>
      <c r="O3" s="765"/>
      <c r="P3" s="765"/>
      <c r="Q3" s="765"/>
      <c r="R3" s="765"/>
      <c r="S3" s="765"/>
      <c r="T3" s="766"/>
      <c r="U3" s="765"/>
      <c r="V3" s="765"/>
      <c r="W3" s="767"/>
      <c r="X3" s="768"/>
      <c r="Y3" s="765"/>
      <c r="Z3" s="765"/>
      <c r="AA3" s="769"/>
    </row>
    <row r="4" spans="1:27" ht="23.25" customHeight="1" x14ac:dyDescent="0.2">
      <c r="A4" s="770"/>
      <c r="B4" s="771"/>
      <c r="C4" s="771"/>
      <c r="D4" s="771"/>
      <c r="E4" s="771"/>
      <c r="F4" s="771"/>
      <c r="G4" s="771"/>
      <c r="H4" s="771"/>
      <c r="I4" s="771"/>
      <c r="J4" s="771"/>
      <c r="K4" s="771"/>
      <c r="L4" s="771"/>
      <c r="M4" s="771"/>
      <c r="N4" s="771"/>
      <c r="O4" s="771"/>
      <c r="P4" s="771"/>
      <c r="Q4" s="771"/>
      <c r="R4" s="771"/>
      <c r="S4" s="771"/>
      <c r="T4" s="772"/>
      <c r="U4" s="771"/>
      <c r="V4" s="771"/>
      <c r="W4" s="773"/>
      <c r="X4" s="774"/>
      <c r="Y4" s="771"/>
      <c r="Z4" s="771"/>
      <c r="AA4" s="775"/>
    </row>
    <row r="5" spans="1:27" ht="16.5" customHeight="1" thickBot="1" x14ac:dyDescent="0.25">
      <c r="A5" s="776"/>
      <c r="B5" s="777"/>
      <c r="C5" s="777"/>
      <c r="D5" s="777"/>
      <c r="E5" s="777"/>
      <c r="F5" s="777"/>
      <c r="G5" s="777"/>
      <c r="H5" s="777"/>
      <c r="I5" s="777"/>
      <c r="J5" s="777"/>
      <c r="K5" s="777"/>
      <c r="L5" s="777"/>
      <c r="M5" s="777"/>
      <c r="N5" s="777"/>
      <c r="O5" s="777"/>
      <c r="P5" s="777"/>
      <c r="Q5" s="777"/>
      <c r="R5" s="777"/>
      <c r="S5" s="777"/>
      <c r="T5" s="778"/>
      <c r="U5" s="777"/>
      <c r="V5" s="777"/>
      <c r="W5" s="779"/>
      <c r="X5" s="780"/>
      <c r="Y5" s="777"/>
      <c r="Z5" s="777"/>
      <c r="AA5" s="781"/>
    </row>
    <row r="6" spans="1:27" ht="23.25" hidden="1" customHeight="1" x14ac:dyDescent="0.2">
      <c r="A6" s="770"/>
      <c r="B6" s="771"/>
      <c r="C6" s="771"/>
      <c r="D6" s="771"/>
      <c r="E6" s="771"/>
      <c r="F6" s="771"/>
      <c r="G6" s="771"/>
      <c r="H6" s="771"/>
      <c r="I6" s="771"/>
      <c r="J6" s="771"/>
      <c r="K6" s="771"/>
      <c r="L6" s="771"/>
      <c r="M6" s="771"/>
      <c r="N6" s="771"/>
      <c r="O6" s="771"/>
      <c r="P6" s="771"/>
      <c r="Q6" s="771"/>
      <c r="R6" s="771"/>
      <c r="S6" s="771"/>
      <c r="T6" s="771"/>
      <c r="U6" s="771"/>
      <c r="V6" s="771"/>
      <c r="W6" s="771"/>
      <c r="X6" s="771"/>
      <c r="Y6" s="771"/>
      <c r="Z6" s="771"/>
      <c r="AA6" s="782"/>
    </row>
    <row r="7" spans="1:27" ht="11.25" customHeight="1" x14ac:dyDescent="0.2">
      <c r="A7" s="764"/>
      <c r="B7" s="765"/>
      <c r="C7" s="765"/>
      <c r="D7" s="765"/>
      <c r="E7" s="765"/>
      <c r="F7" s="765"/>
      <c r="G7" s="765"/>
      <c r="H7" s="765"/>
      <c r="I7" s="765"/>
      <c r="J7" s="765"/>
      <c r="K7" s="765"/>
      <c r="L7" s="765"/>
      <c r="M7" s="765"/>
      <c r="N7" s="765"/>
      <c r="O7" s="765"/>
      <c r="P7" s="765"/>
      <c r="Q7" s="765"/>
      <c r="R7" s="765"/>
      <c r="S7" s="765"/>
      <c r="T7" s="766"/>
      <c r="U7" s="765"/>
      <c r="V7" s="765"/>
      <c r="W7" s="767"/>
      <c r="X7" s="768"/>
      <c r="Y7" s="765"/>
      <c r="Z7" s="765"/>
      <c r="AA7" s="769"/>
    </row>
    <row r="8" spans="1:27" ht="24.75" customHeight="1" thickBot="1" x14ac:dyDescent="0.25">
      <c r="A8" s="776"/>
      <c r="B8" s="777"/>
      <c r="C8" s="777"/>
      <c r="D8" s="777"/>
      <c r="E8" s="777"/>
      <c r="F8" s="777"/>
      <c r="G8" s="777"/>
      <c r="H8" s="777"/>
      <c r="I8" s="777"/>
      <c r="J8" s="777"/>
      <c r="K8" s="777"/>
      <c r="L8" s="777"/>
      <c r="M8" s="777"/>
      <c r="N8" s="777"/>
      <c r="O8" s="777"/>
      <c r="P8" s="777"/>
      <c r="Q8" s="777"/>
      <c r="R8" s="777"/>
      <c r="S8" s="777"/>
      <c r="T8" s="778"/>
      <c r="U8" s="777"/>
      <c r="V8" s="777"/>
      <c r="W8" s="779"/>
      <c r="X8" s="780"/>
      <c r="Y8" s="777"/>
      <c r="Z8" s="777"/>
      <c r="AA8" s="781"/>
    </row>
    <row r="9" spans="1:27" ht="27.75" customHeight="1" x14ac:dyDescent="0.2">
      <c r="A9" s="784" t="s">
        <v>290</v>
      </c>
      <c r="B9" s="785"/>
      <c r="C9" s="785"/>
      <c r="D9" s="794" t="s">
        <v>320</v>
      </c>
      <c r="E9" s="788" t="s">
        <v>291</v>
      </c>
      <c r="F9" s="788"/>
      <c r="G9" s="788"/>
      <c r="H9" s="789"/>
      <c r="I9" s="792" t="s">
        <v>310</v>
      </c>
      <c r="J9" s="788"/>
      <c r="K9" s="788"/>
      <c r="L9" s="789"/>
      <c r="M9" s="756" t="s">
        <v>1138</v>
      </c>
      <c r="N9" s="757"/>
      <c r="O9" s="757"/>
      <c r="P9" s="757"/>
      <c r="Q9" s="757"/>
      <c r="R9" s="757"/>
      <c r="S9" s="757"/>
      <c r="T9" s="758"/>
      <c r="U9" s="757"/>
      <c r="V9" s="757"/>
      <c r="W9" s="759"/>
      <c r="X9" s="757"/>
      <c r="Y9" s="757"/>
      <c r="Z9" s="757"/>
      <c r="AA9" s="757"/>
    </row>
    <row r="10" spans="1:27" ht="36" customHeight="1" thickBot="1" x14ac:dyDescent="0.25">
      <c r="A10" s="786"/>
      <c r="B10" s="787"/>
      <c r="C10" s="787"/>
      <c r="D10" s="795"/>
      <c r="E10" s="790"/>
      <c r="F10" s="790"/>
      <c r="G10" s="790"/>
      <c r="H10" s="791"/>
      <c r="I10" s="793"/>
      <c r="J10" s="790"/>
      <c r="K10" s="790"/>
      <c r="L10" s="791"/>
      <c r="M10" s="760"/>
      <c r="N10" s="761"/>
      <c r="O10" s="761"/>
      <c r="P10" s="761"/>
      <c r="Q10" s="761"/>
      <c r="R10" s="761"/>
      <c r="S10" s="761"/>
      <c r="T10" s="762"/>
      <c r="U10" s="761"/>
      <c r="V10" s="761"/>
      <c r="W10" s="763"/>
      <c r="X10" s="761"/>
      <c r="Y10" s="761"/>
      <c r="Z10" s="761"/>
      <c r="AA10" s="761"/>
    </row>
    <row r="11" spans="1:27" s="116" customFormat="1" ht="62.25" customHeight="1" thickBot="1" x14ac:dyDescent="0.25">
      <c r="A11" s="710" t="s">
        <v>134</v>
      </c>
      <c r="B11" s="711" t="s">
        <v>127</v>
      </c>
      <c r="C11" s="712" t="s">
        <v>135</v>
      </c>
      <c r="D11" s="727" t="s">
        <v>324</v>
      </c>
      <c r="E11" s="728" t="s">
        <v>128</v>
      </c>
      <c r="F11" s="729" t="s">
        <v>162</v>
      </c>
      <c r="G11" s="729" t="s">
        <v>129</v>
      </c>
      <c r="H11" s="729" t="s">
        <v>130</v>
      </c>
      <c r="I11" s="730" t="s">
        <v>131</v>
      </c>
      <c r="J11" s="730" t="s">
        <v>200</v>
      </c>
      <c r="K11" s="730" t="s">
        <v>132</v>
      </c>
      <c r="L11" s="731" t="s">
        <v>133</v>
      </c>
      <c r="M11" s="732" t="s">
        <v>12</v>
      </c>
      <c r="N11" s="733" t="s">
        <v>13</v>
      </c>
      <c r="O11" s="734" t="s">
        <v>261</v>
      </c>
      <c r="P11" s="735" t="s">
        <v>198</v>
      </c>
      <c r="Q11" s="735" t="s">
        <v>267</v>
      </c>
      <c r="R11" s="735" t="s">
        <v>86</v>
      </c>
      <c r="S11" s="735" t="s">
        <v>49</v>
      </c>
      <c r="T11" s="736" t="s">
        <v>51</v>
      </c>
      <c r="U11" s="736" t="s">
        <v>52</v>
      </c>
      <c r="V11" s="736" t="s">
        <v>53</v>
      </c>
      <c r="W11" s="737" t="s">
        <v>54</v>
      </c>
      <c r="X11" s="738" t="s">
        <v>56</v>
      </c>
      <c r="Y11" s="739" t="s">
        <v>57</v>
      </c>
      <c r="Z11" s="739" t="s">
        <v>58</v>
      </c>
      <c r="AA11" s="736" t="s">
        <v>59</v>
      </c>
    </row>
    <row r="12" spans="1:27" s="95" customFormat="1" ht="110.25" customHeight="1" x14ac:dyDescent="0.2">
      <c r="A12" s="128" t="s">
        <v>152</v>
      </c>
      <c r="B12" s="126" t="s">
        <v>141</v>
      </c>
      <c r="C12" s="126" t="s">
        <v>169</v>
      </c>
      <c r="D12" s="134"/>
      <c r="E12" s="97" t="s">
        <v>300</v>
      </c>
      <c r="F12" s="97" t="s">
        <v>163</v>
      </c>
      <c r="G12" s="129" t="s">
        <v>236</v>
      </c>
      <c r="H12" s="129" t="s">
        <v>236</v>
      </c>
      <c r="I12" s="97" t="s">
        <v>182</v>
      </c>
      <c r="J12" s="97" t="s">
        <v>187</v>
      </c>
      <c r="K12" s="126" t="s">
        <v>195</v>
      </c>
      <c r="L12" s="126">
        <v>90</v>
      </c>
      <c r="M12" s="108" t="s">
        <v>203</v>
      </c>
      <c r="N12" s="108" t="s">
        <v>87</v>
      </c>
      <c r="O12" s="108" t="s">
        <v>226</v>
      </c>
      <c r="P12" s="124" t="s">
        <v>195</v>
      </c>
      <c r="Q12" s="121">
        <v>90</v>
      </c>
      <c r="R12" s="120" t="s">
        <v>273</v>
      </c>
      <c r="S12" s="125" t="s">
        <v>285</v>
      </c>
      <c r="T12" s="796" t="str">
        <f>GTICS!G11</f>
        <v>1.1. Revisión y actualización de la Arquitectura TI</v>
      </c>
      <c r="U12" s="134" t="str">
        <f>GTICS!H11</f>
        <v>Una (1°) Actualización Documento de Arquitectura de TI.</v>
      </c>
      <c r="V12" s="134" t="str">
        <f>GTICS!I11</f>
        <v>Número Actualizaciones Actualización de  documento de Arquitectura TI.</v>
      </c>
      <c r="W12" s="713">
        <f>GTICS!J11</f>
        <v>0.02</v>
      </c>
      <c r="X12" s="754" t="str">
        <f>GTICS!K11</f>
        <v>Luis Carlos Jaraba Correa
Contratista
Supervisor</v>
      </c>
      <c r="Y12" s="716">
        <f>GTICS!L11</f>
        <v>44228</v>
      </c>
      <c r="Z12" s="716">
        <f>GTICS!M11</f>
        <v>44546</v>
      </c>
      <c r="AA12" s="755" t="str">
        <f>GTICS!N11</f>
        <v>Bogotá D.C.</v>
      </c>
    </row>
    <row r="13" spans="1:27" s="95" customFormat="1" ht="110.25" customHeight="1" x14ac:dyDescent="0.2">
      <c r="A13" s="127" t="s">
        <v>152</v>
      </c>
      <c r="B13" s="101" t="s">
        <v>141</v>
      </c>
      <c r="C13" s="101" t="s">
        <v>169</v>
      </c>
      <c r="D13" s="708"/>
      <c r="E13" s="94" t="s">
        <v>300</v>
      </c>
      <c r="F13" s="94" t="s">
        <v>163</v>
      </c>
      <c r="G13" s="130" t="s">
        <v>236</v>
      </c>
      <c r="H13" s="130" t="s">
        <v>236</v>
      </c>
      <c r="I13" s="94" t="s">
        <v>182</v>
      </c>
      <c r="J13" s="94" t="s">
        <v>187</v>
      </c>
      <c r="K13" s="101" t="s">
        <v>195</v>
      </c>
      <c r="L13" s="101">
        <v>90</v>
      </c>
      <c r="M13" s="157" t="s">
        <v>203</v>
      </c>
      <c r="N13" s="157" t="s">
        <v>87</v>
      </c>
      <c r="O13" s="157" t="s">
        <v>226</v>
      </c>
      <c r="P13" s="38" t="s">
        <v>195</v>
      </c>
      <c r="Q13" s="122">
        <v>90</v>
      </c>
      <c r="R13" s="117" t="s">
        <v>273</v>
      </c>
      <c r="S13" s="146" t="s">
        <v>285</v>
      </c>
      <c r="T13" s="783"/>
      <c r="U13" s="708" t="str">
        <f>GTICS!H12</f>
        <v>1° documentar de la Arquitectura de Solución de un sistemas de información.</v>
      </c>
      <c r="V13" s="708" t="str">
        <f>GTICS!I12</f>
        <v>Número de  documento de Arquitectura de Solución de un sistemas de información.</v>
      </c>
      <c r="W13" s="109">
        <f>GTICS!J12</f>
        <v>0.01</v>
      </c>
      <c r="X13" s="752"/>
      <c r="Y13" s="718">
        <f>GTICS!L12</f>
        <v>44228</v>
      </c>
      <c r="Z13" s="718">
        <f>GTICS!M12</f>
        <v>44546</v>
      </c>
      <c r="AA13" s="753"/>
    </row>
    <row r="14" spans="1:27" s="95" customFormat="1" ht="110.25" customHeight="1" x14ac:dyDescent="0.2">
      <c r="A14" s="127" t="s">
        <v>152</v>
      </c>
      <c r="B14" s="101" t="s">
        <v>141</v>
      </c>
      <c r="C14" s="101" t="s">
        <v>169</v>
      </c>
      <c r="D14" s="708"/>
      <c r="E14" s="94" t="s">
        <v>300</v>
      </c>
      <c r="F14" s="94" t="s">
        <v>163</v>
      </c>
      <c r="G14" s="130" t="s">
        <v>236</v>
      </c>
      <c r="H14" s="130" t="s">
        <v>236</v>
      </c>
      <c r="I14" s="94" t="s">
        <v>182</v>
      </c>
      <c r="J14" s="94" t="s">
        <v>187</v>
      </c>
      <c r="K14" s="101" t="s">
        <v>195</v>
      </c>
      <c r="L14" s="101">
        <v>90</v>
      </c>
      <c r="M14" s="157" t="s">
        <v>203</v>
      </c>
      <c r="N14" s="157" t="s">
        <v>87</v>
      </c>
      <c r="O14" s="157" t="s">
        <v>226</v>
      </c>
      <c r="P14" s="38" t="s">
        <v>195</v>
      </c>
      <c r="Q14" s="122">
        <v>90</v>
      </c>
      <c r="R14" s="117" t="s">
        <v>273</v>
      </c>
      <c r="S14" s="146" t="s">
        <v>285</v>
      </c>
      <c r="T14" s="783" t="str">
        <f>GTICS!G13</f>
        <v>1.2 Implementación, actualización y seguimiento a los planes integrados del Grupo de Tecnologías de la Información. (PETI, Plan de seguridad y privacidad de la información, Plan de tratamiento de riesgos de seguridad digital y Plan de Mantenimiento de servicios tecnológicos)</v>
      </c>
      <c r="U14" s="708" t="str">
        <f>GTICS!H13</f>
        <v>100%  de ejecución de las actividades de PETI 2021</v>
      </c>
      <c r="V14" s="708" t="str">
        <f>GTICS!I13</f>
        <v>Porcentaje de ejecución de las actividades de PETI 2021</v>
      </c>
      <c r="W14" s="109">
        <f>GTICS!J13</f>
        <v>0.03</v>
      </c>
      <c r="X14" s="752" t="str">
        <f>GTICS!K13</f>
        <v>Luis Carlos Jaraba Correa
José Ignacio Herrera T
Contratista</v>
      </c>
      <c r="Y14" s="718">
        <f>GTICS!L13</f>
        <v>44216</v>
      </c>
      <c r="Z14" s="718">
        <f>GTICS!M13</f>
        <v>44561</v>
      </c>
      <c r="AA14" s="753" t="str">
        <f>GTICS!N13</f>
        <v>Bogotá D.C.</v>
      </c>
    </row>
    <row r="15" spans="1:27" s="95" customFormat="1" ht="110.25" customHeight="1" x14ac:dyDescent="0.2">
      <c r="A15" s="127" t="s">
        <v>152</v>
      </c>
      <c r="B15" s="101" t="s">
        <v>141</v>
      </c>
      <c r="C15" s="101" t="s">
        <v>169</v>
      </c>
      <c r="D15" s="708"/>
      <c r="E15" s="94" t="s">
        <v>300</v>
      </c>
      <c r="F15" s="94" t="s">
        <v>163</v>
      </c>
      <c r="G15" s="130" t="s">
        <v>236</v>
      </c>
      <c r="H15" s="130" t="s">
        <v>236</v>
      </c>
      <c r="I15" s="94" t="s">
        <v>182</v>
      </c>
      <c r="J15" s="94" t="s">
        <v>187</v>
      </c>
      <c r="K15" s="101" t="s">
        <v>195</v>
      </c>
      <c r="L15" s="101">
        <v>90</v>
      </c>
      <c r="M15" s="157" t="s">
        <v>203</v>
      </c>
      <c r="N15" s="157" t="s">
        <v>87</v>
      </c>
      <c r="O15" s="157" t="s">
        <v>226</v>
      </c>
      <c r="P15" s="38" t="s">
        <v>195</v>
      </c>
      <c r="Q15" s="122">
        <v>90</v>
      </c>
      <c r="R15" s="117" t="s">
        <v>273</v>
      </c>
      <c r="S15" s="146" t="s">
        <v>285</v>
      </c>
      <c r="T15" s="783"/>
      <c r="U15" s="708" t="str">
        <f>GTICS!H14</f>
        <v>Una (1°) Actualización del Plan Estratégico de Tecnologías 2022</v>
      </c>
      <c r="V15" s="708" t="str">
        <f>GTICS!I14</f>
        <v>Numero Actualizaciones del Plan Estratégico de Tecnologías 2022</v>
      </c>
      <c r="W15" s="109">
        <f>GTICS!J14</f>
        <v>0.01</v>
      </c>
      <c r="X15" s="752"/>
      <c r="Y15" s="718">
        <f>GTICS!L14</f>
        <v>0</v>
      </c>
      <c r="Z15" s="718">
        <f>GTICS!M14</f>
        <v>0</v>
      </c>
      <c r="AA15" s="753"/>
    </row>
    <row r="16" spans="1:27" s="95" customFormat="1" ht="110.25" customHeight="1" x14ac:dyDescent="0.2">
      <c r="A16" s="127" t="s">
        <v>152</v>
      </c>
      <c r="B16" s="101" t="s">
        <v>141</v>
      </c>
      <c r="C16" s="101" t="s">
        <v>169</v>
      </c>
      <c r="D16" s="708"/>
      <c r="E16" s="94" t="s">
        <v>300</v>
      </c>
      <c r="F16" s="94" t="s">
        <v>163</v>
      </c>
      <c r="G16" s="130" t="s">
        <v>236</v>
      </c>
      <c r="H16" s="130" t="s">
        <v>236</v>
      </c>
      <c r="I16" s="94" t="s">
        <v>182</v>
      </c>
      <c r="J16" s="94" t="s">
        <v>187</v>
      </c>
      <c r="K16" s="101" t="s">
        <v>195</v>
      </c>
      <c r="L16" s="101">
        <v>90</v>
      </c>
      <c r="M16" s="157" t="s">
        <v>203</v>
      </c>
      <c r="N16" s="157" t="s">
        <v>87</v>
      </c>
      <c r="O16" s="157" t="s">
        <v>226</v>
      </c>
      <c r="P16" s="38" t="s">
        <v>195</v>
      </c>
      <c r="Q16" s="122">
        <v>90</v>
      </c>
      <c r="R16" s="117" t="s">
        <v>273</v>
      </c>
      <c r="S16" s="146" t="s">
        <v>285</v>
      </c>
      <c r="T16" s="783"/>
      <c r="U16" s="708" t="str">
        <f>GTICS!H15</f>
        <v>100%  de ejecución de las actividades del plan de seguridad y privacidad de la información 2021.</v>
      </c>
      <c r="V16" s="708" t="str">
        <f>GTICS!I15</f>
        <v>Porcentaje de ejecución de las actividades del plan de seguridad y privacidad de la información 2021.</v>
      </c>
      <c r="W16" s="109">
        <f>GTICS!J15</f>
        <v>0.02</v>
      </c>
      <c r="X16" s="752" t="str">
        <f>GTICS!K15</f>
        <v>Luis Carlos Jaraba Correa
Katia Jiménez Gamarra
Juan David Díaz Salgado.
José Ignacio Herrera T
Laura Lizeth Malaver B.</v>
      </c>
      <c r="Y16" s="718">
        <f>GTICS!L15</f>
        <v>44200</v>
      </c>
      <c r="Z16" s="718">
        <f>GTICS!M15</f>
        <v>44561</v>
      </c>
      <c r="AA16" s="753" t="str">
        <f>GTICS!N15</f>
        <v>Bogotá D.C.</v>
      </c>
    </row>
    <row r="17" spans="1:27" s="95" customFormat="1" ht="110.25" customHeight="1" x14ac:dyDescent="0.2">
      <c r="A17" s="127" t="s">
        <v>152</v>
      </c>
      <c r="B17" s="101" t="s">
        <v>141</v>
      </c>
      <c r="C17" s="101" t="s">
        <v>169</v>
      </c>
      <c r="D17" s="708"/>
      <c r="E17" s="94" t="s">
        <v>300</v>
      </c>
      <c r="F17" s="94" t="s">
        <v>163</v>
      </c>
      <c r="G17" s="130" t="s">
        <v>236</v>
      </c>
      <c r="H17" s="130" t="s">
        <v>236</v>
      </c>
      <c r="I17" s="94" t="s">
        <v>182</v>
      </c>
      <c r="J17" s="94" t="s">
        <v>187</v>
      </c>
      <c r="K17" s="101" t="s">
        <v>195</v>
      </c>
      <c r="L17" s="101">
        <v>90</v>
      </c>
      <c r="M17" s="157" t="s">
        <v>203</v>
      </c>
      <c r="N17" s="157" t="s">
        <v>87</v>
      </c>
      <c r="O17" s="157" t="s">
        <v>226</v>
      </c>
      <c r="P17" s="38" t="s">
        <v>195</v>
      </c>
      <c r="Q17" s="122">
        <v>90</v>
      </c>
      <c r="R17" s="117" t="s">
        <v>273</v>
      </c>
      <c r="S17" s="146" t="s">
        <v>285</v>
      </c>
      <c r="T17" s="783"/>
      <c r="U17" s="708" t="str">
        <f>GTICS!H16</f>
        <v>Una (1°) Actualización Plan de seguridad y privacidad de la información 2022</v>
      </c>
      <c r="V17" s="708" t="str">
        <f>GTICS!I16</f>
        <v>Numero Actualizaciones Plan de seguridad y privacidad de la información 2022</v>
      </c>
      <c r="W17" s="109">
        <f>GTICS!J16</f>
        <v>0.01</v>
      </c>
      <c r="X17" s="752"/>
      <c r="Y17" s="718">
        <f>GTICS!L16</f>
        <v>0</v>
      </c>
      <c r="Z17" s="718">
        <f>GTICS!M16</f>
        <v>0</v>
      </c>
      <c r="AA17" s="753"/>
    </row>
    <row r="18" spans="1:27" s="95" customFormat="1" ht="110.25" customHeight="1" x14ac:dyDescent="0.2">
      <c r="A18" s="127" t="s">
        <v>152</v>
      </c>
      <c r="B18" s="101" t="s">
        <v>141</v>
      </c>
      <c r="C18" s="101" t="s">
        <v>169</v>
      </c>
      <c r="D18" s="708"/>
      <c r="E18" s="94" t="s">
        <v>300</v>
      </c>
      <c r="F18" s="94" t="s">
        <v>163</v>
      </c>
      <c r="G18" s="130" t="s">
        <v>236</v>
      </c>
      <c r="H18" s="130" t="s">
        <v>236</v>
      </c>
      <c r="I18" s="94" t="s">
        <v>182</v>
      </c>
      <c r="J18" s="94" t="s">
        <v>187</v>
      </c>
      <c r="K18" s="101" t="s">
        <v>195</v>
      </c>
      <c r="L18" s="101">
        <v>90</v>
      </c>
      <c r="M18" s="157" t="s">
        <v>203</v>
      </c>
      <c r="N18" s="157" t="s">
        <v>87</v>
      </c>
      <c r="O18" s="157" t="s">
        <v>226</v>
      </c>
      <c r="P18" s="38" t="s">
        <v>195</v>
      </c>
      <c r="Q18" s="122">
        <v>90</v>
      </c>
      <c r="R18" s="117" t="s">
        <v>273</v>
      </c>
      <c r="S18" s="146" t="s">
        <v>285</v>
      </c>
      <c r="T18" s="783"/>
      <c r="U18" s="708" t="str">
        <f>GTICS!H17</f>
        <v>3° Reportes de Seguimiento al plan de tratamiento de Riesgos de seguridad Digital</v>
      </c>
      <c r="V18" s="708" t="str">
        <f>GTICS!I17</f>
        <v>Numero de Reportes de Seguimiento al plan de tratamiento de Riesgos de seguridad Digital</v>
      </c>
      <c r="W18" s="109">
        <f>GTICS!J17</f>
        <v>0.01</v>
      </c>
      <c r="X18" s="752" t="str">
        <f>GTICS!K17</f>
        <v>Luis Carlos Jaraba Correa
Contratista
Laura Lizeth Malaver B.
Juan David Díaz Salgado.</v>
      </c>
      <c r="Y18" s="718">
        <f>GTICS!L17</f>
        <v>44230</v>
      </c>
      <c r="Z18" s="718">
        <f>GTICS!M17</f>
        <v>44546</v>
      </c>
      <c r="AA18" s="753" t="str">
        <f>GTICS!N17</f>
        <v>Bogotá D.C.</v>
      </c>
    </row>
    <row r="19" spans="1:27" s="95" customFormat="1" ht="110.25" customHeight="1" x14ac:dyDescent="0.2">
      <c r="A19" s="127" t="s">
        <v>152</v>
      </c>
      <c r="B19" s="101" t="s">
        <v>141</v>
      </c>
      <c r="C19" s="101" t="s">
        <v>169</v>
      </c>
      <c r="D19" s="708"/>
      <c r="E19" s="94" t="s">
        <v>300</v>
      </c>
      <c r="F19" s="94" t="s">
        <v>163</v>
      </c>
      <c r="G19" s="130" t="s">
        <v>236</v>
      </c>
      <c r="H19" s="130" t="s">
        <v>236</v>
      </c>
      <c r="I19" s="94" t="s">
        <v>182</v>
      </c>
      <c r="J19" s="94" t="s">
        <v>187</v>
      </c>
      <c r="K19" s="101" t="s">
        <v>195</v>
      </c>
      <c r="L19" s="101">
        <v>90</v>
      </c>
      <c r="M19" s="157" t="s">
        <v>203</v>
      </c>
      <c r="N19" s="157" t="s">
        <v>87</v>
      </c>
      <c r="O19" s="157" t="s">
        <v>226</v>
      </c>
      <c r="P19" s="38" t="s">
        <v>195</v>
      </c>
      <c r="Q19" s="122">
        <v>90</v>
      </c>
      <c r="R19" s="117" t="s">
        <v>273</v>
      </c>
      <c r="S19" s="146" t="s">
        <v>285</v>
      </c>
      <c r="T19" s="783"/>
      <c r="U19" s="708" t="str">
        <f>GTICS!H18</f>
        <v>1° informe final de Seguimiento del plan de tratamiento de Riesgos de seguridad Digital</v>
      </c>
      <c r="V19" s="708" t="str">
        <f>GTICS!I18</f>
        <v>Numero de informe final de Seguimiento del plan de tratamiento de Riesgos de seguridad Digital</v>
      </c>
      <c r="W19" s="109">
        <f>GTICS!J18</f>
        <v>0.02</v>
      </c>
      <c r="X19" s="752"/>
      <c r="Y19" s="718">
        <f>GTICS!L18</f>
        <v>0</v>
      </c>
      <c r="Z19" s="718">
        <f>GTICS!M18</f>
        <v>0</v>
      </c>
      <c r="AA19" s="753"/>
    </row>
    <row r="20" spans="1:27" s="95" customFormat="1" ht="110.25" customHeight="1" x14ac:dyDescent="0.2">
      <c r="A20" s="127" t="s">
        <v>152</v>
      </c>
      <c r="B20" s="101" t="s">
        <v>141</v>
      </c>
      <c r="C20" s="101" t="s">
        <v>169</v>
      </c>
      <c r="D20" s="708"/>
      <c r="E20" s="94" t="s">
        <v>300</v>
      </c>
      <c r="F20" s="94" t="s">
        <v>163</v>
      </c>
      <c r="G20" s="130" t="s">
        <v>236</v>
      </c>
      <c r="H20" s="130" t="s">
        <v>236</v>
      </c>
      <c r="I20" s="94" t="s">
        <v>182</v>
      </c>
      <c r="J20" s="94" t="s">
        <v>187</v>
      </c>
      <c r="K20" s="101" t="s">
        <v>195</v>
      </c>
      <c r="L20" s="101">
        <v>90</v>
      </c>
      <c r="M20" s="157" t="s">
        <v>203</v>
      </c>
      <c r="N20" s="157" t="s">
        <v>87</v>
      </c>
      <c r="O20" s="157" t="s">
        <v>226</v>
      </c>
      <c r="P20" s="38" t="s">
        <v>195</v>
      </c>
      <c r="Q20" s="122">
        <v>90</v>
      </c>
      <c r="R20" s="117" t="s">
        <v>273</v>
      </c>
      <c r="S20" s="146" t="s">
        <v>285</v>
      </c>
      <c r="T20" s="783"/>
      <c r="U20" s="708" t="str">
        <f>GTICS!H19</f>
        <v>1° Actualización plan de tratamiento de Riesgos de seguridad Digital 2022</v>
      </c>
      <c r="V20" s="708" t="str">
        <f>GTICS!I19</f>
        <v>Numero de Actualización plan de tratamiento de Riesgos de seguridad Digital 2022</v>
      </c>
      <c r="W20" s="109">
        <f>GTICS!J19</f>
        <v>0.01</v>
      </c>
      <c r="X20" s="752"/>
      <c r="Y20" s="718">
        <f>GTICS!L19</f>
        <v>0</v>
      </c>
      <c r="Z20" s="718">
        <f>GTICS!M19</f>
        <v>0</v>
      </c>
      <c r="AA20" s="753"/>
    </row>
    <row r="21" spans="1:27" s="95" customFormat="1" ht="110.25" customHeight="1" x14ac:dyDescent="0.2">
      <c r="A21" s="127" t="s">
        <v>152</v>
      </c>
      <c r="B21" s="101" t="s">
        <v>141</v>
      </c>
      <c r="C21" s="101" t="s">
        <v>169</v>
      </c>
      <c r="D21" s="708"/>
      <c r="E21" s="94" t="s">
        <v>300</v>
      </c>
      <c r="F21" s="94" t="s">
        <v>163</v>
      </c>
      <c r="G21" s="130" t="s">
        <v>236</v>
      </c>
      <c r="H21" s="130" t="s">
        <v>236</v>
      </c>
      <c r="I21" s="94" t="s">
        <v>182</v>
      </c>
      <c r="J21" s="94" t="s">
        <v>187</v>
      </c>
      <c r="K21" s="101" t="s">
        <v>195</v>
      </c>
      <c r="L21" s="101">
        <v>90</v>
      </c>
      <c r="M21" s="157" t="s">
        <v>203</v>
      </c>
      <c r="N21" s="157" t="s">
        <v>87</v>
      </c>
      <c r="O21" s="157" t="s">
        <v>226</v>
      </c>
      <c r="P21" s="38" t="s">
        <v>195</v>
      </c>
      <c r="Q21" s="122">
        <v>90</v>
      </c>
      <c r="R21" s="117" t="s">
        <v>273</v>
      </c>
      <c r="S21" s="146" t="s">
        <v>285</v>
      </c>
      <c r="T21" s="783"/>
      <c r="U21" s="708" t="str">
        <f>GTICS!H20</f>
        <v>100 % de ejecución de las actividades del plan de mantenimiento  de servicios tecnológicos 2021</v>
      </c>
      <c r="V21" s="708" t="str">
        <f>GTICS!I20</f>
        <v>% de ejecución de las actividades del plan de mantenimiento  de servicios tecnológicos 2021</v>
      </c>
      <c r="W21" s="109">
        <f>GTICS!J20</f>
        <v>0.02</v>
      </c>
      <c r="X21" s="752" t="str">
        <f>GTICS!K20</f>
        <v>Luis Carlos Jaraba Correa
Katia Jiménez Gamarra
Juan David Díaz Salgado.
José Ignacio Herrera T
Laura Lizeth Malaver B.</v>
      </c>
      <c r="Y21" s="718">
        <f>GTICS!L20</f>
        <v>44216</v>
      </c>
      <c r="Z21" s="718">
        <f>GTICS!M20</f>
        <v>44561</v>
      </c>
      <c r="AA21" s="753" t="str">
        <f>GTICS!N20</f>
        <v>Bogotá D.C.</v>
      </c>
    </row>
    <row r="22" spans="1:27" s="95" customFormat="1" ht="110.25" customHeight="1" x14ac:dyDescent="0.2">
      <c r="A22" s="127" t="s">
        <v>152</v>
      </c>
      <c r="B22" s="101" t="s">
        <v>141</v>
      </c>
      <c r="C22" s="101" t="s">
        <v>169</v>
      </c>
      <c r="D22" s="708"/>
      <c r="E22" s="94" t="s">
        <v>300</v>
      </c>
      <c r="F22" s="94" t="s">
        <v>163</v>
      </c>
      <c r="G22" s="130" t="s">
        <v>236</v>
      </c>
      <c r="H22" s="130" t="s">
        <v>236</v>
      </c>
      <c r="I22" s="94" t="s">
        <v>182</v>
      </c>
      <c r="J22" s="94" t="s">
        <v>187</v>
      </c>
      <c r="K22" s="101" t="s">
        <v>195</v>
      </c>
      <c r="L22" s="101">
        <v>90</v>
      </c>
      <c r="M22" s="157" t="s">
        <v>203</v>
      </c>
      <c r="N22" s="157" t="s">
        <v>87</v>
      </c>
      <c r="O22" s="157" t="s">
        <v>226</v>
      </c>
      <c r="P22" s="38" t="s">
        <v>195</v>
      </c>
      <c r="Q22" s="122">
        <v>90</v>
      </c>
      <c r="R22" s="117" t="s">
        <v>273</v>
      </c>
      <c r="S22" s="146" t="s">
        <v>285</v>
      </c>
      <c r="T22" s="783"/>
      <c r="U22" s="708" t="str">
        <f>GTICS!H21</f>
        <v>1° Actualización Plan de mantenimiento  de servicios tecnológicos 2022</v>
      </c>
      <c r="V22" s="708" t="str">
        <f>GTICS!I21</f>
        <v>Numero de Actualizaciones Plan de mantenimiento  de servicios tecnológicos 2022</v>
      </c>
      <c r="W22" s="109">
        <f>GTICS!J21</f>
        <v>0.01</v>
      </c>
      <c r="X22" s="752"/>
      <c r="Y22" s="718">
        <f>GTICS!L21</f>
        <v>0</v>
      </c>
      <c r="Z22" s="718">
        <f>GTICS!M21</f>
        <v>0</v>
      </c>
      <c r="AA22" s="753"/>
    </row>
    <row r="23" spans="1:27" s="95" customFormat="1" ht="118.5" customHeight="1" x14ac:dyDescent="0.2">
      <c r="A23" s="127" t="s">
        <v>152</v>
      </c>
      <c r="B23" s="101" t="s">
        <v>141</v>
      </c>
      <c r="C23" s="101" t="s">
        <v>169</v>
      </c>
      <c r="D23" s="708"/>
      <c r="E23" s="94" t="s">
        <v>300</v>
      </c>
      <c r="F23" s="94" t="s">
        <v>163</v>
      </c>
      <c r="G23" s="130" t="s">
        <v>236</v>
      </c>
      <c r="H23" s="130" t="s">
        <v>236</v>
      </c>
      <c r="I23" s="94" t="s">
        <v>182</v>
      </c>
      <c r="J23" s="94" t="s">
        <v>187</v>
      </c>
      <c r="K23" s="101" t="s">
        <v>195</v>
      </c>
      <c r="L23" s="101">
        <v>90</v>
      </c>
      <c r="M23" s="157" t="s">
        <v>203</v>
      </c>
      <c r="N23" s="157" t="s">
        <v>87</v>
      </c>
      <c r="O23" s="157" t="s">
        <v>226</v>
      </c>
      <c r="P23" s="38" t="s">
        <v>195</v>
      </c>
      <c r="Q23" s="122">
        <v>90</v>
      </c>
      <c r="R23" s="117" t="s">
        <v>273</v>
      </c>
      <c r="S23" s="146" t="s">
        <v>285</v>
      </c>
      <c r="T23" s="783"/>
      <c r="U23" s="708" t="str">
        <f>GTICS!H22</f>
        <v>100 % de ejecución de las actividades del plan de Transformación Digital</v>
      </c>
      <c r="V23" s="708" t="str">
        <f>GTICS!I22</f>
        <v>Porcentaje de ejecución de las actividades del plan del plan de Transformación Digital</v>
      </c>
      <c r="W23" s="109">
        <f>GTICS!J22</f>
        <v>0.02</v>
      </c>
      <c r="X23" s="752" t="str">
        <f>GTICS!K22</f>
        <v>Luis Carlos Jaraba Correa
Contratista
Laura Lizeth Malaver B.</v>
      </c>
      <c r="Y23" s="718">
        <f>GTICS!L22</f>
        <v>44256</v>
      </c>
      <c r="Z23" s="718">
        <f>GTICS!M22</f>
        <v>44546</v>
      </c>
      <c r="AA23" s="753" t="str">
        <f>GTICS!N22</f>
        <v>Bogotá D.C.</v>
      </c>
    </row>
    <row r="24" spans="1:27" s="95" customFormat="1" ht="80.25" customHeight="1" x14ac:dyDescent="0.2">
      <c r="A24" s="127" t="s">
        <v>152</v>
      </c>
      <c r="B24" s="101" t="s">
        <v>141</v>
      </c>
      <c r="C24" s="101" t="s">
        <v>169</v>
      </c>
      <c r="D24" s="708"/>
      <c r="E24" s="94" t="s">
        <v>300</v>
      </c>
      <c r="F24" s="94" t="s">
        <v>163</v>
      </c>
      <c r="G24" s="130" t="s">
        <v>236</v>
      </c>
      <c r="H24" s="130" t="s">
        <v>236</v>
      </c>
      <c r="I24" s="94" t="s">
        <v>182</v>
      </c>
      <c r="J24" s="94" t="s">
        <v>187</v>
      </c>
      <c r="K24" s="101" t="s">
        <v>195</v>
      </c>
      <c r="L24" s="101">
        <v>90</v>
      </c>
      <c r="M24" s="157" t="s">
        <v>203</v>
      </c>
      <c r="N24" s="157" t="s">
        <v>87</v>
      </c>
      <c r="O24" s="157" t="s">
        <v>226</v>
      </c>
      <c r="P24" s="38" t="s">
        <v>195</v>
      </c>
      <c r="Q24" s="122">
        <v>90</v>
      </c>
      <c r="R24" s="117" t="s">
        <v>273</v>
      </c>
      <c r="S24" s="146" t="s">
        <v>285</v>
      </c>
      <c r="T24" s="783"/>
      <c r="U24" s="708" t="str">
        <f>GTICS!H23</f>
        <v>1° informe final de Seguimiento del  plan de Transformación Digital</v>
      </c>
      <c r="V24" s="708" t="str">
        <f>GTICS!I23</f>
        <v>Numero de informe final de Seguimiento del plan de tratamiento de Riesgos de seguridad Digital</v>
      </c>
      <c r="W24" s="109">
        <f>GTICS!J23</f>
        <v>0.01</v>
      </c>
      <c r="X24" s="752"/>
      <c r="Y24" s="718">
        <f>GTICS!L23</f>
        <v>0</v>
      </c>
      <c r="Z24" s="718">
        <f>GTICS!M23</f>
        <v>0</v>
      </c>
      <c r="AA24" s="753"/>
    </row>
    <row r="25" spans="1:27" s="95" customFormat="1" ht="80.25" customHeight="1" x14ac:dyDescent="0.2">
      <c r="A25" s="127" t="s">
        <v>152</v>
      </c>
      <c r="B25" s="101" t="s">
        <v>141</v>
      </c>
      <c r="C25" s="101" t="s">
        <v>169</v>
      </c>
      <c r="D25" s="708"/>
      <c r="E25" s="94" t="s">
        <v>300</v>
      </c>
      <c r="F25" s="94" t="s">
        <v>163</v>
      </c>
      <c r="G25" s="130" t="s">
        <v>236</v>
      </c>
      <c r="H25" s="130" t="s">
        <v>236</v>
      </c>
      <c r="I25" s="94" t="s">
        <v>182</v>
      </c>
      <c r="J25" s="94" t="s">
        <v>187</v>
      </c>
      <c r="K25" s="101" t="s">
        <v>195</v>
      </c>
      <c r="L25" s="101">
        <v>90</v>
      </c>
      <c r="M25" s="157" t="s">
        <v>203</v>
      </c>
      <c r="N25" s="157" t="s">
        <v>87</v>
      </c>
      <c r="O25" s="157" t="s">
        <v>226</v>
      </c>
      <c r="P25" s="38" t="s">
        <v>195</v>
      </c>
      <c r="Q25" s="122">
        <v>90</v>
      </c>
      <c r="R25" s="117" t="s">
        <v>273</v>
      </c>
      <c r="S25" s="146" t="s">
        <v>285</v>
      </c>
      <c r="T25" s="783"/>
      <c r="U25" s="708" t="str">
        <f>GTICS!H24</f>
        <v>1° Actualización plan de Transformación Digital 2022</v>
      </c>
      <c r="V25" s="708" t="str">
        <f>GTICS!I24</f>
        <v>Numero de Actualización  plan de Transformación Digital 2022</v>
      </c>
      <c r="W25" s="109">
        <f>GTICS!J24</f>
        <v>0.01</v>
      </c>
      <c r="X25" s="752"/>
      <c r="Y25" s="718">
        <f>GTICS!L24</f>
        <v>0</v>
      </c>
      <c r="Z25" s="718">
        <f>GTICS!M24</f>
        <v>0</v>
      </c>
      <c r="AA25" s="753"/>
    </row>
    <row r="26" spans="1:27" s="95" customFormat="1" ht="80.25" customHeight="1" x14ac:dyDescent="0.2">
      <c r="A26" s="127" t="s">
        <v>152</v>
      </c>
      <c r="B26" s="101" t="s">
        <v>141</v>
      </c>
      <c r="C26" s="101" t="s">
        <v>169</v>
      </c>
      <c r="D26" s="708"/>
      <c r="E26" s="94" t="s">
        <v>300</v>
      </c>
      <c r="F26" s="94" t="s">
        <v>163</v>
      </c>
      <c r="G26" s="130" t="s">
        <v>236</v>
      </c>
      <c r="H26" s="130" t="s">
        <v>236</v>
      </c>
      <c r="I26" s="94" t="s">
        <v>182</v>
      </c>
      <c r="J26" s="94" t="s">
        <v>187</v>
      </c>
      <c r="K26" s="101" t="s">
        <v>195</v>
      </c>
      <c r="L26" s="101">
        <v>90</v>
      </c>
      <c r="M26" s="157" t="s">
        <v>203</v>
      </c>
      <c r="N26" s="157" t="s">
        <v>87</v>
      </c>
      <c r="O26" s="157" t="s">
        <v>226</v>
      </c>
      <c r="P26" s="38" t="s">
        <v>195</v>
      </c>
      <c r="Q26" s="122">
        <v>90</v>
      </c>
      <c r="R26" s="117" t="s">
        <v>273</v>
      </c>
      <c r="S26" s="146" t="s">
        <v>285</v>
      </c>
      <c r="T26" s="783" t="str">
        <f>GTICS!G25</f>
        <v>1.3 Actualizar e implementar el plan de comunicación y sensibilización de la política de gobierno digital y seguridad de la información.</v>
      </c>
      <c r="U26" s="708" t="str">
        <f>GTICS!H25</f>
        <v>100% de ejecución de las actividades del Plan de Comunicación y Sensibilización de la política de gobierno digital y seguridad de la información 2021.</v>
      </c>
      <c r="V26" s="708" t="str">
        <f>GTICS!I25</f>
        <v>Porcentaje de ejecución de las actividades del Plan de Comunicación y Sensibilización 2021</v>
      </c>
      <c r="W26" s="109">
        <f>GTICS!J25</f>
        <v>0.02</v>
      </c>
      <c r="X26" s="752" t="str">
        <f>GTICS!K25</f>
        <v>Luis Carlos Jaraba Correa
Laura Lizeth Malaver B</v>
      </c>
      <c r="Y26" s="718">
        <f>GTICS!L25</f>
        <v>44200</v>
      </c>
      <c r="Z26" s="718">
        <f>GTICS!M25</f>
        <v>44561</v>
      </c>
      <c r="AA26" s="753" t="str">
        <f>GTICS!N25</f>
        <v>Bogotá D.C.</v>
      </c>
    </row>
    <row r="27" spans="1:27" s="95" customFormat="1" ht="80.25" customHeight="1" x14ac:dyDescent="0.2">
      <c r="A27" s="127" t="s">
        <v>152</v>
      </c>
      <c r="B27" s="101" t="s">
        <v>141</v>
      </c>
      <c r="C27" s="101" t="s">
        <v>169</v>
      </c>
      <c r="D27" s="708"/>
      <c r="E27" s="94" t="s">
        <v>300</v>
      </c>
      <c r="F27" s="94" t="s">
        <v>163</v>
      </c>
      <c r="G27" s="130" t="s">
        <v>236</v>
      </c>
      <c r="H27" s="130" t="s">
        <v>236</v>
      </c>
      <c r="I27" s="94" t="s">
        <v>182</v>
      </c>
      <c r="J27" s="94" t="s">
        <v>187</v>
      </c>
      <c r="K27" s="101" t="s">
        <v>195</v>
      </c>
      <c r="L27" s="101">
        <v>90</v>
      </c>
      <c r="M27" s="157" t="s">
        <v>203</v>
      </c>
      <c r="N27" s="157" t="s">
        <v>87</v>
      </c>
      <c r="O27" s="157" t="s">
        <v>226</v>
      </c>
      <c r="P27" s="38" t="s">
        <v>195</v>
      </c>
      <c r="Q27" s="122">
        <v>90</v>
      </c>
      <c r="R27" s="117" t="s">
        <v>273</v>
      </c>
      <c r="S27" s="146" t="s">
        <v>285</v>
      </c>
      <c r="T27" s="783"/>
      <c r="U27" s="708" t="str">
        <f>GTICS!H26</f>
        <v>1° Actualización Plan de Comunicación y Sensibilización 2022</v>
      </c>
      <c r="V27" s="708" t="str">
        <f>GTICS!I26</f>
        <v>Numero de Actualizaciones Plan de Comunicación y Sensibilización 2022</v>
      </c>
      <c r="W27" s="109">
        <f>GTICS!J26</f>
        <v>0.01</v>
      </c>
      <c r="X27" s="752"/>
      <c r="Y27" s="718">
        <f>GTICS!L26</f>
        <v>0</v>
      </c>
      <c r="Z27" s="718">
        <f>GTICS!M26</f>
        <v>0</v>
      </c>
      <c r="AA27" s="753"/>
    </row>
    <row r="28" spans="1:27" s="95" customFormat="1" ht="80.25" customHeight="1" x14ac:dyDescent="0.2">
      <c r="A28" s="127" t="s">
        <v>152</v>
      </c>
      <c r="B28" s="101" t="s">
        <v>141</v>
      </c>
      <c r="C28" s="101" t="s">
        <v>169</v>
      </c>
      <c r="D28" s="708"/>
      <c r="E28" s="94" t="s">
        <v>300</v>
      </c>
      <c r="F28" s="94" t="s">
        <v>163</v>
      </c>
      <c r="G28" s="130" t="s">
        <v>236</v>
      </c>
      <c r="H28" s="130" t="s">
        <v>236</v>
      </c>
      <c r="I28" s="94" t="s">
        <v>182</v>
      </c>
      <c r="J28" s="94" t="s">
        <v>187</v>
      </c>
      <c r="K28" s="101" t="s">
        <v>195</v>
      </c>
      <c r="L28" s="101">
        <v>90</v>
      </c>
      <c r="M28" s="157" t="s">
        <v>203</v>
      </c>
      <c r="N28" s="157" t="s">
        <v>87</v>
      </c>
      <c r="O28" s="157" t="s">
        <v>226</v>
      </c>
      <c r="P28" s="38" t="s">
        <v>195</v>
      </c>
      <c r="Q28" s="122">
        <v>90</v>
      </c>
      <c r="R28" s="117" t="s">
        <v>273</v>
      </c>
      <c r="S28" s="146" t="s">
        <v>285</v>
      </c>
      <c r="T28" s="783"/>
      <c r="U28" s="708" t="str">
        <f>GTICS!H27</f>
        <v>2° Informe general del resultado de la implementación del plan de comunicación y sensibilización.</v>
      </c>
      <c r="V28" s="708" t="str">
        <f>GTICS!I27</f>
        <v>Numero de  Informes general del resultado de la implementación del plan de comunicación y sensibilización.</v>
      </c>
      <c r="W28" s="109">
        <f>GTICS!J27</f>
        <v>0.01</v>
      </c>
      <c r="X28" s="752"/>
      <c r="Y28" s="718">
        <f>GTICS!L27</f>
        <v>0</v>
      </c>
      <c r="Z28" s="718">
        <f>GTICS!M27</f>
        <v>0</v>
      </c>
      <c r="AA28" s="753"/>
    </row>
    <row r="29" spans="1:27" s="95" customFormat="1" ht="80.25" customHeight="1" x14ac:dyDescent="0.2">
      <c r="A29" s="127" t="s">
        <v>152</v>
      </c>
      <c r="B29" s="101" t="s">
        <v>141</v>
      </c>
      <c r="C29" s="101" t="s">
        <v>169</v>
      </c>
      <c r="D29" s="708"/>
      <c r="E29" s="94" t="s">
        <v>300</v>
      </c>
      <c r="F29" s="94" t="s">
        <v>163</v>
      </c>
      <c r="G29" s="130" t="s">
        <v>236</v>
      </c>
      <c r="H29" s="130" t="s">
        <v>236</v>
      </c>
      <c r="I29" s="94" t="s">
        <v>182</v>
      </c>
      <c r="J29" s="94" t="s">
        <v>187</v>
      </c>
      <c r="K29" s="101" t="s">
        <v>195</v>
      </c>
      <c r="L29" s="101">
        <v>90</v>
      </c>
      <c r="M29" s="157" t="s">
        <v>203</v>
      </c>
      <c r="N29" s="157" t="s">
        <v>87</v>
      </c>
      <c r="O29" s="157" t="s">
        <v>226</v>
      </c>
      <c r="P29" s="38" t="s">
        <v>195</v>
      </c>
      <c r="Q29" s="122">
        <v>90</v>
      </c>
      <c r="R29" s="117" t="s">
        <v>273</v>
      </c>
      <c r="S29" s="146" t="s">
        <v>285</v>
      </c>
      <c r="T29" s="708" t="str">
        <f>GTICS!G28</f>
        <v>2.1 Mantenimiento y actualización del botón de Transparencia y Acceso a la información pública de la página web</v>
      </c>
      <c r="U29" s="708" t="str">
        <f>GTICS!H28</f>
        <v>2° Informes semestral de la gestión adelantada del botón de transparencia.</v>
      </c>
      <c r="V29" s="708" t="str">
        <f>GTICS!I28</f>
        <v>Numero de Informes de la gestión del botón de transparencia y acceso a la información pública</v>
      </c>
      <c r="W29" s="109">
        <f>GTICS!J28</f>
        <v>0.03</v>
      </c>
      <c r="X29" s="146" t="str">
        <f>GTICS!K28</f>
        <v>Luis Carlos Jaraba Correa
Contratista
Juan David Díaz Salgado.</v>
      </c>
      <c r="Y29" s="718">
        <f>GTICS!L28</f>
        <v>44216</v>
      </c>
      <c r="Z29" s="718">
        <f>GTICS!M28</f>
        <v>44546</v>
      </c>
      <c r="AA29" s="749" t="str">
        <f>GTICS!N28</f>
        <v>Bogotá D.C.</v>
      </c>
    </row>
    <row r="30" spans="1:27" s="95" customFormat="1" ht="89.25" customHeight="1" x14ac:dyDescent="0.2">
      <c r="A30" s="127" t="s">
        <v>154</v>
      </c>
      <c r="B30" s="101" t="s">
        <v>141</v>
      </c>
      <c r="C30" s="101" t="s">
        <v>169</v>
      </c>
      <c r="D30" s="708"/>
      <c r="E30" s="94" t="s">
        <v>300</v>
      </c>
      <c r="F30" s="94" t="s">
        <v>163</v>
      </c>
      <c r="G30" s="130" t="s">
        <v>236</v>
      </c>
      <c r="H30" s="130" t="s">
        <v>236</v>
      </c>
      <c r="I30" s="94" t="s">
        <v>182</v>
      </c>
      <c r="J30" s="94" t="s">
        <v>187</v>
      </c>
      <c r="K30" s="101" t="s">
        <v>195</v>
      </c>
      <c r="L30" s="101">
        <v>90</v>
      </c>
      <c r="M30" s="157" t="s">
        <v>203</v>
      </c>
      <c r="N30" s="157" t="s">
        <v>87</v>
      </c>
      <c r="O30" s="157" t="s">
        <v>226</v>
      </c>
      <c r="P30" s="38" t="s">
        <v>195</v>
      </c>
      <c r="Q30" s="122">
        <v>90</v>
      </c>
      <c r="R30" s="117" t="s">
        <v>273</v>
      </c>
      <c r="S30" s="146" t="s">
        <v>285</v>
      </c>
      <c r="T30" s="708" t="str">
        <f>GTICS!G29</f>
        <v xml:space="preserve">2.2 .Estructurar el botón de transparencia de acuerdo a l proyecto de resolución de transparencia y acceso a la información publica. </v>
      </c>
      <c r="U30" s="708" t="str">
        <f>GTICS!H29</f>
        <v xml:space="preserve">3°  informes trimestral  de la Estructura del botón de transparencia </v>
      </c>
      <c r="V30" s="708" t="str">
        <f>GTICS!I29</f>
        <v xml:space="preserve">Numero de Informes de la Estructura del botón de transparencia </v>
      </c>
      <c r="W30" s="109">
        <f>GTICS!J29</f>
        <v>0.03</v>
      </c>
      <c r="X30" s="146" t="str">
        <f>GTICS!K29</f>
        <v>Luis Carlos Jaraba Correa
Contratista
Juan David Díaz Salgado.</v>
      </c>
      <c r="Y30" s="718">
        <f>GTICS!L29</f>
        <v>0</v>
      </c>
      <c r="Z30" s="718">
        <f>GTICS!M29</f>
        <v>0</v>
      </c>
      <c r="AA30" s="749" t="str">
        <f>GTICS!N29</f>
        <v>Bogotá D.C.</v>
      </c>
    </row>
    <row r="31" spans="1:27" s="95" customFormat="1" ht="89.25" customHeight="1" x14ac:dyDescent="0.2">
      <c r="A31" s="127" t="s">
        <v>153</v>
      </c>
      <c r="B31" s="101" t="s">
        <v>141</v>
      </c>
      <c r="C31" s="101" t="s">
        <v>169</v>
      </c>
      <c r="D31" s="708"/>
      <c r="E31" s="94" t="s">
        <v>300</v>
      </c>
      <c r="F31" s="94" t="s">
        <v>163</v>
      </c>
      <c r="G31" s="130" t="s">
        <v>236</v>
      </c>
      <c r="H31" s="130" t="s">
        <v>236</v>
      </c>
      <c r="I31" s="94" t="s">
        <v>182</v>
      </c>
      <c r="J31" s="94" t="s">
        <v>187</v>
      </c>
      <c r="K31" s="101" t="s">
        <v>195</v>
      </c>
      <c r="L31" s="101">
        <v>90</v>
      </c>
      <c r="M31" s="157" t="s">
        <v>203</v>
      </c>
      <c r="N31" s="157" t="s">
        <v>87</v>
      </c>
      <c r="O31" s="157" t="s">
        <v>226</v>
      </c>
      <c r="P31" s="38" t="s">
        <v>195</v>
      </c>
      <c r="Q31" s="122">
        <v>90</v>
      </c>
      <c r="R31" s="117" t="s">
        <v>273</v>
      </c>
      <c r="S31" s="146" t="s">
        <v>285</v>
      </c>
      <c r="T31" s="708" t="str">
        <f>GTICS!G30</f>
        <v>3.1. Renovar  y actualizar las licencias de software de seguridad  de la UAEOS.</v>
      </c>
      <c r="U31" s="708" t="str">
        <f>GTICS!H30</f>
        <v>157 licencias de software de seguridad instaladas.</v>
      </c>
      <c r="V31" s="708" t="str">
        <f>GTICS!I30</f>
        <v>Número de licencias de software actualizadas / Número de licencias de software adquiridas</v>
      </c>
      <c r="W31" s="109">
        <f>GTICS!J30</f>
        <v>7.0000000000000007E-2</v>
      </c>
      <c r="X31" s="146" t="str">
        <f>GTICS!K30</f>
        <v>Luis Carlos Jaraba Correa
José Ignacio Herrera</v>
      </c>
      <c r="Y31" s="718">
        <f>GTICS!L30</f>
        <v>44470</v>
      </c>
      <c r="Z31" s="718">
        <f>GTICS!M30</f>
        <v>44561</v>
      </c>
      <c r="AA31" s="749" t="str">
        <f>GTICS!N30</f>
        <v>Bogotá D.C.</v>
      </c>
    </row>
    <row r="32" spans="1:27" s="95" customFormat="1" ht="102" x14ac:dyDescent="0.2">
      <c r="A32" s="127" t="s">
        <v>152</v>
      </c>
      <c r="B32" s="101" t="s">
        <v>141</v>
      </c>
      <c r="C32" s="101" t="s">
        <v>169</v>
      </c>
      <c r="D32" s="708"/>
      <c r="E32" s="94" t="s">
        <v>300</v>
      </c>
      <c r="F32" s="94" t="s">
        <v>163</v>
      </c>
      <c r="G32" s="130" t="s">
        <v>236</v>
      </c>
      <c r="H32" s="130" t="s">
        <v>236</v>
      </c>
      <c r="I32" s="94" t="s">
        <v>182</v>
      </c>
      <c r="J32" s="94" t="s">
        <v>187</v>
      </c>
      <c r="K32" s="101" t="s">
        <v>195</v>
      </c>
      <c r="L32" s="101">
        <v>90</v>
      </c>
      <c r="M32" s="157" t="s">
        <v>203</v>
      </c>
      <c r="N32" s="157" t="s">
        <v>87</v>
      </c>
      <c r="O32" s="157" t="s">
        <v>226</v>
      </c>
      <c r="P32" s="38" t="s">
        <v>195</v>
      </c>
      <c r="Q32" s="122">
        <v>90</v>
      </c>
      <c r="R32" s="117" t="s">
        <v>273</v>
      </c>
      <c r="S32" s="146" t="s">
        <v>285</v>
      </c>
      <c r="T32" s="708" t="str">
        <f>GTICS!G31</f>
        <v xml:space="preserve">3.2 Renovar y actualizar las licencias de office 365 para los funcionarios de la entidad </v>
      </c>
      <c r="U32" s="708" t="str">
        <f>GTICS!H31</f>
        <v>148 licencias de office 365 instaladas</v>
      </c>
      <c r="V32" s="708" t="str">
        <f>GTICS!I31</f>
        <v>Número de licencias de software actualizadas / Número de licencias de software adquiridas</v>
      </c>
      <c r="W32" s="109">
        <f>GTICS!J31</f>
        <v>0.06</v>
      </c>
      <c r="X32" s="146" t="str">
        <f>GTICS!K31</f>
        <v>Luis Carlos Jaraba Correa
José Ignacio Herrera</v>
      </c>
      <c r="Y32" s="718">
        <f>GTICS!L31</f>
        <v>44470</v>
      </c>
      <c r="Z32" s="718">
        <f>GTICS!M31</f>
        <v>44561</v>
      </c>
      <c r="AA32" s="749" t="str">
        <f>GTICS!N31</f>
        <v>Bogotá D.C.</v>
      </c>
    </row>
    <row r="33" spans="1:27" s="95" customFormat="1" ht="71.25" customHeight="1" x14ac:dyDescent="0.2">
      <c r="A33" s="127" t="s">
        <v>154</v>
      </c>
      <c r="B33" s="101" t="s">
        <v>141</v>
      </c>
      <c r="C33" s="101" t="s">
        <v>169</v>
      </c>
      <c r="D33" s="708"/>
      <c r="E33" s="94" t="s">
        <v>300</v>
      </c>
      <c r="F33" s="94" t="s">
        <v>163</v>
      </c>
      <c r="G33" s="130" t="s">
        <v>236</v>
      </c>
      <c r="H33" s="130" t="s">
        <v>236</v>
      </c>
      <c r="I33" s="94" t="s">
        <v>182</v>
      </c>
      <c r="J33" s="94" t="s">
        <v>187</v>
      </c>
      <c r="K33" s="101" t="s">
        <v>195</v>
      </c>
      <c r="L33" s="101">
        <v>90</v>
      </c>
      <c r="M33" s="157" t="s">
        <v>203</v>
      </c>
      <c r="N33" s="157" t="s">
        <v>87</v>
      </c>
      <c r="O33" s="157" t="s">
        <v>226</v>
      </c>
      <c r="P33" s="38" t="s">
        <v>195</v>
      </c>
      <c r="Q33" s="122">
        <v>90</v>
      </c>
      <c r="R33" s="117" t="s">
        <v>273</v>
      </c>
      <c r="S33" s="146" t="s">
        <v>285</v>
      </c>
      <c r="T33" s="783" t="str">
        <f>GTICS!G32</f>
        <v>3.3 Garantizar la disponibilidad y funcionamiento de las copias de seguridad de la información de la UAEOS</v>
      </c>
      <c r="U33" s="708" t="str">
        <f>GTICS!H32</f>
        <v>12° informes de copias de seguridad realizadas.</v>
      </c>
      <c r="V33" s="708" t="str">
        <f>GTICS!I32</f>
        <v>Numero de  informes de copias de seguridad realizadas.</v>
      </c>
      <c r="W33" s="109">
        <f>GTICS!J32</f>
        <v>0.09</v>
      </c>
      <c r="X33" s="146" t="str">
        <f>GTICS!K32</f>
        <v>Luis Carlos Jaraba Correa
Katia Jiménez Gamarra</v>
      </c>
      <c r="Y33" s="718">
        <f>GTICS!L32</f>
        <v>44200</v>
      </c>
      <c r="Z33" s="718">
        <f>GTICS!M32</f>
        <v>44196</v>
      </c>
      <c r="AA33" s="749" t="str">
        <f>GTICS!N32</f>
        <v>Bogotá D.C.</v>
      </c>
    </row>
    <row r="34" spans="1:27" s="95" customFormat="1" ht="102" x14ac:dyDescent="0.2">
      <c r="A34" s="127" t="s">
        <v>154</v>
      </c>
      <c r="B34" s="101" t="s">
        <v>141</v>
      </c>
      <c r="C34" s="101" t="s">
        <v>169</v>
      </c>
      <c r="D34" s="708"/>
      <c r="E34" s="94" t="s">
        <v>300</v>
      </c>
      <c r="F34" s="94" t="s">
        <v>163</v>
      </c>
      <c r="G34" s="130" t="s">
        <v>236</v>
      </c>
      <c r="H34" s="130" t="s">
        <v>236</v>
      </c>
      <c r="I34" s="94" t="s">
        <v>182</v>
      </c>
      <c r="J34" s="94" t="s">
        <v>187</v>
      </c>
      <c r="K34" s="101" t="s">
        <v>195</v>
      </c>
      <c r="L34" s="101">
        <v>90</v>
      </c>
      <c r="M34" s="157" t="s">
        <v>203</v>
      </c>
      <c r="N34" s="157" t="s">
        <v>87</v>
      </c>
      <c r="O34" s="157" t="s">
        <v>226</v>
      </c>
      <c r="P34" s="38" t="s">
        <v>195</v>
      </c>
      <c r="Q34" s="122">
        <v>90</v>
      </c>
      <c r="R34" s="117" t="s">
        <v>273</v>
      </c>
      <c r="S34" s="146" t="s">
        <v>285</v>
      </c>
      <c r="T34" s="783"/>
      <c r="U34" s="708" t="str">
        <f>GTICS!H33</f>
        <v>3° informes de  pruebas de recuperación de acuerdo a las políticas de backups.</v>
      </c>
      <c r="V34" s="708" t="str">
        <f>GTICS!I33</f>
        <v>Numero de  informes de  pruebas de recuperación de acuerdo a las políticas de backups.</v>
      </c>
      <c r="W34" s="109">
        <f>GTICS!J33</f>
        <v>0.05</v>
      </c>
      <c r="X34" s="146" t="str">
        <f>GTICS!K33</f>
        <v>Luis Carlos Jaraba Correa
Katia Jiménez Gamarra
Juan David Díaz Salgado.</v>
      </c>
      <c r="Y34" s="718">
        <f>GTICS!L33</f>
        <v>44230</v>
      </c>
      <c r="Z34" s="718">
        <f>GTICS!M33</f>
        <v>44196</v>
      </c>
      <c r="AA34" s="749" t="str">
        <f>GTICS!N33</f>
        <v>Bogotá D.C.</v>
      </c>
    </row>
    <row r="35" spans="1:27" s="95" customFormat="1" ht="51" customHeight="1" x14ac:dyDescent="0.2">
      <c r="A35" s="127" t="s">
        <v>154</v>
      </c>
      <c r="B35" s="101" t="s">
        <v>141</v>
      </c>
      <c r="C35" s="101" t="s">
        <v>177</v>
      </c>
      <c r="D35" s="708"/>
      <c r="E35" s="94" t="s">
        <v>300</v>
      </c>
      <c r="F35" s="94" t="s">
        <v>163</v>
      </c>
      <c r="G35" s="130" t="s">
        <v>236</v>
      </c>
      <c r="H35" s="130" t="s">
        <v>236</v>
      </c>
      <c r="I35" s="94" t="s">
        <v>182</v>
      </c>
      <c r="J35" s="94" t="s">
        <v>187</v>
      </c>
      <c r="K35" s="101" t="s">
        <v>195</v>
      </c>
      <c r="L35" s="101">
        <v>90</v>
      </c>
      <c r="M35" s="157" t="s">
        <v>203</v>
      </c>
      <c r="N35" s="157" t="s">
        <v>87</v>
      </c>
      <c r="O35" s="157" t="s">
        <v>226</v>
      </c>
      <c r="P35" s="38" t="s">
        <v>195</v>
      </c>
      <c r="Q35" s="122">
        <v>90</v>
      </c>
      <c r="R35" s="117" t="s">
        <v>273</v>
      </c>
      <c r="S35" s="146" t="s">
        <v>285</v>
      </c>
      <c r="T35" s="708" t="str">
        <f>GTICS!G34</f>
        <v>3.4. Realizar las actualizaciones de software ( Parches de seguridad, firmware, Sistemas operativos, Servicios, Módulos) de la  infraestructura tecnológica.</v>
      </c>
      <c r="U35" s="708" t="str">
        <f>GTICS!H34</f>
        <v xml:space="preserve">4° reportes de actualizaciones de software </v>
      </c>
      <c r="V35" s="708" t="str">
        <f>GTICS!I34</f>
        <v>Número reportes realizados / números de reportes planeados</v>
      </c>
      <c r="W35" s="109">
        <f>GTICS!J34</f>
        <v>7.0000000000000007E-2</v>
      </c>
      <c r="X35" s="146" t="str">
        <f>GTICS!K34</f>
        <v>Luis Carlos Jaraba Correa
José Ignacio Herrera</v>
      </c>
      <c r="Y35" s="718">
        <f>GTICS!L34</f>
        <v>44200</v>
      </c>
      <c r="Z35" s="718">
        <f>GTICS!M34</f>
        <v>44196</v>
      </c>
      <c r="AA35" s="749" t="str">
        <f>GTICS!N34</f>
        <v>Bogotá D.C.</v>
      </c>
    </row>
    <row r="36" spans="1:27" s="95" customFormat="1" ht="51" customHeight="1" x14ac:dyDescent="0.2">
      <c r="A36" s="127" t="s">
        <v>152</v>
      </c>
      <c r="B36" s="101" t="s">
        <v>141</v>
      </c>
      <c r="C36" s="101" t="s">
        <v>177</v>
      </c>
      <c r="D36" s="708"/>
      <c r="E36" s="94" t="s">
        <v>300</v>
      </c>
      <c r="F36" s="94" t="s">
        <v>163</v>
      </c>
      <c r="G36" s="130" t="s">
        <v>236</v>
      </c>
      <c r="H36" s="130" t="s">
        <v>236</v>
      </c>
      <c r="I36" s="94" t="s">
        <v>182</v>
      </c>
      <c r="J36" s="94" t="s">
        <v>187</v>
      </c>
      <c r="K36" s="101" t="s">
        <v>195</v>
      </c>
      <c r="L36" s="101">
        <v>90</v>
      </c>
      <c r="M36" s="157" t="s">
        <v>203</v>
      </c>
      <c r="N36" s="157" t="s">
        <v>87</v>
      </c>
      <c r="O36" s="157" t="s">
        <v>226</v>
      </c>
      <c r="P36" s="38" t="s">
        <v>195</v>
      </c>
      <c r="Q36" s="122">
        <v>90</v>
      </c>
      <c r="R36" s="117" t="s">
        <v>273</v>
      </c>
      <c r="S36" s="146" t="s">
        <v>285</v>
      </c>
      <c r="T36" s="708" t="str">
        <f>GTICS!G35</f>
        <v>3.5 Realizar reporte sobre la gestión del inventario de hardware Grupo de Tecnologías de Información.</v>
      </c>
      <c r="U36" s="708" t="str">
        <f>GTICS!H35</f>
        <v xml:space="preserve">2° reportes de gestión de inventario de hardware a cargo del grupo de Tecnologías </v>
      </c>
      <c r="V36" s="708" t="str">
        <f>GTICS!I35</f>
        <v>Número reportes realizados / números de reportes planeados</v>
      </c>
      <c r="W36" s="109">
        <f>GTICS!J35</f>
        <v>0.03</v>
      </c>
      <c r="X36" s="146" t="str">
        <f>GTICS!K35</f>
        <v>Luis Carlos Jaraba Correa
José Ignacio Herrera
Katia Jiménez Gamarra</v>
      </c>
      <c r="Y36" s="718">
        <f>GTICS!L35</f>
        <v>44216</v>
      </c>
      <c r="Z36" s="718">
        <f>GTICS!M35</f>
        <v>44561</v>
      </c>
      <c r="AA36" s="749" t="str">
        <f>GTICS!N35</f>
        <v>Bogotá D.C.</v>
      </c>
    </row>
    <row r="37" spans="1:27" s="95" customFormat="1" ht="102" x14ac:dyDescent="0.2">
      <c r="A37" s="127" t="s">
        <v>152</v>
      </c>
      <c r="B37" s="101" t="s">
        <v>141</v>
      </c>
      <c r="C37" s="101" t="s">
        <v>177</v>
      </c>
      <c r="D37" s="708"/>
      <c r="E37" s="94" t="s">
        <v>300</v>
      </c>
      <c r="F37" s="94" t="s">
        <v>163</v>
      </c>
      <c r="G37" s="130" t="s">
        <v>236</v>
      </c>
      <c r="H37" s="130" t="s">
        <v>236</v>
      </c>
      <c r="I37" s="94" t="s">
        <v>182</v>
      </c>
      <c r="J37" s="94" t="s">
        <v>187</v>
      </c>
      <c r="K37" s="101" t="s">
        <v>195</v>
      </c>
      <c r="L37" s="101">
        <v>90</v>
      </c>
      <c r="M37" s="157" t="s">
        <v>203</v>
      </c>
      <c r="N37" s="157" t="s">
        <v>87</v>
      </c>
      <c r="O37" s="157" t="s">
        <v>226</v>
      </c>
      <c r="P37" s="38" t="s">
        <v>195</v>
      </c>
      <c r="Q37" s="122">
        <v>90</v>
      </c>
      <c r="R37" s="117" t="s">
        <v>273</v>
      </c>
      <c r="S37" s="146" t="s">
        <v>285</v>
      </c>
      <c r="T37" s="708" t="str">
        <f>GTICS!G36</f>
        <v>3.6 Realizar revisión y reporte de deterioro de los  quipos tecnológicos</v>
      </c>
      <c r="U37" s="708" t="str">
        <f>GTICS!H36</f>
        <v>2° reportes de deterioro de los  quipos tecnológicos</v>
      </c>
      <c r="V37" s="708" t="str">
        <f>GTICS!I36</f>
        <v>Número reportes realizados / números de reportes planeados</v>
      </c>
      <c r="W37" s="109">
        <f>GTICS!J36</f>
        <v>0.01</v>
      </c>
      <c r="X37" s="146" t="str">
        <f>GTICS!K36</f>
        <v>Luis Carlos Jaraba Correa
José Ignacio Herrera
Katia Jiménez Gamarra</v>
      </c>
      <c r="Y37" s="718">
        <f>GTICS!L36</f>
        <v>44348</v>
      </c>
      <c r="Z37" s="718">
        <f>GTICS!M36</f>
        <v>44196</v>
      </c>
      <c r="AA37" s="749" t="str">
        <f>GTICS!N36</f>
        <v>Bogotá D.C.</v>
      </c>
    </row>
    <row r="38" spans="1:27" s="95" customFormat="1" ht="38.25" customHeight="1" x14ac:dyDescent="0.2">
      <c r="A38" s="127" t="s">
        <v>152</v>
      </c>
      <c r="B38" s="101" t="s">
        <v>141</v>
      </c>
      <c r="C38" s="101" t="s">
        <v>170</v>
      </c>
      <c r="D38" s="708"/>
      <c r="E38" s="94" t="s">
        <v>300</v>
      </c>
      <c r="F38" s="94" t="s">
        <v>163</v>
      </c>
      <c r="G38" s="130" t="s">
        <v>236</v>
      </c>
      <c r="H38" s="130" t="s">
        <v>236</v>
      </c>
      <c r="I38" s="94" t="s">
        <v>182</v>
      </c>
      <c r="J38" s="94" t="s">
        <v>187</v>
      </c>
      <c r="K38" s="101" t="s">
        <v>195</v>
      </c>
      <c r="L38" s="101">
        <v>90</v>
      </c>
      <c r="M38" s="157" t="s">
        <v>203</v>
      </c>
      <c r="N38" s="157" t="s">
        <v>87</v>
      </c>
      <c r="O38" s="157" t="s">
        <v>226</v>
      </c>
      <c r="P38" s="38" t="s">
        <v>195</v>
      </c>
      <c r="Q38" s="122">
        <v>90</v>
      </c>
      <c r="R38" s="117" t="s">
        <v>273</v>
      </c>
      <c r="S38" s="146" t="s">
        <v>285</v>
      </c>
      <c r="T38" s="708" t="str">
        <f>GTICS!G37</f>
        <v>3.7. Adquirir y configurar el hardware necesario conforme a las necesidades de la Unidad.</v>
      </c>
      <c r="U38" s="708" t="str">
        <f>GTICS!H37</f>
        <v xml:space="preserve">8 componentes de tipo hardware adquiridos y configurados. </v>
      </c>
      <c r="V38" s="708" t="str">
        <f>GTICS!I37</f>
        <v>Componentes de tipo hardware adquiridos y configurados.</v>
      </c>
      <c r="W38" s="109">
        <f>GTICS!J37</f>
        <v>0.02</v>
      </c>
      <c r="X38" s="146" t="str">
        <f>GTICS!K37</f>
        <v>Luis Carlos Jaraba Correa
José Ignacio Herrera
Juan David Díaz Salgado</v>
      </c>
      <c r="Y38" s="718">
        <f>GTICS!L37</f>
        <v>44230</v>
      </c>
      <c r="Z38" s="718">
        <f>GTICS!M37</f>
        <v>44196</v>
      </c>
      <c r="AA38" s="749" t="str">
        <f>GTICS!N37</f>
        <v>Bogotá D.C.</v>
      </c>
    </row>
    <row r="39" spans="1:27" s="95" customFormat="1" ht="93.75" customHeight="1" x14ac:dyDescent="0.2">
      <c r="A39" s="127" t="s">
        <v>152</v>
      </c>
      <c r="B39" s="101" t="s">
        <v>141</v>
      </c>
      <c r="C39" s="101" t="s">
        <v>170</v>
      </c>
      <c r="D39" s="708"/>
      <c r="E39" s="94" t="s">
        <v>300</v>
      </c>
      <c r="F39" s="94" t="s">
        <v>163</v>
      </c>
      <c r="G39" s="130" t="s">
        <v>236</v>
      </c>
      <c r="H39" s="130" t="s">
        <v>236</v>
      </c>
      <c r="I39" s="94" t="s">
        <v>182</v>
      </c>
      <c r="J39" s="94" t="s">
        <v>187</v>
      </c>
      <c r="K39" s="101" t="s">
        <v>195</v>
      </c>
      <c r="L39" s="101">
        <v>90</v>
      </c>
      <c r="M39" s="157" t="s">
        <v>203</v>
      </c>
      <c r="N39" s="157" t="s">
        <v>87</v>
      </c>
      <c r="O39" s="157" t="s">
        <v>226</v>
      </c>
      <c r="P39" s="38" t="s">
        <v>195</v>
      </c>
      <c r="Q39" s="122">
        <v>90</v>
      </c>
      <c r="R39" s="117" t="s">
        <v>273</v>
      </c>
      <c r="S39" s="146" t="s">
        <v>285</v>
      </c>
      <c r="T39" s="708" t="str">
        <f>GTICS!G38</f>
        <v>4.1. Atender las solicitudes de soporte técnico realizadas por los usuarios de la Unidad.</v>
      </c>
      <c r="U39" s="708" t="str">
        <f>GTICS!H38</f>
        <v>100% de las solicitudes de soporte técnico atendidas.</v>
      </c>
      <c r="V39" s="708" t="str">
        <f>GTICS!I38</f>
        <v>Porcentaje solicitudes de soporte: 
Número de solicitudes atendidas / Numero de solitudes allegadas*100</v>
      </c>
      <c r="W39" s="109">
        <f>GTICS!J38</f>
        <v>0.05</v>
      </c>
      <c r="X39" s="146" t="str">
        <f>GTICS!K38</f>
        <v>Luis Carlos Jaraba Correa
Katia Jiménez Gamarra
Juan David Díaz Salgado.
José Ignacio Herrera T
Laura Lizeth Malaver B.</v>
      </c>
      <c r="Y39" s="718">
        <f>GTICS!L38</f>
        <v>44200</v>
      </c>
      <c r="Z39" s="718">
        <f>GTICS!M38</f>
        <v>44196</v>
      </c>
      <c r="AA39" s="749" t="str">
        <f>GTICS!N38</f>
        <v>Bogotá D.C.</v>
      </c>
    </row>
    <row r="40" spans="1:27" s="95" customFormat="1" ht="60" customHeight="1" x14ac:dyDescent="0.2">
      <c r="A40" s="127" t="s">
        <v>154</v>
      </c>
      <c r="B40" s="101" t="s">
        <v>141</v>
      </c>
      <c r="C40" s="101" t="s">
        <v>170</v>
      </c>
      <c r="D40" s="708"/>
      <c r="E40" s="94" t="s">
        <v>300</v>
      </c>
      <c r="F40" s="94" t="s">
        <v>163</v>
      </c>
      <c r="G40" s="130" t="s">
        <v>236</v>
      </c>
      <c r="H40" s="130" t="s">
        <v>236</v>
      </c>
      <c r="I40" s="94" t="s">
        <v>182</v>
      </c>
      <c r="J40" s="94" t="s">
        <v>187</v>
      </c>
      <c r="K40" s="101" t="s">
        <v>195</v>
      </c>
      <c r="L40" s="101">
        <v>90</v>
      </c>
      <c r="M40" s="157" t="s">
        <v>203</v>
      </c>
      <c r="N40" s="157" t="s">
        <v>87</v>
      </c>
      <c r="O40" s="157" t="s">
        <v>226</v>
      </c>
      <c r="P40" s="38" t="s">
        <v>195</v>
      </c>
      <c r="Q40" s="122">
        <v>90</v>
      </c>
      <c r="R40" s="117" t="s">
        <v>273</v>
      </c>
      <c r="S40" s="146" t="s">
        <v>285</v>
      </c>
      <c r="T40" s="783" t="str">
        <f>GTICS!G39</f>
        <v>4.2 Uso, apropiación y seguimiento a los sistemas de información y equipo tecnológico de la entidad.</v>
      </c>
      <c r="U40" s="708" t="str">
        <f>GTICS!H39</f>
        <v>2° Evaluaciones Uso, apropiación y seguimiento a los sistemas de información y equipo tecnológico de la entidad.</v>
      </c>
      <c r="V40" s="708" t="str">
        <f>GTICS!I39</f>
        <v>Número evaluaciones realizados / números de evaluaciones planeados</v>
      </c>
      <c r="W40" s="109">
        <f>GTICS!J39</f>
        <v>0.02</v>
      </c>
      <c r="X40" s="752" t="str">
        <f>GTICS!K39</f>
        <v>Luis Carlos Jaraba                   Laura Malaver                   Contratista</v>
      </c>
      <c r="Y40" s="718">
        <f>GTICS!L39</f>
        <v>44230</v>
      </c>
      <c r="Z40" s="718">
        <f>GTICS!M39</f>
        <v>44196</v>
      </c>
      <c r="AA40" s="753" t="str">
        <f>GTICS!N39</f>
        <v>Bogotá D.C.</v>
      </c>
    </row>
    <row r="41" spans="1:27" s="95" customFormat="1" ht="102" x14ac:dyDescent="0.2">
      <c r="A41" s="127" t="s">
        <v>154</v>
      </c>
      <c r="B41" s="101" t="s">
        <v>141</v>
      </c>
      <c r="C41" s="101" t="s">
        <v>170</v>
      </c>
      <c r="D41" s="708"/>
      <c r="E41" s="94" t="s">
        <v>300</v>
      </c>
      <c r="F41" s="94" t="s">
        <v>163</v>
      </c>
      <c r="G41" s="130" t="s">
        <v>236</v>
      </c>
      <c r="H41" s="130" t="s">
        <v>236</v>
      </c>
      <c r="I41" s="94" t="s">
        <v>182</v>
      </c>
      <c r="J41" s="94" t="s">
        <v>187</v>
      </c>
      <c r="K41" s="101" t="s">
        <v>195</v>
      </c>
      <c r="L41" s="101">
        <v>90</v>
      </c>
      <c r="M41" s="157" t="s">
        <v>203</v>
      </c>
      <c r="N41" s="157" t="s">
        <v>87</v>
      </c>
      <c r="O41" s="157" t="s">
        <v>226</v>
      </c>
      <c r="P41" s="38" t="s">
        <v>195</v>
      </c>
      <c r="Q41" s="122">
        <v>90</v>
      </c>
      <c r="R41" s="117" t="s">
        <v>273</v>
      </c>
      <c r="S41" s="146" t="s">
        <v>285</v>
      </c>
      <c r="T41" s="783"/>
      <c r="U41" s="708" t="str">
        <f>GTICS!H40</f>
        <v>2 informe de seguimiento a las Evaluaciones de Uso, apropiación y seguimiento a los sistemas de información y equipo tecnológico de la entidad.</v>
      </c>
      <c r="V41" s="708" t="str">
        <f>GTICS!I40</f>
        <v>Numero de Informes del seguimiento a las Evaluaciones de Uso, apropiación y seguimiento a los sistemas de información y equipo tecnológico de la entidad.</v>
      </c>
      <c r="W41" s="109">
        <f>GTICS!J40</f>
        <v>0.01</v>
      </c>
      <c r="X41" s="752"/>
      <c r="Y41" s="718">
        <f>GTICS!L40</f>
        <v>0</v>
      </c>
      <c r="Z41" s="718">
        <f>GTICS!M40</f>
        <v>0</v>
      </c>
      <c r="AA41" s="753"/>
    </row>
    <row r="42" spans="1:27" s="95" customFormat="1" ht="102" x14ac:dyDescent="0.2">
      <c r="A42" s="127" t="s">
        <v>152</v>
      </c>
      <c r="B42" s="101" t="s">
        <v>141</v>
      </c>
      <c r="C42" s="101" t="s">
        <v>170</v>
      </c>
      <c r="D42" s="708"/>
      <c r="E42" s="94" t="s">
        <v>300</v>
      </c>
      <c r="F42" s="94" t="s">
        <v>163</v>
      </c>
      <c r="G42" s="130" t="s">
        <v>236</v>
      </c>
      <c r="H42" s="130" t="s">
        <v>236</v>
      </c>
      <c r="I42" s="94" t="s">
        <v>182</v>
      </c>
      <c r="J42" s="94" t="s">
        <v>187</v>
      </c>
      <c r="K42" s="101" t="s">
        <v>195</v>
      </c>
      <c r="L42" s="101">
        <v>90</v>
      </c>
      <c r="M42" s="157" t="s">
        <v>203</v>
      </c>
      <c r="N42" s="157" t="s">
        <v>87</v>
      </c>
      <c r="O42" s="157" t="s">
        <v>226</v>
      </c>
      <c r="P42" s="38" t="s">
        <v>195</v>
      </c>
      <c r="Q42" s="122">
        <v>90</v>
      </c>
      <c r="R42" s="117" t="s">
        <v>273</v>
      </c>
      <c r="S42" s="146" t="s">
        <v>285</v>
      </c>
      <c r="T42" s="708" t="str">
        <f>GTICS!G41</f>
        <v xml:space="preserve">4.3 Consultar los servicios tecnológicos productivos </v>
      </c>
      <c r="U42" s="708" t="str">
        <f>GTICS!H41</f>
        <v xml:space="preserve"> 128650 Consultas realizadas a los  servicios web de la entidad.</v>
      </c>
      <c r="V42" s="708" t="str">
        <f>GTICS!I41</f>
        <v>Número consultas realizadas a los servicios web.</v>
      </c>
      <c r="W42" s="109">
        <f>GTICS!J41</f>
        <v>0.08</v>
      </c>
      <c r="X42" s="146" t="str">
        <f>GTICS!K41</f>
        <v>Luis Carlos Jaraba Correa
Juan David Díaz Salgado.</v>
      </c>
      <c r="Y42" s="718">
        <f>GTICS!L41</f>
        <v>44200</v>
      </c>
      <c r="Z42" s="718">
        <f>GTICS!M41</f>
        <v>44196</v>
      </c>
      <c r="AA42" s="749" t="str">
        <f>GTICS!N41</f>
        <v>Bogotá D.C.</v>
      </c>
    </row>
    <row r="43" spans="1:27" s="95" customFormat="1" ht="102" x14ac:dyDescent="0.2">
      <c r="A43" s="127" t="s">
        <v>158</v>
      </c>
      <c r="B43" s="101" t="s">
        <v>141</v>
      </c>
      <c r="C43" s="101" t="s">
        <v>170</v>
      </c>
      <c r="D43" s="708"/>
      <c r="E43" s="94" t="s">
        <v>300</v>
      </c>
      <c r="F43" s="94" t="s">
        <v>163</v>
      </c>
      <c r="G43" s="130" t="s">
        <v>236</v>
      </c>
      <c r="H43" s="130" t="s">
        <v>236</v>
      </c>
      <c r="I43" s="94" t="s">
        <v>182</v>
      </c>
      <c r="J43" s="94" t="s">
        <v>187</v>
      </c>
      <c r="K43" s="101" t="s">
        <v>195</v>
      </c>
      <c r="L43" s="101">
        <v>90</v>
      </c>
      <c r="M43" s="157" t="s">
        <v>203</v>
      </c>
      <c r="N43" s="157" t="s">
        <v>87</v>
      </c>
      <c r="O43" s="157" t="s">
        <v>226</v>
      </c>
      <c r="P43" s="38" t="s">
        <v>195</v>
      </c>
      <c r="Q43" s="122">
        <v>90</v>
      </c>
      <c r="R43" s="117" t="s">
        <v>273</v>
      </c>
      <c r="S43" s="146" t="s">
        <v>285</v>
      </c>
      <c r="T43" s="708" t="str">
        <f>GTICS!G42</f>
        <v xml:space="preserve">4.4 Realizar revisión y reporte de deterioro de los sistemas de información </v>
      </c>
      <c r="U43" s="708" t="str">
        <f>GTICS!H42</f>
        <v xml:space="preserve">2 reportes de  deterioro de los sistemas de información  </v>
      </c>
      <c r="V43" s="708" t="str">
        <f>GTICS!I42</f>
        <v>Número reportes realizados / números de reportes planeados</v>
      </c>
      <c r="W43" s="109">
        <f>GTICS!J42</f>
        <v>0.01</v>
      </c>
      <c r="X43" s="146" t="str">
        <f>GTICS!K42</f>
        <v>Luis Carlos Jaraba Correa
Juan David Díaz Salgado.
Laura Lizeth Malaver B.</v>
      </c>
      <c r="Y43" s="718">
        <f>GTICS!L42</f>
        <v>44348</v>
      </c>
      <c r="Z43" s="718">
        <f>GTICS!M42</f>
        <v>44196</v>
      </c>
      <c r="AA43" s="749" t="str">
        <f>GTICS!N42</f>
        <v>Bogotá D.C.</v>
      </c>
    </row>
    <row r="44" spans="1:27" s="95" customFormat="1" ht="128.25" customHeight="1" x14ac:dyDescent="0.2">
      <c r="A44" s="127" t="s">
        <v>158</v>
      </c>
      <c r="B44" s="101" t="s">
        <v>141</v>
      </c>
      <c r="C44" s="101" t="s">
        <v>169</v>
      </c>
      <c r="D44" s="708"/>
      <c r="E44" s="94" t="s">
        <v>300</v>
      </c>
      <c r="F44" s="94" t="s">
        <v>163</v>
      </c>
      <c r="G44" s="130" t="s">
        <v>236</v>
      </c>
      <c r="H44" s="130" t="s">
        <v>236</v>
      </c>
      <c r="I44" s="94" t="s">
        <v>182</v>
      </c>
      <c r="J44" s="94" t="s">
        <v>187</v>
      </c>
      <c r="K44" s="101" t="s">
        <v>195</v>
      </c>
      <c r="L44" s="101">
        <v>90</v>
      </c>
      <c r="M44" s="157" t="s">
        <v>203</v>
      </c>
      <c r="N44" s="157" t="s">
        <v>87</v>
      </c>
      <c r="O44" s="157" t="s">
        <v>226</v>
      </c>
      <c r="P44" s="38" t="s">
        <v>195</v>
      </c>
      <c r="Q44" s="122">
        <v>90</v>
      </c>
      <c r="R44" s="117" t="s">
        <v>273</v>
      </c>
      <c r="S44" s="146" t="s">
        <v>285</v>
      </c>
      <c r="T44" s="783" t="str">
        <f>GTICS!G43</f>
        <v>4.5. Realizar la revisión, actualización e implementación del Plan de Aseguramiento de Calidad durante el ciclo de vida de los sistemas de información que incluya criterios funcionales y no funcionales.</v>
      </c>
      <c r="U44" s="708" t="str">
        <f>GTICS!H43</f>
        <v>1 Actualización de Plan de Aseguramiento de Calidad durante el ciclo de vida de los sistemas de información que incluya criterios funcionales y no funcionales</v>
      </c>
      <c r="V44" s="708" t="str">
        <f>GTICS!I43</f>
        <v>Numero de Actualizaciones Plan de Aseguramiento de Calidad durante el ciclo de vida de los sistemas de información</v>
      </c>
      <c r="W44" s="109">
        <f>GTICS!J43</f>
        <v>0.01</v>
      </c>
      <c r="X44" s="752" t="str">
        <f>GTICS!K43</f>
        <v>Luis Carlos Jaraba
Contratista
Supervisor</v>
      </c>
      <c r="Y44" s="718">
        <f>GTICS!L43</f>
        <v>44256</v>
      </c>
      <c r="Z44" s="718">
        <f>GTICS!M43</f>
        <v>44546</v>
      </c>
      <c r="AA44" s="749" t="str">
        <f>GTICS!N43</f>
        <v>Bogotá D.C.</v>
      </c>
    </row>
    <row r="45" spans="1:27" s="95" customFormat="1" ht="112.5" customHeight="1" x14ac:dyDescent="0.2">
      <c r="A45" s="127" t="s">
        <v>158</v>
      </c>
      <c r="B45" s="101" t="s">
        <v>141</v>
      </c>
      <c r="C45" s="101" t="s">
        <v>169</v>
      </c>
      <c r="D45" s="708"/>
      <c r="E45" s="94" t="s">
        <v>300</v>
      </c>
      <c r="F45" s="94" t="s">
        <v>163</v>
      </c>
      <c r="G45" s="130" t="s">
        <v>236</v>
      </c>
      <c r="H45" s="130" t="s">
        <v>236</v>
      </c>
      <c r="I45" s="94" t="s">
        <v>182</v>
      </c>
      <c r="J45" s="94" t="s">
        <v>187</v>
      </c>
      <c r="K45" s="101" t="s">
        <v>195</v>
      </c>
      <c r="L45" s="101">
        <v>90</v>
      </c>
      <c r="M45" s="157" t="s">
        <v>203</v>
      </c>
      <c r="N45" s="157" t="s">
        <v>87</v>
      </c>
      <c r="O45" s="157" t="s">
        <v>226</v>
      </c>
      <c r="P45" s="38" t="s">
        <v>195</v>
      </c>
      <c r="Q45" s="122">
        <v>90</v>
      </c>
      <c r="R45" s="117" t="s">
        <v>273</v>
      </c>
      <c r="S45" s="146" t="s">
        <v>285</v>
      </c>
      <c r="T45" s="783"/>
      <c r="U45" s="708" t="str">
        <f>GTICS!H44</f>
        <v>100%  de ejecución de las actividades  de Aseguramiento de Calidad durante el ciclo de vida de los sistemas de información que incluya criterios funcionales y no funcionales.</v>
      </c>
      <c r="V45" s="708" t="str">
        <f>GTICS!I44</f>
        <v>Porcentaje  de ejecución de las actividades de Plan de Aseguramiento de Calidad durante el ciclo de vida de los sistemas de información</v>
      </c>
      <c r="W45" s="109">
        <f>GTICS!J44</f>
        <v>0.02</v>
      </c>
      <c r="X45" s="752"/>
      <c r="Y45" s="718">
        <f>GTICS!L44</f>
        <v>0</v>
      </c>
      <c r="Z45" s="718">
        <f>GTICS!M44</f>
        <v>0</v>
      </c>
      <c r="AA45" s="749" t="str">
        <f>GTICS!N44</f>
        <v>Bogotá D.C.</v>
      </c>
    </row>
    <row r="46" spans="1:27" s="95" customFormat="1" ht="102" x14ac:dyDescent="0.2">
      <c r="A46" s="127" t="s">
        <v>152</v>
      </c>
      <c r="B46" s="101" t="s">
        <v>141</v>
      </c>
      <c r="C46" s="101" t="s">
        <v>169</v>
      </c>
      <c r="D46" s="708"/>
      <c r="E46" s="94" t="s">
        <v>300</v>
      </c>
      <c r="F46" s="94" t="s">
        <v>163</v>
      </c>
      <c r="G46" s="130" t="s">
        <v>236</v>
      </c>
      <c r="H46" s="130" t="s">
        <v>236</v>
      </c>
      <c r="I46" s="94" t="s">
        <v>182</v>
      </c>
      <c r="J46" s="94" t="s">
        <v>187</v>
      </c>
      <c r="K46" s="101" t="s">
        <v>195</v>
      </c>
      <c r="L46" s="101">
        <v>90</v>
      </c>
      <c r="M46" s="157" t="s">
        <v>203</v>
      </c>
      <c r="N46" s="157" t="s">
        <v>87</v>
      </c>
      <c r="O46" s="157" t="s">
        <v>226</v>
      </c>
      <c r="P46" s="38" t="s">
        <v>195</v>
      </c>
      <c r="Q46" s="122">
        <v>90</v>
      </c>
      <c r="R46" s="117" t="s">
        <v>273</v>
      </c>
      <c r="S46" s="146" t="s">
        <v>285</v>
      </c>
      <c r="T46" s="708" t="str">
        <f>GTICS!G45</f>
        <v>4.6.  Implementar aplicaciones de software a la medida de las necesidades de la UAEOS.</v>
      </c>
      <c r="U46" s="708" t="str">
        <f>GTICS!H45</f>
        <v>3 informes de  implementación aplicaciones de software a la medida de las necesidades de la UAEOS.</v>
      </c>
      <c r="V46" s="708" t="str">
        <f>GTICS!I45</f>
        <v>Número de Aplicaciones de software implementadas</v>
      </c>
      <c r="W46" s="109">
        <f>GTICS!J45</f>
        <v>0.04</v>
      </c>
      <c r="X46" s="146" t="str">
        <f>GTICS!K45</f>
        <v>Luis Carlos Jaraba Correa
Contratista
Supervisor</v>
      </c>
      <c r="Y46" s="718">
        <f>GTICS!L45</f>
        <v>44230</v>
      </c>
      <c r="Z46" s="718">
        <f>GTICS!M45</f>
        <v>44546</v>
      </c>
      <c r="AA46" s="749" t="str">
        <f>GTICS!N45</f>
        <v>Bogotá D.C.</v>
      </c>
    </row>
    <row r="47" spans="1:27" s="95" customFormat="1" ht="102" x14ac:dyDescent="0.2">
      <c r="A47" s="127" t="s">
        <v>152</v>
      </c>
      <c r="B47" s="101" t="s">
        <v>137</v>
      </c>
      <c r="C47" s="101" t="s">
        <v>164</v>
      </c>
      <c r="D47" s="708"/>
      <c r="E47" s="94" t="s">
        <v>300</v>
      </c>
      <c r="F47" s="94" t="s">
        <v>163</v>
      </c>
      <c r="G47" s="130" t="s">
        <v>236</v>
      </c>
      <c r="H47" s="130" t="s">
        <v>236</v>
      </c>
      <c r="I47" s="94" t="s">
        <v>182</v>
      </c>
      <c r="J47" s="94" t="s">
        <v>187</v>
      </c>
      <c r="K47" s="101" t="s">
        <v>195</v>
      </c>
      <c r="L47" s="101">
        <v>90</v>
      </c>
      <c r="M47" s="157" t="s">
        <v>203</v>
      </c>
      <c r="N47" s="157" t="s">
        <v>87</v>
      </c>
      <c r="O47" s="157" t="s">
        <v>226</v>
      </c>
      <c r="P47" s="38" t="s">
        <v>195</v>
      </c>
      <c r="Q47" s="122">
        <v>90</v>
      </c>
      <c r="R47" s="117" t="s">
        <v>273</v>
      </c>
      <c r="S47" s="146" t="s">
        <v>275</v>
      </c>
      <c r="T47" s="708" t="str">
        <f>GTICS!G46</f>
        <v xml:space="preserve">5.1 Adelantar las actividades para la implementación de las políticas que conforman el MIPG de acuerdo al plan de trabajo dispuesto por la Entidad </v>
      </c>
      <c r="U47" s="708" t="str">
        <f>GTICS!H46</f>
        <v>100% del Cumplimiento de las actividades asignadas   del MIPG</v>
      </c>
      <c r="V47" s="708" t="str">
        <f>GTICS!I46</f>
        <v>Porcentaje  Implementación del MIPG</v>
      </c>
      <c r="W47" s="109">
        <f>GTICS!J46</f>
        <v>0.05</v>
      </c>
      <c r="X47" s="146" t="str">
        <f>GTICS!K46</f>
        <v>Luis Carlos Jaraba Correa
Katia Jiménez Gamarra
Juan David Díaz Salgado.
José Ignacio Herrera T
Laura Lizeth Malaver B.</v>
      </c>
      <c r="Y47" s="718">
        <f>GTICS!L46</f>
        <v>44200</v>
      </c>
      <c r="Z47" s="718">
        <f>GTICS!M46</f>
        <v>44196</v>
      </c>
      <c r="AA47" s="749" t="str">
        <f>GTICS!N46</f>
        <v>Bogotá D.C.</v>
      </c>
    </row>
    <row r="48" spans="1:27" s="96" customFormat="1" ht="102" x14ac:dyDescent="0.2">
      <c r="A48" s="127" t="s">
        <v>151</v>
      </c>
      <c r="B48" s="101" t="s">
        <v>145</v>
      </c>
      <c r="C48" s="101" t="s">
        <v>177</v>
      </c>
      <c r="D48" s="708"/>
      <c r="E48" s="94" t="s">
        <v>300</v>
      </c>
      <c r="F48" s="94" t="s">
        <v>163</v>
      </c>
      <c r="G48" s="130" t="s">
        <v>236</v>
      </c>
      <c r="H48" s="130" t="s">
        <v>236</v>
      </c>
      <c r="I48" s="94" t="s">
        <v>182</v>
      </c>
      <c r="J48" s="94" t="s">
        <v>187</v>
      </c>
      <c r="K48" s="101" t="s">
        <v>195</v>
      </c>
      <c r="L48" s="101">
        <v>90</v>
      </c>
      <c r="M48" s="94" t="s">
        <v>203</v>
      </c>
      <c r="N48" s="164" t="s">
        <v>87</v>
      </c>
      <c r="O48" s="164" t="s">
        <v>227</v>
      </c>
      <c r="P48" s="38" t="s">
        <v>255</v>
      </c>
      <c r="Q48" s="112">
        <v>4</v>
      </c>
      <c r="R48" s="117" t="s">
        <v>270</v>
      </c>
      <c r="S48" s="146" t="s">
        <v>286</v>
      </c>
      <c r="T48" s="164" t="str">
        <f>GCyP!G12</f>
        <v>1.1 Asegurar la promoción y difusión de la gestión de la Unidad  en los medios masivos de comunicación y del sector solidario.</v>
      </c>
      <c r="U48" s="164" t="str">
        <f>GCyP!H12</f>
        <v>150 notas  de la Unidad  publicadas en los medios masivos de comunicación y del sector solidario.</v>
      </c>
      <c r="V48" s="164" t="str">
        <f>GCyP!I12</f>
        <v>Número de notas de la Unidad publicadas</v>
      </c>
      <c r="W48" s="109">
        <f>GCyP!J12</f>
        <v>0.1</v>
      </c>
      <c r="X48" s="146" t="str">
        <f>GCyP!K12</f>
        <v xml:space="preserve">                 
Jaime Baquero y                  Cristina Núñez</v>
      </c>
      <c r="Y48" s="718">
        <f>GCyP!L12</f>
        <v>44228</v>
      </c>
      <c r="Z48" s="718">
        <f>GCyP!M12</f>
        <v>44561</v>
      </c>
      <c r="AA48" s="749" t="str">
        <f>GCyP!N12</f>
        <v>Bogotá</v>
      </c>
    </row>
    <row r="49" spans="1:27" s="96" customFormat="1" ht="102" x14ac:dyDescent="0.2">
      <c r="A49" s="127" t="s">
        <v>151</v>
      </c>
      <c r="B49" s="101" t="s">
        <v>145</v>
      </c>
      <c r="C49" s="101" t="s">
        <v>177</v>
      </c>
      <c r="D49" s="708"/>
      <c r="E49" s="94" t="s">
        <v>300</v>
      </c>
      <c r="F49" s="94" t="s">
        <v>163</v>
      </c>
      <c r="G49" s="130" t="s">
        <v>236</v>
      </c>
      <c r="H49" s="130" t="s">
        <v>236</v>
      </c>
      <c r="I49" s="94" t="s">
        <v>182</v>
      </c>
      <c r="J49" s="94" t="s">
        <v>187</v>
      </c>
      <c r="K49" s="101" t="s">
        <v>195</v>
      </c>
      <c r="L49" s="101">
        <v>90</v>
      </c>
      <c r="M49" s="94" t="s">
        <v>203</v>
      </c>
      <c r="N49" s="164" t="s">
        <v>87</v>
      </c>
      <c r="O49" s="164" t="s">
        <v>227</v>
      </c>
      <c r="P49" s="38" t="s">
        <v>255</v>
      </c>
      <c r="Q49" s="112">
        <v>4</v>
      </c>
      <c r="R49" s="117" t="s">
        <v>270</v>
      </c>
      <c r="S49" s="146" t="s">
        <v>286</v>
      </c>
      <c r="T49" s="783" t="str">
        <f>GCyP!G13</f>
        <v xml:space="preserve">1.2  Implementar acciones para el fortalecimiento de la  imagen corporativa de las organizaciones solidarias que le permita su visibilización en el entorno socio-empresarial así como la divulgación de la gestión misional </v>
      </c>
      <c r="U49" s="164" t="str">
        <f>GCyP!H13</f>
        <v>2 ediciones de revistas digitales y 2 folletos digitales
2 ediciones de revistas  impresas</v>
      </c>
      <c r="V49" s="164" t="str">
        <f>GCyP!I13</f>
        <v>Número de ediciones de piezas digitales</v>
      </c>
      <c r="W49" s="109">
        <f>GCyP!J13</f>
        <v>0.1</v>
      </c>
      <c r="X49" s="146" t="str">
        <f>GCyP!K13</f>
        <v xml:space="preserve">Jaime Baquero                       </v>
      </c>
      <c r="Y49" s="718">
        <f>GCyP!L13</f>
        <v>44287</v>
      </c>
      <c r="Z49" s="718" t="str">
        <f>GCyP!M13</f>
        <v>31/11/2021</v>
      </c>
      <c r="AA49" s="749" t="str">
        <f>GCyP!N13</f>
        <v>Bogotá</v>
      </c>
    </row>
    <row r="50" spans="1:27" s="96" customFormat="1" ht="102" x14ac:dyDescent="0.2">
      <c r="A50" s="127" t="s">
        <v>151</v>
      </c>
      <c r="B50" s="101" t="s">
        <v>145</v>
      </c>
      <c r="C50" s="101" t="s">
        <v>177</v>
      </c>
      <c r="D50" s="708"/>
      <c r="E50" s="94" t="s">
        <v>300</v>
      </c>
      <c r="F50" s="94" t="s">
        <v>163</v>
      </c>
      <c r="G50" s="130" t="s">
        <v>236</v>
      </c>
      <c r="H50" s="130" t="s">
        <v>236</v>
      </c>
      <c r="I50" s="94" t="s">
        <v>182</v>
      </c>
      <c r="J50" s="94" t="s">
        <v>187</v>
      </c>
      <c r="K50" s="101" t="s">
        <v>195</v>
      </c>
      <c r="L50" s="101">
        <v>90</v>
      </c>
      <c r="M50" s="94" t="s">
        <v>201</v>
      </c>
      <c r="N50" s="164" t="s">
        <v>206</v>
      </c>
      <c r="O50" s="164" t="s">
        <v>215</v>
      </c>
      <c r="P50" s="38" t="s">
        <v>241</v>
      </c>
      <c r="Q50" s="146">
        <v>40</v>
      </c>
      <c r="R50" s="117" t="s">
        <v>270</v>
      </c>
      <c r="S50" s="146" t="s">
        <v>286</v>
      </c>
      <c r="T50" s="783"/>
      <c r="U50" s="164" t="str">
        <f>GCyP!H14</f>
        <v xml:space="preserve">10 Organizaciones solidarias apoyadas con imagen corporativa </v>
      </c>
      <c r="V50" s="164" t="str">
        <f>GCyP!I14</f>
        <v xml:space="preserve">Número Organizaciones solidarias apoyadas </v>
      </c>
      <c r="W50" s="109">
        <f>GCyP!J14</f>
        <v>0.05</v>
      </c>
      <c r="X50" s="146" t="str">
        <f>GCyP!K14</f>
        <v xml:space="preserve"> Cristina Núñez</v>
      </c>
      <c r="Y50" s="718">
        <f>GCyP!L14</f>
        <v>44531</v>
      </c>
      <c r="Z50" s="718">
        <f>GCyP!M14</f>
        <v>44561</v>
      </c>
      <c r="AA50" s="749" t="str">
        <f>GCyP!N14</f>
        <v>Bogotá</v>
      </c>
    </row>
    <row r="51" spans="1:27" s="96" customFormat="1" ht="102" x14ac:dyDescent="0.2">
      <c r="A51" s="127" t="s">
        <v>151</v>
      </c>
      <c r="B51" s="101" t="s">
        <v>145</v>
      </c>
      <c r="C51" s="101" t="s">
        <v>177</v>
      </c>
      <c r="D51" s="708"/>
      <c r="E51" s="94" t="s">
        <v>300</v>
      </c>
      <c r="F51" s="94" t="s">
        <v>163</v>
      </c>
      <c r="G51" s="130" t="s">
        <v>236</v>
      </c>
      <c r="H51" s="130" t="s">
        <v>236</v>
      </c>
      <c r="I51" s="94" t="s">
        <v>182</v>
      </c>
      <c r="J51" s="94" t="s">
        <v>187</v>
      </c>
      <c r="K51" s="101" t="s">
        <v>195</v>
      </c>
      <c r="L51" s="101">
        <v>90</v>
      </c>
      <c r="M51" s="94" t="s">
        <v>203</v>
      </c>
      <c r="N51" s="164" t="s">
        <v>206</v>
      </c>
      <c r="O51" s="164" t="s">
        <v>214</v>
      </c>
      <c r="P51" s="38" t="s">
        <v>240</v>
      </c>
      <c r="Q51" s="146">
        <v>200</v>
      </c>
      <c r="R51" s="117" t="s">
        <v>270</v>
      </c>
      <c r="S51" s="146" t="s">
        <v>286</v>
      </c>
      <c r="T51" s="164" t="str">
        <f>GCyP!G15</f>
        <v>1.3. Elaborar  piezas audiovisuales para visibilizar las gestión institucional  y las bondades de la asociatividad solidaria.</v>
      </c>
      <c r="U51" s="164" t="str">
        <f>GCyP!H15</f>
        <v>15 videos de experiencias de asociatividad solidaria (incluidos 2 códigos cívicos) elaborados y emitidos en redes sociales y portal institucional.</v>
      </c>
      <c r="V51" s="164" t="str">
        <f>GCyP!I15</f>
        <v>Número de videos elaborados y emitidos.</v>
      </c>
      <c r="W51" s="109">
        <f>GCyP!J15</f>
        <v>0.1</v>
      </c>
      <c r="X51" s="146" t="str">
        <f>GCyP!K15</f>
        <v xml:space="preserve">Cristina Núñez                              </v>
      </c>
      <c r="Y51" s="718">
        <f>GCyP!L15</f>
        <v>44348</v>
      </c>
      <c r="Z51" s="718">
        <f>GCyP!M15</f>
        <v>44561</v>
      </c>
      <c r="AA51" s="749" t="str">
        <f>GCyP!N15</f>
        <v>Bogotá</v>
      </c>
    </row>
    <row r="52" spans="1:27" s="96" customFormat="1" ht="102" x14ac:dyDescent="0.2">
      <c r="A52" s="127" t="s">
        <v>151</v>
      </c>
      <c r="B52" s="101" t="s">
        <v>145</v>
      </c>
      <c r="C52" s="101" t="s">
        <v>177</v>
      </c>
      <c r="D52" s="708"/>
      <c r="E52" s="94" t="s">
        <v>300</v>
      </c>
      <c r="F52" s="94" t="s">
        <v>163</v>
      </c>
      <c r="G52" s="130" t="s">
        <v>236</v>
      </c>
      <c r="H52" s="130" t="s">
        <v>236</v>
      </c>
      <c r="I52" s="94" t="s">
        <v>182</v>
      </c>
      <c r="J52" s="94" t="s">
        <v>187</v>
      </c>
      <c r="K52" s="101" t="s">
        <v>195</v>
      </c>
      <c r="L52" s="101">
        <v>90</v>
      </c>
      <c r="M52" s="94" t="s">
        <v>203</v>
      </c>
      <c r="N52" s="164" t="s">
        <v>87</v>
      </c>
      <c r="O52" s="164" t="s">
        <v>227</v>
      </c>
      <c r="P52" s="38" t="s">
        <v>255</v>
      </c>
      <c r="Q52" s="146">
        <v>4</v>
      </c>
      <c r="R52" s="117" t="s">
        <v>270</v>
      </c>
      <c r="S52" s="146" t="s">
        <v>286</v>
      </c>
      <c r="T52" s="783" t="str">
        <f>GCyP!G16</f>
        <v>2.1  Incrementar  el número de seguidores orgánicos en redes sociales.</v>
      </c>
      <c r="U52" s="164" t="str">
        <f>GCyP!H16</f>
        <v xml:space="preserve">2000 nuevos seguidores en redes sociales tomando como línea base los  xxxx a corte de diciembre 2020. </v>
      </c>
      <c r="V52" s="164" t="str">
        <f>GCyP!I16</f>
        <v xml:space="preserve">Número de nuevos seguidores.
</v>
      </c>
      <c r="W52" s="109">
        <f>GCyP!J16</f>
        <v>0.1</v>
      </c>
      <c r="X52" s="146" t="str">
        <f>GCyP!K16</f>
        <v xml:space="preserve">Crisitna Núñez                                      </v>
      </c>
      <c r="Y52" s="718">
        <f>GCyP!L16</f>
        <v>44228</v>
      </c>
      <c r="Z52" s="718">
        <f>GCyP!M16</f>
        <v>44561</v>
      </c>
      <c r="AA52" s="749" t="str">
        <f>GCyP!N16</f>
        <v>Bogotá</v>
      </c>
    </row>
    <row r="53" spans="1:27" s="96" customFormat="1" ht="102" x14ac:dyDescent="0.2">
      <c r="A53" s="127" t="s">
        <v>151</v>
      </c>
      <c r="B53" s="101" t="s">
        <v>145</v>
      </c>
      <c r="C53" s="101" t="s">
        <v>177</v>
      </c>
      <c r="D53" s="708"/>
      <c r="E53" s="94" t="s">
        <v>300</v>
      </c>
      <c r="F53" s="94" t="s">
        <v>163</v>
      </c>
      <c r="G53" s="130" t="s">
        <v>236</v>
      </c>
      <c r="H53" s="130" t="s">
        <v>236</v>
      </c>
      <c r="I53" s="94" t="s">
        <v>182</v>
      </c>
      <c r="J53" s="94" t="s">
        <v>187</v>
      </c>
      <c r="K53" s="101" t="s">
        <v>195</v>
      </c>
      <c r="L53" s="101">
        <v>90</v>
      </c>
      <c r="M53" s="94" t="s">
        <v>203</v>
      </c>
      <c r="N53" s="164" t="s">
        <v>206</v>
      </c>
      <c r="O53" s="164" t="s">
        <v>216</v>
      </c>
      <c r="P53" s="38" t="s">
        <v>242</v>
      </c>
      <c r="Q53" s="146">
        <v>84</v>
      </c>
      <c r="R53" s="117" t="s">
        <v>270</v>
      </c>
      <c r="S53" s="146" t="s">
        <v>286</v>
      </c>
      <c r="T53" s="783"/>
      <c r="U53" s="164" t="str">
        <f>GCyP!H17</f>
        <v xml:space="preserve">30 campañas </v>
      </c>
      <c r="V53" s="164" t="str">
        <f>GCyP!I17</f>
        <v>Número de campañas  en redes sociales realizadas</v>
      </c>
      <c r="W53" s="109">
        <f>GCyP!J17</f>
        <v>0.05</v>
      </c>
      <c r="X53" s="146">
        <f>GCyP!K17</f>
        <v>0</v>
      </c>
      <c r="Y53" s="718">
        <f>GCyP!L17</f>
        <v>44197</v>
      </c>
      <c r="Z53" s="718">
        <f>GCyP!M17</f>
        <v>44561</v>
      </c>
      <c r="AA53" s="749">
        <f>GCyP!N17</f>
        <v>0</v>
      </c>
    </row>
    <row r="54" spans="1:27" s="96" customFormat="1" ht="102" x14ac:dyDescent="0.2">
      <c r="A54" s="127" t="s">
        <v>151</v>
      </c>
      <c r="B54" s="101" t="s">
        <v>145</v>
      </c>
      <c r="C54" s="101" t="s">
        <v>177</v>
      </c>
      <c r="D54" s="708"/>
      <c r="E54" s="94" t="s">
        <v>300</v>
      </c>
      <c r="F54" s="94" t="s">
        <v>163</v>
      </c>
      <c r="G54" s="130" t="s">
        <v>236</v>
      </c>
      <c r="H54" s="130" t="s">
        <v>236</v>
      </c>
      <c r="I54" s="94" t="s">
        <v>182</v>
      </c>
      <c r="J54" s="94" t="s">
        <v>187</v>
      </c>
      <c r="K54" s="101" t="s">
        <v>195</v>
      </c>
      <c r="L54" s="101">
        <v>90</v>
      </c>
      <c r="M54" s="94" t="s">
        <v>203</v>
      </c>
      <c r="N54" s="164" t="s">
        <v>87</v>
      </c>
      <c r="O54" s="164" t="s">
        <v>227</v>
      </c>
      <c r="P54" s="38" t="s">
        <v>255</v>
      </c>
      <c r="Q54" s="146">
        <v>4</v>
      </c>
      <c r="R54" s="117" t="s">
        <v>270</v>
      </c>
      <c r="S54" s="146" t="s">
        <v>286</v>
      </c>
      <c r="T54" s="164" t="str">
        <f>GCyP!G18</f>
        <v>2.2 Garantizar la publicación de contenidos audiovisuales (notas, videos y audios) de los eventos y resultados de gestión más relevantes a través del portal web institucional.</v>
      </c>
      <c r="U54" s="164" t="str">
        <f>GCyP!H18</f>
        <v>400 contenidos audiovisuales publicados en el portal web institucional.</v>
      </c>
      <c r="V54" s="164" t="str">
        <f>GCyP!I18</f>
        <v>Número contenidos audiovisuales publicados</v>
      </c>
      <c r="W54" s="109">
        <f>GCyP!J18</f>
        <v>0.1</v>
      </c>
      <c r="X54" s="146" t="str">
        <f>GCyP!K18</f>
        <v xml:space="preserve">          
 Jaime Baquero y                  Cristina Núñez</v>
      </c>
      <c r="Y54" s="718">
        <f>GCyP!L18</f>
        <v>44197</v>
      </c>
      <c r="Z54" s="718">
        <f>GCyP!M18</f>
        <v>44561</v>
      </c>
      <c r="AA54" s="749" t="str">
        <f>GCyP!N18</f>
        <v>Bogotá</v>
      </c>
    </row>
    <row r="55" spans="1:27" s="96" customFormat="1" ht="102" x14ac:dyDescent="0.2">
      <c r="A55" s="127" t="s">
        <v>151</v>
      </c>
      <c r="B55" s="101" t="s">
        <v>145</v>
      </c>
      <c r="C55" s="101" t="s">
        <v>177</v>
      </c>
      <c r="D55" s="708"/>
      <c r="E55" s="94" t="s">
        <v>300</v>
      </c>
      <c r="F55" s="94" t="s">
        <v>163</v>
      </c>
      <c r="G55" s="130" t="s">
        <v>236</v>
      </c>
      <c r="H55" s="130" t="s">
        <v>236</v>
      </c>
      <c r="I55" s="94" t="s">
        <v>182</v>
      </c>
      <c r="J55" s="94" t="s">
        <v>187</v>
      </c>
      <c r="K55" s="101" t="s">
        <v>195</v>
      </c>
      <c r="L55" s="101">
        <v>90</v>
      </c>
      <c r="M55" s="94" t="s">
        <v>203</v>
      </c>
      <c r="N55" s="164" t="s">
        <v>87</v>
      </c>
      <c r="O55" s="164" t="s">
        <v>214</v>
      </c>
      <c r="P55" s="38" t="s">
        <v>240</v>
      </c>
      <c r="Q55" s="146">
        <v>200</v>
      </c>
      <c r="R55" s="117" t="s">
        <v>270</v>
      </c>
      <c r="S55" s="146" t="s">
        <v>286</v>
      </c>
      <c r="T55" s="164" t="str">
        <f>GCyP!G19</f>
        <v>2.3 Producir videos para el canal de Youtube de la Entidad para fortalecer estrategia digital de comunicaciónes.</v>
      </c>
      <c r="U55" s="164" t="str">
        <f>GCyP!H19</f>
        <v>35 contenidos para el canal de Youtube  de la entidad realizados.</v>
      </c>
      <c r="V55" s="164" t="str">
        <f>GCyP!I19</f>
        <v xml:space="preserve">Número de contenidos  realizados </v>
      </c>
      <c r="W55" s="109">
        <f>GCyP!J19</f>
        <v>0.1</v>
      </c>
      <c r="X55" s="146" t="str">
        <f>GCyP!K19</f>
        <v xml:space="preserve">Cristina Núñez                              </v>
      </c>
      <c r="Y55" s="718">
        <f>GCyP!L19</f>
        <v>44228</v>
      </c>
      <c r="Z55" s="718">
        <f>GCyP!M19</f>
        <v>44561</v>
      </c>
      <c r="AA55" s="749" t="str">
        <f>GCyP!N19</f>
        <v>Bogotá</v>
      </c>
    </row>
    <row r="56" spans="1:27" s="96" customFormat="1" ht="102" x14ac:dyDescent="0.2">
      <c r="A56" s="127" t="s">
        <v>151</v>
      </c>
      <c r="B56" s="101" t="s">
        <v>145</v>
      </c>
      <c r="C56" s="101" t="s">
        <v>177</v>
      </c>
      <c r="D56" s="708"/>
      <c r="E56" s="94" t="s">
        <v>300</v>
      </c>
      <c r="F56" s="94" t="s">
        <v>163</v>
      </c>
      <c r="G56" s="130" t="s">
        <v>236</v>
      </c>
      <c r="H56" s="130" t="s">
        <v>236</v>
      </c>
      <c r="I56" s="94" t="s">
        <v>182</v>
      </c>
      <c r="J56" s="94" t="s">
        <v>187</v>
      </c>
      <c r="K56" s="101" t="s">
        <v>195</v>
      </c>
      <c r="L56" s="101">
        <v>90</v>
      </c>
      <c r="M56" s="94" t="s">
        <v>203</v>
      </c>
      <c r="N56" s="164" t="s">
        <v>87</v>
      </c>
      <c r="O56" s="164" t="s">
        <v>227</v>
      </c>
      <c r="P56" s="38" t="s">
        <v>255</v>
      </c>
      <c r="Q56" s="146">
        <v>4</v>
      </c>
      <c r="R56" s="117" t="s">
        <v>270</v>
      </c>
      <c r="S56" s="146" t="s">
        <v>286</v>
      </c>
      <c r="T56" s="164" t="str">
        <f>GCyP!G20</f>
        <v xml:space="preserve">3.1 Adelantar actividades de comunicación interna para visibilizar la gestión de los diferentes procesos de la entidad. </v>
      </c>
      <c r="U56" s="164" t="str">
        <f>GCyP!H20</f>
        <v xml:space="preserve">8 actividades  de comunicación interna </v>
      </c>
      <c r="V56" s="164" t="str">
        <f>GCyP!I20</f>
        <v>Número de actividades de comunicación interna realizadas</v>
      </c>
      <c r="W56" s="109">
        <f>GCyP!J20</f>
        <v>0.09</v>
      </c>
      <c r="X56" s="146" t="str">
        <f>GCyP!K20</f>
        <v xml:space="preserve">Yesenia Florez                                         </v>
      </c>
      <c r="Y56" s="718">
        <f>GCyP!L20</f>
        <v>44228</v>
      </c>
      <c r="Z56" s="718">
        <f>GCyP!M20</f>
        <v>44561</v>
      </c>
      <c r="AA56" s="749" t="str">
        <f>GCyP!N20</f>
        <v>Bogotá</v>
      </c>
    </row>
    <row r="57" spans="1:27" s="96" customFormat="1" ht="102" x14ac:dyDescent="0.2">
      <c r="A57" s="127" t="s">
        <v>151</v>
      </c>
      <c r="B57" s="101" t="s">
        <v>145</v>
      </c>
      <c r="C57" s="101" t="s">
        <v>177</v>
      </c>
      <c r="D57" s="708"/>
      <c r="E57" s="94" t="s">
        <v>300</v>
      </c>
      <c r="F57" s="94" t="s">
        <v>163</v>
      </c>
      <c r="G57" s="130" t="s">
        <v>236</v>
      </c>
      <c r="H57" s="130" t="s">
        <v>236</v>
      </c>
      <c r="I57" s="94" t="s">
        <v>182</v>
      </c>
      <c r="J57" s="94" t="s">
        <v>187</v>
      </c>
      <c r="K57" s="101" t="s">
        <v>195</v>
      </c>
      <c r="L57" s="101">
        <v>90</v>
      </c>
      <c r="M57" s="94" t="s">
        <v>203</v>
      </c>
      <c r="N57" s="164" t="s">
        <v>87</v>
      </c>
      <c r="O57" s="164" t="s">
        <v>227</v>
      </c>
      <c r="P57" s="38" t="s">
        <v>255</v>
      </c>
      <c r="Q57" s="146">
        <v>4</v>
      </c>
      <c r="R57" s="117" t="s">
        <v>270</v>
      </c>
      <c r="S57" s="146" t="s">
        <v>286</v>
      </c>
      <c r="T57" s="164" t="str">
        <f>GCyP!G21</f>
        <v>3.2 Redactar y publicar en la Intranet contenidos de interés para los servidores públicos de la Entidad</v>
      </c>
      <c r="U57" s="164" t="str">
        <f>GCyP!H21</f>
        <v>460 contenidos  con información relevante publicadas en la intranet.</v>
      </c>
      <c r="V57" s="164" t="str">
        <f>GCyP!I21</f>
        <v>Número de notas publicadas en la Intranet</v>
      </c>
      <c r="W57" s="109">
        <f>GCyP!J21</f>
        <v>0.08</v>
      </c>
      <c r="X57" s="146" t="str">
        <f>GCyP!K21</f>
        <v xml:space="preserve">Jaime Baquero                                        </v>
      </c>
      <c r="Y57" s="718">
        <f>GCyP!L21</f>
        <v>44197</v>
      </c>
      <c r="Z57" s="718">
        <f>GCyP!M21</f>
        <v>44561</v>
      </c>
      <c r="AA57" s="749" t="str">
        <f>GCyP!N21</f>
        <v>Bogotá</v>
      </c>
    </row>
    <row r="58" spans="1:27" s="96" customFormat="1" ht="102" x14ac:dyDescent="0.2">
      <c r="A58" s="127" t="s">
        <v>151</v>
      </c>
      <c r="B58" s="101" t="s">
        <v>145</v>
      </c>
      <c r="C58" s="101" t="s">
        <v>177</v>
      </c>
      <c r="D58" s="708"/>
      <c r="E58" s="94" t="s">
        <v>300</v>
      </c>
      <c r="F58" s="94" t="s">
        <v>163</v>
      </c>
      <c r="G58" s="130" t="s">
        <v>236</v>
      </c>
      <c r="H58" s="130" t="s">
        <v>236</v>
      </c>
      <c r="I58" s="94" t="s">
        <v>182</v>
      </c>
      <c r="J58" s="94" t="s">
        <v>187</v>
      </c>
      <c r="K58" s="101" t="s">
        <v>195</v>
      </c>
      <c r="L58" s="101">
        <v>90</v>
      </c>
      <c r="M58" s="94" t="s">
        <v>203</v>
      </c>
      <c r="N58" s="164" t="s">
        <v>87</v>
      </c>
      <c r="O58" s="164" t="s">
        <v>227</v>
      </c>
      <c r="P58" s="38" t="s">
        <v>255</v>
      </c>
      <c r="Q58" s="146">
        <v>4</v>
      </c>
      <c r="R58" s="117" t="s">
        <v>270</v>
      </c>
      <c r="S58" s="146" t="s">
        <v>286</v>
      </c>
      <c r="T58" s="164" t="str">
        <f>GCyP!G22</f>
        <v>3.3 Diseñar y publicar contenidos para la cartelera digital con información de relevancia para los funcionarios de la entidad.</v>
      </c>
      <c r="U58" s="164" t="str">
        <f>GCyP!H22</f>
        <v>250 contenidos digitales elaborados y  publicados</v>
      </c>
      <c r="V58" s="164" t="str">
        <f>GCyP!I22</f>
        <v>Número de contenidos elaborados y enviados</v>
      </c>
      <c r="W58" s="109">
        <f>GCyP!J22</f>
        <v>0.04</v>
      </c>
      <c r="X58" s="146" t="str">
        <f>GCyP!K22</f>
        <v xml:space="preserve">Jaime Baquero </v>
      </c>
      <c r="Y58" s="718">
        <f>GCyP!L22</f>
        <v>44197</v>
      </c>
      <c r="Z58" s="718">
        <f>GCyP!M22</f>
        <v>44561</v>
      </c>
      <c r="AA58" s="749" t="str">
        <f>GCyP!N22</f>
        <v>Bogotá</v>
      </c>
    </row>
    <row r="59" spans="1:27" s="96" customFormat="1" ht="102" x14ac:dyDescent="0.2">
      <c r="A59" s="127" t="s">
        <v>151</v>
      </c>
      <c r="B59" s="101" t="s">
        <v>145</v>
      </c>
      <c r="C59" s="101" t="s">
        <v>177</v>
      </c>
      <c r="D59" s="708"/>
      <c r="E59" s="94" t="s">
        <v>300</v>
      </c>
      <c r="F59" s="94" t="s">
        <v>163</v>
      </c>
      <c r="G59" s="130" t="s">
        <v>236</v>
      </c>
      <c r="H59" s="130" t="s">
        <v>236</v>
      </c>
      <c r="I59" s="94" t="s">
        <v>182</v>
      </c>
      <c r="J59" s="94" t="s">
        <v>187</v>
      </c>
      <c r="K59" s="101" t="s">
        <v>195</v>
      </c>
      <c r="L59" s="101">
        <v>90</v>
      </c>
      <c r="M59" s="94" t="s">
        <v>203</v>
      </c>
      <c r="N59" s="164" t="s">
        <v>87</v>
      </c>
      <c r="O59" s="164" t="s">
        <v>227</v>
      </c>
      <c r="P59" s="38" t="s">
        <v>255</v>
      </c>
      <c r="Q59" s="146">
        <v>4</v>
      </c>
      <c r="R59" s="117" t="s">
        <v>270</v>
      </c>
      <c r="S59" s="146" t="s">
        <v>286</v>
      </c>
      <c r="T59" s="164" t="str">
        <f>GCyP!G23</f>
        <v xml:space="preserve">3.4  Producir y publicar videos de la cultura organizacional para fortalecer el número de visitas de  la intranet </v>
      </c>
      <c r="U59" s="164" t="str">
        <f>GCyP!H23</f>
        <v>30 videos producidos y publicados en la intranet</v>
      </c>
      <c r="V59" s="164" t="str">
        <f>GCyP!I23</f>
        <v xml:space="preserve">Número de videos producidos y publicados </v>
      </c>
      <c r="W59" s="109">
        <f>GCyP!J23</f>
        <v>0.04</v>
      </c>
      <c r="X59" s="146" t="str">
        <f>GCyP!K23</f>
        <v xml:space="preserve">Jaime Baquero </v>
      </c>
      <c r="Y59" s="718">
        <f>GCyP!L23</f>
        <v>44228</v>
      </c>
      <c r="Z59" s="718">
        <f>GCyP!M23</f>
        <v>44561</v>
      </c>
      <c r="AA59" s="749" t="str">
        <f>GCyP!N23</f>
        <v>Bogotá</v>
      </c>
    </row>
    <row r="60" spans="1:27" s="96" customFormat="1" ht="102" x14ac:dyDescent="0.2">
      <c r="A60" s="127" t="s">
        <v>151</v>
      </c>
      <c r="B60" s="101" t="s">
        <v>137</v>
      </c>
      <c r="C60" s="101" t="s">
        <v>164</v>
      </c>
      <c r="D60" s="708"/>
      <c r="E60" s="94" t="s">
        <v>300</v>
      </c>
      <c r="F60" s="94" t="s">
        <v>163</v>
      </c>
      <c r="G60" s="130" t="s">
        <v>236</v>
      </c>
      <c r="H60" s="130" t="s">
        <v>236</v>
      </c>
      <c r="I60" s="94" t="s">
        <v>182</v>
      </c>
      <c r="J60" s="94" t="s">
        <v>187</v>
      </c>
      <c r="K60" s="101" t="s">
        <v>195</v>
      </c>
      <c r="L60" s="101">
        <v>90</v>
      </c>
      <c r="M60" s="94" t="s">
        <v>203</v>
      </c>
      <c r="N60" s="164" t="s">
        <v>87</v>
      </c>
      <c r="O60" s="164" t="s">
        <v>227</v>
      </c>
      <c r="P60" s="38" t="s">
        <v>195</v>
      </c>
      <c r="Q60" s="146">
        <v>90</v>
      </c>
      <c r="R60" s="117" t="s">
        <v>270</v>
      </c>
      <c r="S60" s="146" t="s">
        <v>275</v>
      </c>
      <c r="T60" s="164" t="str">
        <f>GCyP!G24</f>
        <v xml:space="preserve">4.1 Adelantar las actividades para la implementación de las políticas que conforman el MIPG de acuerdo al plan de trabajo dispuesto por la Entidad </v>
      </c>
      <c r="U60" s="164" t="str">
        <f>GCyP!H24</f>
        <v>100% del Cumplimiento de las actividades asignadas   del MIPG</v>
      </c>
      <c r="V60" s="164" t="str">
        <f>GCyP!I24</f>
        <v>Porcentaje de implementación del MIPG</v>
      </c>
      <c r="W60" s="109">
        <f>GCyP!J24</f>
        <v>0.05</v>
      </c>
      <c r="X60" s="146" t="str">
        <f>GCyP!K24</f>
        <v>Maria Cristina Nuñez y                                Yesenia Florez</v>
      </c>
      <c r="Y60" s="718">
        <f>GCyP!L24</f>
        <v>43831</v>
      </c>
      <c r="Z60" s="718">
        <f>GCyP!M24</f>
        <v>44196</v>
      </c>
      <c r="AA60" s="749" t="str">
        <f>GCyP!N24</f>
        <v>Bogotá</v>
      </c>
    </row>
    <row r="61" spans="1:27" s="95" customFormat="1" ht="102" x14ac:dyDescent="0.2">
      <c r="A61" s="127"/>
      <c r="B61" s="101" t="s">
        <v>141</v>
      </c>
      <c r="C61" s="101" t="s">
        <v>172</v>
      </c>
      <c r="D61" s="708"/>
      <c r="E61" s="94" t="s">
        <v>300</v>
      </c>
      <c r="F61" s="94" t="s">
        <v>163</v>
      </c>
      <c r="G61" s="130" t="s">
        <v>236</v>
      </c>
      <c r="H61" s="130" t="s">
        <v>236</v>
      </c>
      <c r="I61" s="94" t="s">
        <v>182</v>
      </c>
      <c r="J61" s="94" t="s">
        <v>187</v>
      </c>
      <c r="K61" s="101" t="s">
        <v>195</v>
      </c>
      <c r="L61" s="101">
        <v>90</v>
      </c>
      <c r="M61" s="146" t="s">
        <v>203</v>
      </c>
      <c r="N61" s="146" t="s">
        <v>87</v>
      </c>
      <c r="O61" s="110" t="s">
        <v>226</v>
      </c>
      <c r="P61" s="38" t="s">
        <v>195</v>
      </c>
      <c r="Q61" s="146">
        <v>90</v>
      </c>
      <c r="R61" s="117" t="s">
        <v>268</v>
      </c>
      <c r="S61" s="146" t="s">
        <v>287</v>
      </c>
      <c r="T61" s="164" t="str">
        <f>OAJ!G12</f>
        <v>1.1 Actualizar, publicar  y socializar a los funcionarios de la Unidad el normograma institucional con la información reportada por los líderes de los procesos del SIGOS. Solicitar información de normatividades cada dos meses.</v>
      </c>
      <c r="U61" s="164" t="str">
        <f>OAJ!H12</f>
        <v>12 actualizaciones publicadas y socializadas</v>
      </c>
      <c r="V61" s="164" t="str">
        <f>OAJ!I12</f>
        <v>Número de Actualizaciones publicadas y socializadas.</v>
      </c>
      <c r="W61" s="109">
        <f>OAJ!J12</f>
        <v>0.15</v>
      </c>
      <c r="X61" s="146" t="str">
        <f>OAJ!K12</f>
        <v xml:space="preserve"> Zairis Mendoza </v>
      </c>
      <c r="Y61" s="718">
        <f>OAJ!L12</f>
        <v>44211</v>
      </c>
      <c r="Z61" s="718" t="str">
        <f>OAJ!M12</f>
        <v>311/12 2021</v>
      </c>
      <c r="AA61" s="749" t="str">
        <f>OAJ!N12</f>
        <v>Bogotá D.C.</v>
      </c>
    </row>
    <row r="62" spans="1:27" s="95" customFormat="1" ht="114.75" x14ac:dyDescent="0.2">
      <c r="A62" s="127"/>
      <c r="B62" s="101" t="s">
        <v>141</v>
      </c>
      <c r="C62" s="101" t="s">
        <v>173</v>
      </c>
      <c r="D62" s="708"/>
      <c r="E62" s="94" t="s">
        <v>300</v>
      </c>
      <c r="F62" s="94" t="s">
        <v>163</v>
      </c>
      <c r="G62" s="130" t="s">
        <v>236</v>
      </c>
      <c r="H62" s="130" t="s">
        <v>236</v>
      </c>
      <c r="I62" s="94" t="s">
        <v>182</v>
      </c>
      <c r="J62" s="94" t="s">
        <v>187</v>
      </c>
      <c r="K62" s="101" t="s">
        <v>195</v>
      </c>
      <c r="L62" s="101">
        <v>90</v>
      </c>
      <c r="M62" s="146" t="s">
        <v>203</v>
      </c>
      <c r="N62" s="146" t="s">
        <v>87</v>
      </c>
      <c r="O62" s="110" t="s">
        <v>226</v>
      </c>
      <c r="P62" s="38" t="s">
        <v>195</v>
      </c>
      <c r="Q62" s="146">
        <v>90</v>
      </c>
      <c r="R62" s="117" t="s">
        <v>268</v>
      </c>
      <c r="S62" s="146" t="s">
        <v>287</v>
      </c>
      <c r="T62" s="164" t="str">
        <f>OAJ!G13</f>
        <v>2.1 Emitir respuesta a las diferentes PQRDS que se reciban, de manera oportuna de conformidad con la normatividad aplicable, a través de los diferentes canales de atención  con los que cuenta la Unidad Administrativa Especial de Organizaciones Solidarias.</v>
      </c>
      <c r="U62" s="164" t="str">
        <f>OAJ!H13</f>
        <v>100% de consultas resueltas oportunamente</v>
      </c>
      <c r="V62" s="164" t="str">
        <f>OAJ!I13</f>
        <v>Porcentaje de consultas resueltas.</v>
      </c>
      <c r="W62" s="109">
        <f>OAJ!J13</f>
        <v>0.15</v>
      </c>
      <c r="X62" s="146" t="str">
        <f>OAJ!K13</f>
        <v xml:space="preserve"> Zairis Mendoza
Gloria Lache 
Nicolas Alberto Hernandez
Marlon Torres Puello  </v>
      </c>
      <c r="Y62" s="718">
        <f>OAJ!L13</f>
        <v>44212</v>
      </c>
      <c r="Z62" s="718" t="str">
        <f>OAJ!M13</f>
        <v>311/12 2022</v>
      </c>
      <c r="AA62" s="749" t="str">
        <f>OAJ!N13</f>
        <v>Bogotá D.C.</v>
      </c>
    </row>
    <row r="63" spans="1:27" s="95" customFormat="1" ht="114.75" x14ac:dyDescent="0.2">
      <c r="A63" s="127"/>
      <c r="B63" s="101" t="s">
        <v>141</v>
      </c>
      <c r="C63" s="101" t="s">
        <v>172</v>
      </c>
      <c r="D63" s="708"/>
      <c r="E63" s="94" t="s">
        <v>300</v>
      </c>
      <c r="F63" s="94" t="s">
        <v>163</v>
      </c>
      <c r="G63" s="130" t="s">
        <v>236</v>
      </c>
      <c r="H63" s="130" t="s">
        <v>236</v>
      </c>
      <c r="I63" s="94" t="s">
        <v>182</v>
      </c>
      <c r="J63" s="94" t="s">
        <v>187</v>
      </c>
      <c r="K63" s="101" t="s">
        <v>195</v>
      </c>
      <c r="L63" s="101">
        <v>90</v>
      </c>
      <c r="M63" s="146" t="s">
        <v>203</v>
      </c>
      <c r="N63" s="146" t="s">
        <v>87</v>
      </c>
      <c r="O63" s="110" t="s">
        <v>226</v>
      </c>
      <c r="P63" s="38" t="s">
        <v>195</v>
      </c>
      <c r="Q63" s="146">
        <v>90</v>
      </c>
      <c r="R63" s="117" t="s">
        <v>268</v>
      </c>
      <c r="S63" s="146" t="s">
        <v>287</v>
      </c>
      <c r="T63" s="164" t="str">
        <f>OAJ!G14</f>
        <v>3.1 Revisar en su estructura, referencia normativa sobre facultades y capacidad jurídica, las resoluciones por medio de las cuales la entidad acredita para impartir educación solidaria,  remitidas por el Grupo de Educación e Investigación de la entidad.</v>
      </c>
      <c r="U63" s="164" t="str">
        <f>OAJ!H14</f>
        <v>100% resoluciones de acreditación revisadas</v>
      </c>
      <c r="V63" s="164" t="str">
        <f>OAJ!I14</f>
        <v xml:space="preserve">Porcentaje de Resoluciones de acreditación revisadas. </v>
      </c>
      <c r="W63" s="109">
        <f>OAJ!J14</f>
        <v>0.05</v>
      </c>
      <c r="X63" s="146" t="str">
        <f>OAJ!K14</f>
        <v xml:space="preserve"> Zairis Mendoza 
Marlon Torres Puello  </v>
      </c>
      <c r="Y63" s="718">
        <f>OAJ!L14</f>
        <v>44213</v>
      </c>
      <c r="Z63" s="718" t="str">
        <f>OAJ!M14</f>
        <v>311/12 2023</v>
      </c>
      <c r="AA63" s="749" t="str">
        <f>OAJ!N14</f>
        <v>Bogotá D.C.</v>
      </c>
    </row>
    <row r="64" spans="1:27" s="95" customFormat="1" ht="102" x14ac:dyDescent="0.2">
      <c r="A64" s="127"/>
      <c r="B64" s="101" t="s">
        <v>141</v>
      </c>
      <c r="C64" s="101" t="s">
        <v>172</v>
      </c>
      <c r="D64" s="708"/>
      <c r="E64" s="94" t="s">
        <v>300</v>
      </c>
      <c r="F64" s="94" t="s">
        <v>163</v>
      </c>
      <c r="G64" s="130" t="s">
        <v>236</v>
      </c>
      <c r="H64" s="130" t="s">
        <v>236</v>
      </c>
      <c r="I64" s="94" t="s">
        <v>182</v>
      </c>
      <c r="J64" s="94" t="s">
        <v>187</v>
      </c>
      <c r="K64" s="101" t="s">
        <v>195</v>
      </c>
      <c r="L64" s="101">
        <v>90</v>
      </c>
      <c r="M64" s="146" t="s">
        <v>203</v>
      </c>
      <c r="N64" s="146" t="s">
        <v>87</v>
      </c>
      <c r="O64" s="110" t="s">
        <v>226</v>
      </c>
      <c r="P64" s="38" t="s">
        <v>195</v>
      </c>
      <c r="Q64" s="146">
        <v>90</v>
      </c>
      <c r="R64" s="117" t="s">
        <v>268</v>
      </c>
      <c r="S64" s="146" t="s">
        <v>287</v>
      </c>
      <c r="T64" s="164" t="str">
        <f>OAJ!G15</f>
        <v>3.2 Atender las solicitudes de revisión de actos administrativos internos de los diferentes procesos del SIGOS, de conformidad con la normatividad aplicable a cada uno de ellos.</v>
      </c>
      <c r="U64" s="164" t="str">
        <f>OAJ!H15</f>
        <v>100%  actos administrativos internos revisados.</v>
      </c>
      <c r="V64" s="164" t="str">
        <f>OAJ!I15</f>
        <v>Porcentaje de trámites judiciales  atendidos oportunamente.</v>
      </c>
      <c r="W64" s="109">
        <f>OAJ!J15</f>
        <v>0.05</v>
      </c>
      <c r="X64" s="146" t="str">
        <f>OAJ!K15</f>
        <v xml:space="preserve"> Zairis Mendoza
Gloria Lache 
Nicolas Alberto Hernandez
Marlon Torres Puello  </v>
      </c>
      <c r="Y64" s="718">
        <f>OAJ!L15</f>
        <v>44214</v>
      </c>
      <c r="Z64" s="718" t="str">
        <f>OAJ!M15</f>
        <v>311/12 2024</v>
      </c>
      <c r="AA64" s="749" t="str">
        <f>OAJ!N15</f>
        <v>Bogotá D.C.</v>
      </c>
    </row>
    <row r="65" spans="1:27" s="95" customFormat="1" ht="102" x14ac:dyDescent="0.2">
      <c r="A65" s="127"/>
      <c r="B65" s="101" t="s">
        <v>141</v>
      </c>
      <c r="C65" s="101" t="s">
        <v>171</v>
      </c>
      <c r="D65" s="708"/>
      <c r="E65" s="94" t="s">
        <v>300</v>
      </c>
      <c r="F65" s="94" t="s">
        <v>163</v>
      </c>
      <c r="G65" s="130" t="s">
        <v>236</v>
      </c>
      <c r="H65" s="130" t="s">
        <v>236</v>
      </c>
      <c r="I65" s="94" t="s">
        <v>182</v>
      </c>
      <c r="J65" s="94" t="s">
        <v>187</v>
      </c>
      <c r="K65" s="101" t="s">
        <v>195</v>
      </c>
      <c r="L65" s="101">
        <v>90</v>
      </c>
      <c r="M65" s="146" t="s">
        <v>203</v>
      </c>
      <c r="N65" s="146" t="s">
        <v>87</v>
      </c>
      <c r="O65" s="110" t="s">
        <v>226</v>
      </c>
      <c r="P65" s="38" t="s">
        <v>195</v>
      </c>
      <c r="Q65" s="146">
        <v>90</v>
      </c>
      <c r="R65" s="117" t="s">
        <v>268</v>
      </c>
      <c r="S65" s="146" t="s">
        <v>287</v>
      </c>
      <c r="T65" s="164" t="str">
        <f>OAJ!G16</f>
        <v>4.1 Atender oportunamente los trámites judiciales que requieran acciones de defensa jurídica en los procesos judiciales en los que sea parte la Entidad y mantener actualizada la base de datos.</v>
      </c>
      <c r="U65" s="164" t="str">
        <f>OAJ!H16</f>
        <v>100% Trámites judiciales atendidos oportunamente</v>
      </c>
      <c r="V65" s="164" t="str">
        <f>OAJ!I16</f>
        <v xml:space="preserve">Porcentaje de registros de seguimiento a los procesos judiciales </v>
      </c>
      <c r="W65" s="109">
        <f>OAJ!J16</f>
        <v>0.05</v>
      </c>
      <c r="X65" s="146" t="str">
        <f>OAJ!K16</f>
        <v xml:space="preserve"> Zairis Mendoza
Gloria Lache 
Nicolas Alberto Hernandez
Marlon Torres Puello  </v>
      </c>
      <c r="Y65" s="718">
        <f>OAJ!L16</f>
        <v>44215</v>
      </c>
      <c r="Z65" s="718" t="str">
        <f>OAJ!M16</f>
        <v>311/12 2025</v>
      </c>
      <c r="AA65" s="749" t="str">
        <f>OAJ!N16</f>
        <v>Bogotá D.C.</v>
      </c>
    </row>
    <row r="66" spans="1:27" s="95" customFormat="1" ht="102" x14ac:dyDescent="0.2">
      <c r="A66" s="127"/>
      <c r="B66" s="101" t="s">
        <v>141</v>
      </c>
      <c r="C66" s="101" t="s">
        <v>171</v>
      </c>
      <c r="D66" s="708"/>
      <c r="E66" s="94" t="s">
        <v>300</v>
      </c>
      <c r="F66" s="94" t="s">
        <v>163</v>
      </c>
      <c r="G66" s="130" t="s">
        <v>236</v>
      </c>
      <c r="H66" s="130" t="s">
        <v>236</v>
      </c>
      <c r="I66" s="94" t="s">
        <v>182</v>
      </c>
      <c r="J66" s="94" t="s">
        <v>187</v>
      </c>
      <c r="K66" s="101" t="s">
        <v>195</v>
      </c>
      <c r="L66" s="101">
        <v>90</v>
      </c>
      <c r="M66" s="146" t="s">
        <v>203</v>
      </c>
      <c r="N66" s="146" t="s">
        <v>87</v>
      </c>
      <c r="O66" s="110" t="s">
        <v>226</v>
      </c>
      <c r="P66" s="38" t="s">
        <v>195</v>
      </c>
      <c r="Q66" s="146">
        <v>90</v>
      </c>
      <c r="R66" s="117" t="s">
        <v>268</v>
      </c>
      <c r="S66" s="146" t="s">
        <v>287</v>
      </c>
      <c r="T66" s="783" t="str">
        <f>OAJ!G17</f>
        <v>4.2 Realizar actividades de seguimiento procesal a los expedientes judiciales en los que la entidad sea parte.</v>
      </c>
      <c r="U66" s="164" t="str">
        <f>OAJ!H17</f>
        <v xml:space="preserve">100% Registros de seguimiento a los procesos judiciales </v>
      </c>
      <c r="V66" s="164" t="str">
        <f>OAJ!I17</f>
        <v>Porcentaje de  visitas a despachos judiciales realizadas (realizar por lo menos una visitar al mes de cada proceso en la entidad es parte)</v>
      </c>
      <c r="W66" s="109">
        <f>OAJ!J17</f>
        <v>0.05</v>
      </c>
      <c r="X66" s="146" t="str">
        <f>OAJ!K17</f>
        <v xml:space="preserve"> Zairis Mendoza
Gloria Lache 
Nicolas Alberto Hernandez
Marlon Torres Puello  </v>
      </c>
      <c r="Y66" s="718">
        <f>OAJ!L17</f>
        <v>44216</v>
      </c>
      <c r="Z66" s="718" t="str">
        <f>OAJ!M17</f>
        <v>311/12 2026</v>
      </c>
      <c r="AA66" s="749" t="str">
        <f>OAJ!N17</f>
        <v>Bogotá D.C.</v>
      </c>
    </row>
    <row r="67" spans="1:27" s="95" customFormat="1" ht="102" x14ac:dyDescent="0.2">
      <c r="A67" s="127"/>
      <c r="B67" s="101" t="s">
        <v>141</v>
      </c>
      <c r="C67" s="101" t="s">
        <v>171</v>
      </c>
      <c r="D67" s="708"/>
      <c r="E67" s="94" t="s">
        <v>300</v>
      </c>
      <c r="F67" s="94" t="s">
        <v>163</v>
      </c>
      <c r="G67" s="130" t="s">
        <v>236</v>
      </c>
      <c r="H67" s="130" t="s">
        <v>236</v>
      </c>
      <c r="I67" s="94" t="s">
        <v>182</v>
      </c>
      <c r="J67" s="94" t="s">
        <v>187</v>
      </c>
      <c r="K67" s="101" t="s">
        <v>195</v>
      </c>
      <c r="L67" s="101">
        <v>90</v>
      </c>
      <c r="M67" s="146" t="s">
        <v>203</v>
      </c>
      <c r="N67" s="146" t="s">
        <v>87</v>
      </c>
      <c r="O67" s="110" t="s">
        <v>226</v>
      </c>
      <c r="P67" s="38" t="s">
        <v>195</v>
      </c>
      <c r="Q67" s="146">
        <v>90</v>
      </c>
      <c r="R67" s="117" t="s">
        <v>268</v>
      </c>
      <c r="S67" s="146" t="s">
        <v>287</v>
      </c>
      <c r="T67" s="783"/>
      <c r="U67" s="164" t="str">
        <f>OAJ!H18</f>
        <v xml:space="preserve">100% visitas a despachos judiciales </v>
      </c>
      <c r="V67" s="164" t="str">
        <f>OAJ!I18</f>
        <v xml:space="preserve">Porcentaje de visitas a despachos judiciales </v>
      </c>
      <c r="W67" s="109">
        <f>OAJ!J18</f>
        <v>0.05</v>
      </c>
      <c r="X67" s="146" t="str">
        <f>OAJ!K18</f>
        <v xml:space="preserve"> Zairis Mendoza
Gloria Lache 
Nicolas Alberto Hernandez
Marlon Torres Puello  </v>
      </c>
      <c r="Y67" s="718">
        <f>OAJ!L18</f>
        <v>44217</v>
      </c>
      <c r="Z67" s="718" t="str">
        <f>OAJ!M18</f>
        <v>311/12 2027</v>
      </c>
      <c r="AA67" s="749" t="str">
        <f>OAJ!N18</f>
        <v>Bogotá D.C.</v>
      </c>
    </row>
    <row r="68" spans="1:27" s="95" customFormat="1" ht="102" x14ac:dyDescent="0.2">
      <c r="A68" s="127"/>
      <c r="B68" s="101" t="s">
        <v>141</v>
      </c>
      <c r="C68" s="101" t="s">
        <v>171</v>
      </c>
      <c r="D68" s="708"/>
      <c r="E68" s="94" t="s">
        <v>300</v>
      </c>
      <c r="F68" s="94" t="s">
        <v>163</v>
      </c>
      <c r="G68" s="130" t="s">
        <v>236</v>
      </c>
      <c r="H68" s="130" t="s">
        <v>236</v>
      </c>
      <c r="I68" s="94" t="s">
        <v>182</v>
      </c>
      <c r="J68" s="94" t="s">
        <v>187</v>
      </c>
      <c r="K68" s="101" t="s">
        <v>195</v>
      </c>
      <c r="L68" s="101">
        <v>90</v>
      </c>
      <c r="M68" s="146" t="s">
        <v>203</v>
      </c>
      <c r="N68" s="146" t="s">
        <v>87</v>
      </c>
      <c r="O68" s="110" t="s">
        <v>226</v>
      </c>
      <c r="P68" s="38" t="s">
        <v>195</v>
      </c>
      <c r="Q68" s="146">
        <v>90</v>
      </c>
      <c r="R68" s="117" t="s">
        <v>268</v>
      </c>
      <c r="S68" s="146" t="s">
        <v>287</v>
      </c>
      <c r="T68" s="164" t="str">
        <f>OAJ!G19</f>
        <v>4.3. Liderar las sesiones del Comité de Conciliación, de conformidad con la normatividad aplicable, dejando registro de sus actuaciones.</v>
      </c>
      <c r="U68" s="164" t="str">
        <f>OAJ!H19</f>
        <v xml:space="preserve">24 Sesiones del Comité de Conciliación con sus respectivas actas. </v>
      </c>
      <c r="V68" s="164" t="str">
        <f>OAJ!I19</f>
        <v xml:space="preserve">Numero de Sesiones del Comité de Conciliación realizadas. </v>
      </c>
      <c r="W68" s="109">
        <f>OAJ!J19</f>
        <v>0.05</v>
      </c>
      <c r="X68" s="146" t="str">
        <f>OAJ!K19</f>
        <v xml:space="preserve">Marlon Torres Puello  </v>
      </c>
      <c r="Y68" s="718">
        <f>OAJ!L19</f>
        <v>44218</v>
      </c>
      <c r="Z68" s="718" t="str">
        <f>OAJ!M19</f>
        <v>311/12 2028</v>
      </c>
      <c r="AA68" s="749" t="str">
        <f>OAJ!N19</f>
        <v>Bogotá D.C.</v>
      </c>
    </row>
    <row r="69" spans="1:27" s="95" customFormat="1" ht="102" x14ac:dyDescent="0.2">
      <c r="A69" s="127"/>
      <c r="B69" s="101" t="s">
        <v>141</v>
      </c>
      <c r="C69" s="101" t="s">
        <v>171</v>
      </c>
      <c r="D69" s="708"/>
      <c r="E69" s="94" t="s">
        <v>300</v>
      </c>
      <c r="F69" s="94" t="s">
        <v>163</v>
      </c>
      <c r="G69" s="130" t="s">
        <v>236</v>
      </c>
      <c r="H69" s="130" t="s">
        <v>236</v>
      </c>
      <c r="I69" s="94" t="s">
        <v>182</v>
      </c>
      <c r="J69" s="94" t="s">
        <v>187</v>
      </c>
      <c r="K69" s="101" t="s">
        <v>195</v>
      </c>
      <c r="L69" s="101">
        <v>90</v>
      </c>
      <c r="M69" s="146" t="s">
        <v>203</v>
      </c>
      <c r="N69" s="146" t="s">
        <v>87</v>
      </c>
      <c r="O69" s="110" t="s">
        <v>226</v>
      </c>
      <c r="P69" s="38" t="s">
        <v>195</v>
      </c>
      <c r="Q69" s="146">
        <v>90</v>
      </c>
      <c r="R69" s="117" t="s">
        <v>268</v>
      </c>
      <c r="S69" s="146" t="s">
        <v>280</v>
      </c>
      <c r="T69" s="164" t="str">
        <f>OAJ!G20</f>
        <v>5.1 Acompañar jurídicamente a los grupos de trabajo de la entidad, en el desarrollo de las actividades de los procesos que adelanten en cumplimiento del plan de compras.</v>
      </c>
      <c r="U69" s="164" t="str">
        <f>OAJ!H20</f>
        <v>100% de procesos atendidos que soliciten acompañamiento jurídico</v>
      </c>
      <c r="V69" s="164" t="str">
        <f>OAJ!I20</f>
        <v>Porcentaje de procesos atendidos.</v>
      </c>
      <c r="W69" s="109">
        <f>OAJ!J20</f>
        <v>0.08</v>
      </c>
      <c r="X69" s="146" t="str">
        <f>OAJ!K20</f>
        <v xml:space="preserve"> Zairis Mendoza
Gloria Lache 
Nicolas Alberto Hernandez
Marlon Torres Puello  </v>
      </c>
      <c r="Y69" s="718">
        <f>OAJ!L20</f>
        <v>44219</v>
      </c>
      <c r="Z69" s="718" t="str">
        <f>OAJ!M20</f>
        <v>311/12 2029</v>
      </c>
      <c r="AA69" s="749" t="str">
        <f>OAJ!N20</f>
        <v>Bogotá D.C.</v>
      </c>
    </row>
    <row r="70" spans="1:27" s="95" customFormat="1" ht="102" x14ac:dyDescent="0.2">
      <c r="A70" s="127"/>
      <c r="B70" s="101" t="s">
        <v>141</v>
      </c>
      <c r="C70" s="101" t="s">
        <v>171</v>
      </c>
      <c r="D70" s="708"/>
      <c r="E70" s="94" t="s">
        <v>300</v>
      </c>
      <c r="F70" s="94" t="s">
        <v>163</v>
      </c>
      <c r="G70" s="130" t="s">
        <v>236</v>
      </c>
      <c r="H70" s="130" t="s">
        <v>236</v>
      </c>
      <c r="I70" s="94" t="s">
        <v>182</v>
      </c>
      <c r="J70" s="94" t="s">
        <v>187</v>
      </c>
      <c r="K70" s="101" t="s">
        <v>195</v>
      </c>
      <c r="L70" s="101">
        <v>90</v>
      </c>
      <c r="M70" s="146" t="s">
        <v>203</v>
      </c>
      <c r="N70" s="146" t="s">
        <v>87</v>
      </c>
      <c r="O70" s="110" t="s">
        <v>226</v>
      </c>
      <c r="P70" s="38" t="s">
        <v>195</v>
      </c>
      <c r="Q70" s="146">
        <v>90</v>
      </c>
      <c r="R70" s="117" t="s">
        <v>268</v>
      </c>
      <c r="S70" s="146" t="s">
        <v>280</v>
      </c>
      <c r="T70" s="164" t="str">
        <f>OAJ!G21</f>
        <v xml:space="preserve">5.2 Continuar con la Implementación de la versión del  SECOP II, el cual permite pasar de una simple publicidad a una plataforma transaccional que permite a compradores y proveedores realizar el proceso de contratación en línea. </v>
      </c>
      <c r="U70" s="164" t="str">
        <f>OAJ!H21</f>
        <v xml:space="preserve">100% del Cumplimiento en la implementación del SECOP II. </v>
      </c>
      <c r="V70" s="164" t="str">
        <f>OAJ!I21</f>
        <v>Porcentaje de implementación del SECOP II</v>
      </c>
      <c r="W70" s="109">
        <f>OAJ!J21</f>
        <v>0.08</v>
      </c>
      <c r="X70" s="146" t="str">
        <f>OAJ!K21</f>
        <v xml:space="preserve"> Zairis Mendoza
Gloria Lache 
Nicolas Alberto Hernandez
Marlon Torres Puello  </v>
      </c>
      <c r="Y70" s="718">
        <f>OAJ!L21</f>
        <v>44220</v>
      </c>
      <c r="Z70" s="718" t="str">
        <f>OAJ!M21</f>
        <v>311/12 2030</v>
      </c>
      <c r="AA70" s="749" t="str">
        <f>OAJ!N21</f>
        <v>Bogotá D.C.</v>
      </c>
    </row>
    <row r="71" spans="1:27" s="95" customFormat="1" ht="102" x14ac:dyDescent="0.2">
      <c r="A71" s="127"/>
      <c r="B71" s="101" t="s">
        <v>141</v>
      </c>
      <c r="C71" s="101" t="s">
        <v>171</v>
      </c>
      <c r="D71" s="708"/>
      <c r="E71" s="94" t="s">
        <v>300</v>
      </c>
      <c r="F71" s="94" t="s">
        <v>163</v>
      </c>
      <c r="G71" s="130" t="s">
        <v>236</v>
      </c>
      <c r="H71" s="130" t="s">
        <v>236</v>
      </c>
      <c r="I71" s="94" t="s">
        <v>182</v>
      </c>
      <c r="J71" s="94" t="s">
        <v>187</v>
      </c>
      <c r="K71" s="101" t="s">
        <v>195</v>
      </c>
      <c r="L71" s="101">
        <v>90</v>
      </c>
      <c r="M71" s="146" t="s">
        <v>203</v>
      </c>
      <c r="N71" s="146" t="s">
        <v>87</v>
      </c>
      <c r="O71" s="110" t="s">
        <v>226</v>
      </c>
      <c r="P71" s="38" t="s">
        <v>195</v>
      </c>
      <c r="Q71" s="146">
        <v>90</v>
      </c>
      <c r="R71" s="117" t="s">
        <v>268</v>
      </c>
      <c r="S71" s="146" t="s">
        <v>280</v>
      </c>
      <c r="T71" s="164" t="str">
        <f>OAJ!G22</f>
        <v>5.3 Revisar, y mantener actualizado el procesos de gestión contractual, de la Entidad.</v>
      </c>
      <c r="U71" s="164" t="str">
        <f>OAJ!H22</f>
        <v>2 Actualizaciones al  proceso de gestión contractual.</v>
      </c>
      <c r="V71" s="164" t="str">
        <f>OAJ!I22</f>
        <v>Numero de Actualizaciones al proceso de gestión contractual</v>
      </c>
      <c r="W71" s="109">
        <f>OAJ!J22</f>
        <v>0.09</v>
      </c>
      <c r="X71" s="146" t="str">
        <f>OAJ!K22</f>
        <v xml:space="preserve"> Zairis Mendoza
Gloria Lache 
Nicolas Alberto Hernandez
Marlon Torres Puello  </v>
      </c>
      <c r="Y71" s="718">
        <f>OAJ!L22</f>
        <v>44221</v>
      </c>
      <c r="Z71" s="718" t="str">
        <f>OAJ!M22</f>
        <v>311/12 2031</v>
      </c>
      <c r="AA71" s="749" t="str">
        <f>OAJ!N22</f>
        <v>Bogotá D.C.</v>
      </c>
    </row>
    <row r="72" spans="1:27" s="95" customFormat="1" ht="165.75" x14ac:dyDescent="0.2">
      <c r="A72" s="127"/>
      <c r="B72" s="101" t="s">
        <v>141</v>
      </c>
      <c r="C72" s="101" t="s">
        <v>172</v>
      </c>
      <c r="D72" s="708"/>
      <c r="E72" s="94" t="s">
        <v>300</v>
      </c>
      <c r="F72" s="94" t="s">
        <v>163</v>
      </c>
      <c r="G72" s="130" t="s">
        <v>236</v>
      </c>
      <c r="H72" s="130" t="s">
        <v>236</v>
      </c>
      <c r="I72" s="94" t="s">
        <v>182</v>
      </c>
      <c r="J72" s="94" t="s">
        <v>187</v>
      </c>
      <c r="K72" s="101" t="s">
        <v>195</v>
      </c>
      <c r="L72" s="101">
        <v>90</v>
      </c>
      <c r="M72" s="146" t="s">
        <v>203</v>
      </c>
      <c r="N72" s="146" t="s">
        <v>87</v>
      </c>
      <c r="O72" s="110" t="s">
        <v>230</v>
      </c>
      <c r="P72" s="38" t="s">
        <v>124</v>
      </c>
      <c r="Q72" s="146">
        <v>1</v>
      </c>
      <c r="R72" s="117" t="s">
        <v>268</v>
      </c>
      <c r="S72" s="146" t="s">
        <v>280</v>
      </c>
      <c r="T72" s="164" t="str">
        <f>OAJ!G23</f>
        <v xml:space="preserve">6.1. Liderar la mesa institucional  de análisis normativo para el fomento, desarrollo y protección del sector solidario, </v>
      </c>
      <c r="U72" s="164" t="str">
        <f>OAJ!H23</f>
        <v>1 Documento de análisis y propuestas gestionadas.</v>
      </c>
      <c r="V72" s="164" t="str">
        <f>OAJ!I23</f>
        <v>Numero de Documento de análisis y propuestas gestionadas.</v>
      </c>
      <c r="W72" s="109">
        <f>OAJ!J23</f>
        <v>0.1</v>
      </c>
      <c r="X72" s="146" t="str">
        <f>OAJ!K23</f>
        <v xml:space="preserve"> Zairis Mendoza
Gloria Lache 
Nicolas Alberto Hernandez
Marlon Torres Puello  </v>
      </c>
      <c r="Y72" s="718">
        <f>OAJ!L23</f>
        <v>44222</v>
      </c>
      <c r="Z72" s="718" t="str">
        <f>OAJ!M23</f>
        <v>311/12 2032</v>
      </c>
      <c r="AA72" s="749" t="str">
        <f>OAJ!N23</f>
        <v>Bogotá D.C.</v>
      </c>
    </row>
    <row r="73" spans="1:27" s="95" customFormat="1" ht="102" x14ac:dyDescent="0.2">
      <c r="A73" s="127"/>
      <c r="B73" s="101" t="s">
        <v>137</v>
      </c>
      <c r="C73" s="101" t="s">
        <v>164</v>
      </c>
      <c r="D73" s="708"/>
      <c r="E73" s="94" t="s">
        <v>300</v>
      </c>
      <c r="F73" s="94" t="s">
        <v>163</v>
      </c>
      <c r="G73" s="130" t="s">
        <v>236</v>
      </c>
      <c r="H73" s="130" t="s">
        <v>236</v>
      </c>
      <c r="I73" s="94" t="s">
        <v>182</v>
      </c>
      <c r="J73" s="94" t="s">
        <v>187</v>
      </c>
      <c r="K73" s="101" t="s">
        <v>195</v>
      </c>
      <c r="L73" s="101">
        <v>90</v>
      </c>
      <c r="M73" s="146" t="s">
        <v>203</v>
      </c>
      <c r="N73" s="146" t="s">
        <v>87</v>
      </c>
      <c r="O73" s="110" t="s">
        <v>226</v>
      </c>
      <c r="P73" s="38" t="s">
        <v>195</v>
      </c>
      <c r="Q73" s="146">
        <v>90</v>
      </c>
      <c r="R73" s="117" t="s">
        <v>268</v>
      </c>
      <c r="S73" s="146" t="s">
        <v>275</v>
      </c>
      <c r="T73" s="164" t="str">
        <f>OAJ!G24</f>
        <v>7,1. Adelantar las actividades para la implementación de las políticas que conforman el MIPG de acuerdo al plan de trabajo dispuesto por la Entidad  </v>
      </c>
      <c r="U73" s="164" t="str">
        <f>OAJ!H24</f>
        <v>100% del Cumplimiento de las actividades asignadas   del MIPG</v>
      </c>
      <c r="V73" s="164" t="str">
        <f>OAJ!I24</f>
        <v>Porcentaje de Implementación del MIPG</v>
      </c>
      <c r="W73" s="109">
        <f>OAJ!J24</f>
        <v>0.05</v>
      </c>
      <c r="X73" s="146" t="str">
        <f>OAJ!K24</f>
        <v xml:space="preserve"> Zairis Mendoza
Gloria Lache 
Nicolas Alberto Hernandez
Marlon Torres Puello  </v>
      </c>
      <c r="Y73" s="718">
        <f>OAJ!L24</f>
        <v>44223</v>
      </c>
      <c r="Z73" s="718" t="str">
        <f>OAJ!M24</f>
        <v>311/12 2033</v>
      </c>
      <c r="AA73" s="749" t="str">
        <f>OAJ!N24</f>
        <v>Bogotá D.C.</v>
      </c>
    </row>
    <row r="74" spans="1:27" s="95" customFormat="1" ht="87.75" customHeight="1" x14ac:dyDescent="0.2">
      <c r="A74" s="127"/>
      <c r="B74" s="101" t="s">
        <v>149</v>
      </c>
      <c r="C74" s="101" t="s">
        <v>149</v>
      </c>
      <c r="D74" s="708"/>
      <c r="E74" s="94" t="s">
        <v>300</v>
      </c>
      <c r="F74" s="94" t="s">
        <v>294</v>
      </c>
      <c r="G74" s="130" t="s">
        <v>236</v>
      </c>
      <c r="H74" s="130" t="s">
        <v>236</v>
      </c>
      <c r="I74" s="100" t="s">
        <v>182</v>
      </c>
      <c r="J74" s="100" t="s">
        <v>187</v>
      </c>
      <c r="K74" s="101" t="s">
        <v>195</v>
      </c>
      <c r="L74" s="101">
        <v>90</v>
      </c>
      <c r="M74" s="146" t="s">
        <v>203</v>
      </c>
      <c r="N74" s="146" t="s">
        <v>87</v>
      </c>
      <c r="O74" s="146" t="s">
        <v>226</v>
      </c>
      <c r="P74" s="146" t="s">
        <v>195</v>
      </c>
      <c r="Q74" s="109">
        <v>0.9</v>
      </c>
      <c r="R74" s="117" t="s">
        <v>159</v>
      </c>
      <c r="S74" s="146" t="s">
        <v>288</v>
      </c>
      <c r="T74" s="159" t="str">
        <f>OCI!G11</f>
        <v>1.1 Implementar auditorías de evaluación independiente a procesos para la vigencia 2021</v>
      </c>
      <c r="U74" s="159" t="str">
        <f>OCI!H11</f>
        <v>Auditar el 100% de los procesos establecidos en el programa de auditorías 2021</v>
      </c>
      <c r="V74" s="159" t="str">
        <f>OCI!I11</f>
        <v xml:space="preserve">Porcentaje de Procesos auditados </v>
      </c>
      <c r="W74" s="254">
        <f>OCI!J11</f>
        <v>0.2</v>
      </c>
      <c r="X74" s="691" t="str">
        <f>OCI!K11</f>
        <v>Holger Mendoza
Nelson Piñeros</v>
      </c>
      <c r="Y74" s="717">
        <f>OCI!L11</f>
        <v>44197</v>
      </c>
      <c r="Z74" s="717">
        <f>OCI!M11</f>
        <v>44561</v>
      </c>
      <c r="AA74" s="156" t="str">
        <f>OCI!N11</f>
        <v>Bogotá D.C.</v>
      </c>
    </row>
    <row r="75" spans="1:27" s="95" customFormat="1" ht="126.75" customHeight="1" x14ac:dyDescent="0.2">
      <c r="A75" s="127"/>
      <c r="B75" s="101" t="s">
        <v>149</v>
      </c>
      <c r="C75" s="101" t="s">
        <v>149</v>
      </c>
      <c r="D75" s="708"/>
      <c r="E75" s="94" t="s">
        <v>300</v>
      </c>
      <c r="F75" s="94" t="s">
        <v>294</v>
      </c>
      <c r="G75" s="130" t="s">
        <v>236</v>
      </c>
      <c r="H75" s="130" t="s">
        <v>236</v>
      </c>
      <c r="I75" s="100" t="s">
        <v>182</v>
      </c>
      <c r="J75" s="100" t="s">
        <v>187</v>
      </c>
      <c r="K75" s="101" t="s">
        <v>195</v>
      </c>
      <c r="L75" s="101">
        <v>90</v>
      </c>
      <c r="M75" s="146" t="s">
        <v>203</v>
      </c>
      <c r="N75" s="146" t="s">
        <v>87</v>
      </c>
      <c r="O75" s="146" t="s">
        <v>226</v>
      </c>
      <c r="P75" s="146" t="s">
        <v>195</v>
      </c>
      <c r="Q75" s="109">
        <v>0.9</v>
      </c>
      <c r="R75" s="117" t="s">
        <v>159</v>
      </c>
      <c r="S75" s="146" t="s">
        <v>288</v>
      </c>
      <c r="T75" s="159" t="str">
        <f>OCI!G12</f>
        <v>1.2 Implementar auditorías de evaluación independiente a los contratos / convenios del presupuesto de inversión, que apruebe auditar el Comité institucional de control interno</v>
      </c>
      <c r="U75" s="159" t="str">
        <f>OCI!H12</f>
        <v>Auditar el 100% de los contratos y/o convenios aprobados por parte del Comité institucional de control interno</v>
      </c>
      <c r="V75" s="159" t="str">
        <f>OCI!I12</f>
        <v xml:space="preserve">Porcentaje de contratos y/o convenios del presupuesto de inversión auditados </v>
      </c>
      <c r="W75" s="254">
        <f>OCI!J12</f>
        <v>0.2</v>
      </c>
      <c r="X75" s="691" t="str">
        <f>OCI!K12</f>
        <v xml:space="preserve">Holger Mendoza
Nelson Piñeros
</v>
      </c>
      <c r="Y75" s="717">
        <f>OCI!L12</f>
        <v>44198</v>
      </c>
      <c r="Z75" s="717">
        <f>OCI!M12</f>
        <v>44562</v>
      </c>
      <c r="AA75" s="156" t="str">
        <f>OCI!N12</f>
        <v>Bogotá D.C.</v>
      </c>
    </row>
    <row r="76" spans="1:27" s="95" customFormat="1" ht="147" customHeight="1" x14ac:dyDescent="0.2">
      <c r="A76" s="127"/>
      <c r="B76" s="101" t="s">
        <v>149</v>
      </c>
      <c r="C76" s="101" t="s">
        <v>149</v>
      </c>
      <c r="D76" s="708"/>
      <c r="E76" s="94" t="s">
        <v>300</v>
      </c>
      <c r="F76" s="94" t="s">
        <v>294</v>
      </c>
      <c r="G76" s="130" t="s">
        <v>236</v>
      </c>
      <c r="H76" s="130" t="s">
        <v>236</v>
      </c>
      <c r="I76" s="100" t="s">
        <v>182</v>
      </c>
      <c r="J76" s="100" t="s">
        <v>187</v>
      </c>
      <c r="K76" s="101" t="s">
        <v>195</v>
      </c>
      <c r="L76" s="101">
        <v>90</v>
      </c>
      <c r="M76" s="146" t="s">
        <v>203</v>
      </c>
      <c r="N76" s="146" t="s">
        <v>87</v>
      </c>
      <c r="O76" s="146" t="s">
        <v>226</v>
      </c>
      <c r="P76" s="146" t="s">
        <v>195</v>
      </c>
      <c r="Q76" s="109">
        <v>0.9</v>
      </c>
      <c r="R76" s="117" t="s">
        <v>159</v>
      </c>
      <c r="S76" s="146" t="s">
        <v>288</v>
      </c>
      <c r="T76" s="159" t="str">
        <f>OCI!G13</f>
        <v>1.3 Implementar el cronograma de informes y seguimientos en cumplimiento del Artículo 2.2.21.4.9 del decreto 648 de 2017</v>
      </c>
      <c r="U76" s="159" t="str">
        <f>OCI!H13</f>
        <v>Emitir los 25  Informes y seguimientos programados en el cronograma de informes y seguimientos (diferentes a informes a entes de control)</v>
      </c>
      <c r="V76" s="159" t="str">
        <f>OCI!I13</f>
        <v>Número de informes y seguimientos  emitidos</v>
      </c>
      <c r="W76" s="254">
        <f>OCI!J13</f>
        <v>0.2</v>
      </c>
      <c r="X76" s="691" t="str">
        <f>OCI!K13</f>
        <v xml:space="preserve">Holger Mendoza
Nelson Piñeros
</v>
      </c>
      <c r="Y76" s="717">
        <f>OCI!L13</f>
        <v>44199</v>
      </c>
      <c r="Z76" s="717">
        <f>OCI!M13</f>
        <v>44563</v>
      </c>
      <c r="AA76" s="156" t="str">
        <f>OCI!N13</f>
        <v>Bogotá D.C.</v>
      </c>
    </row>
    <row r="77" spans="1:27" s="95" customFormat="1" ht="89.25" customHeight="1" x14ac:dyDescent="0.2">
      <c r="A77" s="127"/>
      <c r="B77" s="101" t="s">
        <v>149</v>
      </c>
      <c r="C77" s="101" t="s">
        <v>149</v>
      </c>
      <c r="D77" s="708"/>
      <c r="E77" s="94" t="s">
        <v>300</v>
      </c>
      <c r="F77" s="94" t="s">
        <v>294</v>
      </c>
      <c r="G77" s="130" t="s">
        <v>236</v>
      </c>
      <c r="H77" s="130" t="s">
        <v>236</v>
      </c>
      <c r="I77" s="100" t="s">
        <v>182</v>
      </c>
      <c r="J77" s="100" t="s">
        <v>187</v>
      </c>
      <c r="K77" s="101" t="s">
        <v>195</v>
      </c>
      <c r="L77" s="101">
        <v>90</v>
      </c>
      <c r="M77" s="146" t="s">
        <v>203</v>
      </c>
      <c r="N77" s="146" t="s">
        <v>87</v>
      </c>
      <c r="O77" s="146" t="s">
        <v>226</v>
      </c>
      <c r="P77" s="146" t="s">
        <v>195</v>
      </c>
      <c r="Q77" s="109">
        <v>0.9</v>
      </c>
      <c r="R77" s="117" t="s">
        <v>159</v>
      </c>
      <c r="S77" s="146" t="s">
        <v>288</v>
      </c>
      <c r="T77" s="159" t="str">
        <f>OCI!G14</f>
        <v>2.1 Liderar acciones de fomento de la cultura del control</v>
      </c>
      <c r="U77" s="159" t="str">
        <f>OCI!H14</f>
        <v>8 actividades de fomento de la cultura de control implementadas</v>
      </c>
      <c r="V77" s="159" t="str">
        <f>OCI!I14</f>
        <v xml:space="preserve">Número de actividades de fomento de la cultura de control implementadas </v>
      </c>
      <c r="W77" s="254">
        <f>OCI!J14</f>
        <v>0.1</v>
      </c>
      <c r="X77" s="691" t="str">
        <f>OCI!K14</f>
        <v xml:space="preserve">Holger Mendoza
Nelson Piñeros
</v>
      </c>
      <c r="Y77" s="717">
        <f>OCI!L14</f>
        <v>44200</v>
      </c>
      <c r="Z77" s="717">
        <f>OCI!M14</f>
        <v>44564</v>
      </c>
      <c r="AA77" s="156" t="str">
        <f>OCI!N14</f>
        <v>Bogotá D.C.</v>
      </c>
    </row>
    <row r="78" spans="1:27" s="95" customFormat="1" ht="89.25" customHeight="1" x14ac:dyDescent="0.2">
      <c r="A78" s="127"/>
      <c r="B78" s="101" t="s">
        <v>149</v>
      </c>
      <c r="C78" s="101" t="s">
        <v>149</v>
      </c>
      <c r="D78" s="708"/>
      <c r="E78" s="94" t="s">
        <v>300</v>
      </c>
      <c r="F78" s="94" t="s">
        <v>163</v>
      </c>
      <c r="G78" s="130" t="s">
        <v>236</v>
      </c>
      <c r="H78" s="130" t="s">
        <v>236</v>
      </c>
      <c r="I78" s="100" t="s">
        <v>182</v>
      </c>
      <c r="J78" s="100" t="s">
        <v>187</v>
      </c>
      <c r="K78" s="101" t="s">
        <v>195</v>
      </c>
      <c r="L78" s="101">
        <v>90</v>
      </c>
      <c r="M78" s="146" t="s">
        <v>203</v>
      </c>
      <c r="N78" s="146" t="s">
        <v>87</v>
      </c>
      <c r="O78" s="146" t="s">
        <v>226</v>
      </c>
      <c r="P78" s="146" t="s">
        <v>195</v>
      </c>
      <c r="Q78" s="109">
        <v>0.9</v>
      </c>
      <c r="R78" s="117" t="s">
        <v>159</v>
      </c>
      <c r="S78" s="146" t="s">
        <v>288</v>
      </c>
      <c r="T78" s="159" t="str">
        <f>OCI!G15</f>
        <v>3.1 Realizar seguimiento a reporte de información en SIRECI por parte de las áreas encargadas</v>
      </c>
      <c r="U78" s="159" t="str">
        <f>OCI!H15</f>
        <v>15 Reportes a CGR así:
1 informe anual Consolidado
12 reportes de información contractual
2 seguimiento a plan de mejoramiento</v>
      </c>
      <c r="V78" s="159" t="str">
        <f>OCI!I15</f>
        <v>Número de reportes enviados a Entes de Control</v>
      </c>
      <c r="W78" s="254">
        <f>OCI!J15</f>
        <v>0.1</v>
      </c>
      <c r="X78" s="691" t="str">
        <f>OCI!K15</f>
        <v xml:space="preserve">Holger Mendoza
Nelson Piñeros
</v>
      </c>
      <c r="Y78" s="717">
        <f>OCI!L15</f>
        <v>44201</v>
      </c>
      <c r="Z78" s="717">
        <f>OCI!M15</f>
        <v>44565</v>
      </c>
      <c r="AA78" s="156" t="str">
        <f>OCI!N15</f>
        <v>Bogotá D.C.</v>
      </c>
    </row>
    <row r="79" spans="1:27" s="95" customFormat="1" ht="89.25" customHeight="1" x14ac:dyDescent="0.2">
      <c r="A79" s="127" t="s">
        <v>151</v>
      </c>
      <c r="B79" s="101" t="s">
        <v>149</v>
      </c>
      <c r="C79" s="101" t="s">
        <v>149</v>
      </c>
      <c r="D79" s="708"/>
      <c r="E79" s="94" t="s">
        <v>300</v>
      </c>
      <c r="F79" s="94" t="s">
        <v>163</v>
      </c>
      <c r="G79" s="130" t="s">
        <v>236</v>
      </c>
      <c r="H79" s="130" t="s">
        <v>236</v>
      </c>
      <c r="I79" s="100" t="s">
        <v>182</v>
      </c>
      <c r="J79" s="100" t="s">
        <v>187</v>
      </c>
      <c r="K79" s="101" t="s">
        <v>195</v>
      </c>
      <c r="L79" s="101">
        <v>90</v>
      </c>
      <c r="M79" s="146" t="s">
        <v>203</v>
      </c>
      <c r="N79" s="146" t="s">
        <v>87</v>
      </c>
      <c r="O79" s="146" t="s">
        <v>226</v>
      </c>
      <c r="P79" s="146" t="s">
        <v>195</v>
      </c>
      <c r="Q79" s="109">
        <v>0.9</v>
      </c>
      <c r="R79" s="117" t="s">
        <v>159</v>
      </c>
      <c r="S79" s="146" t="s">
        <v>288</v>
      </c>
      <c r="T79" s="159" t="str">
        <f>OCI!G16</f>
        <v>4.1 Realizar seguimiento a los  mapas de riesgos de procesos y de corrupción en el marco de las auditorías de evaluación independiente</v>
      </c>
      <c r="U79" s="159" t="str">
        <f>OCI!H16</f>
        <v>100% de los mapas de riesgos con seguimiento de OCI</v>
      </c>
      <c r="V79" s="159" t="str">
        <f>OCI!I16</f>
        <v>Porcentaje de mapas de riesgos con seguimiento OCI</v>
      </c>
      <c r="W79" s="254">
        <f>OCI!J16</f>
        <v>0.05</v>
      </c>
      <c r="X79" s="691" t="str">
        <f>OCI!K16</f>
        <v xml:space="preserve">Holger Mendoza
Nelson Piñeros
</v>
      </c>
      <c r="Y79" s="717">
        <f>OCI!L16</f>
        <v>44202</v>
      </c>
      <c r="Z79" s="717">
        <f>OCI!M16</f>
        <v>44566</v>
      </c>
      <c r="AA79" s="156" t="str">
        <f>OCI!N16</f>
        <v>Bogotá D.C.</v>
      </c>
    </row>
    <row r="80" spans="1:27" s="95" customFormat="1" ht="89.25" customHeight="1" x14ac:dyDescent="0.2">
      <c r="A80" s="127"/>
      <c r="B80" s="101" t="s">
        <v>149</v>
      </c>
      <c r="C80" s="101" t="s">
        <v>149</v>
      </c>
      <c r="D80" s="708"/>
      <c r="E80" s="94" t="s">
        <v>300</v>
      </c>
      <c r="F80" s="94" t="s">
        <v>163</v>
      </c>
      <c r="G80" s="130" t="s">
        <v>236</v>
      </c>
      <c r="H80" s="130" t="s">
        <v>236</v>
      </c>
      <c r="I80" s="100" t="s">
        <v>182</v>
      </c>
      <c r="J80" s="100" t="s">
        <v>187</v>
      </c>
      <c r="K80" s="101" t="s">
        <v>195</v>
      </c>
      <c r="L80" s="101">
        <v>90</v>
      </c>
      <c r="M80" s="146" t="s">
        <v>203</v>
      </c>
      <c r="N80" s="146" t="s">
        <v>87</v>
      </c>
      <c r="O80" s="146" t="s">
        <v>226</v>
      </c>
      <c r="P80" s="146" t="s">
        <v>195</v>
      </c>
      <c r="Q80" s="109">
        <v>0.9</v>
      </c>
      <c r="R80" s="117" t="s">
        <v>159</v>
      </c>
      <c r="S80" s="146" t="s">
        <v>288</v>
      </c>
      <c r="T80" s="159" t="str">
        <f>OCI!G17</f>
        <v>5.1 Liderar el desarrollo del Comité Institucional de Coordinación de Control Interno, de conformidad con las funciones establecidas en el artículo 4 del decreto 648 de 2017</v>
      </c>
      <c r="U80" s="159" t="str">
        <f>OCI!H17</f>
        <v>2 comités institucionales de Coordinación de control interno liderados por la Oficina de Control Interno</v>
      </c>
      <c r="V80" s="159" t="str">
        <f>OCI!I17</f>
        <v xml:space="preserve">Número de comités institucionales de Control Interno programados </v>
      </c>
      <c r="W80" s="254">
        <f>OCI!J17</f>
        <v>0.05</v>
      </c>
      <c r="X80" s="691" t="str">
        <f>OCI!K17</f>
        <v xml:space="preserve">Holger Mendoza
Nelson Piñeros
</v>
      </c>
      <c r="Y80" s="717">
        <f>OCI!L17</f>
        <v>44203</v>
      </c>
      <c r="Z80" s="717">
        <f>OCI!M17</f>
        <v>44567</v>
      </c>
      <c r="AA80" s="156" t="str">
        <f>OCI!N17</f>
        <v>Bogotá D.C.</v>
      </c>
    </row>
    <row r="81" spans="1:27" s="95" customFormat="1" ht="89.25" customHeight="1" x14ac:dyDescent="0.2">
      <c r="A81" s="127"/>
      <c r="B81" s="101" t="s">
        <v>149</v>
      </c>
      <c r="C81" s="101" t="s">
        <v>149</v>
      </c>
      <c r="D81" s="708"/>
      <c r="E81" s="94" t="s">
        <v>300</v>
      </c>
      <c r="F81" s="94" t="s">
        <v>163</v>
      </c>
      <c r="G81" s="130" t="s">
        <v>236</v>
      </c>
      <c r="H81" s="130" t="s">
        <v>236</v>
      </c>
      <c r="I81" s="100" t="s">
        <v>182</v>
      </c>
      <c r="J81" s="100" t="s">
        <v>187</v>
      </c>
      <c r="K81" s="101" t="s">
        <v>195</v>
      </c>
      <c r="L81" s="101">
        <v>90</v>
      </c>
      <c r="M81" s="146" t="s">
        <v>203</v>
      </c>
      <c r="N81" s="146" t="s">
        <v>87</v>
      </c>
      <c r="O81" s="146" t="s">
        <v>226</v>
      </c>
      <c r="P81" s="146" t="s">
        <v>195</v>
      </c>
      <c r="Q81" s="109">
        <v>0.9</v>
      </c>
      <c r="R81" s="117" t="s">
        <v>159</v>
      </c>
      <c r="S81" s="146" t="s">
        <v>288</v>
      </c>
      <c r="T81" s="159" t="str">
        <f>OCI!G18</f>
        <v>5.2 Acompañamiento y asesoría a la Alta Dirección de Unidad Administrativa Especial de Organizaciones Solidarias en los comités de los cuales hace parte el Jefe de la Oficina de Control Interno.</v>
      </c>
      <c r="U81" s="159" t="str">
        <f>OCI!H18</f>
        <v>100% acompañamiento y asesoría en los comités que requieren la participación el Jefe de Control Interno</v>
      </c>
      <c r="V81" s="159" t="str">
        <f>OCI!I18</f>
        <v>Número de Comités en los cuales hizo parte del jefe de Control Interno</v>
      </c>
      <c r="W81" s="254">
        <f>OCI!J18</f>
        <v>0.05</v>
      </c>
      <c r="X81" s="691" t="str">
        <f>OCI!K18</f>
        <v xml:space="preserve">Holger Mendoza
Nelson Piñeros
</v>
      </c>
      <c r="Y81" s="717">
        <f>OCI!L18</f>
        <v>44204</v>
      </c>
      <c r="Z81" s="717">
        <f>OCI!M18</f>
        <v>44568</v>
      </c>
      <c r="AA81" s="156" t="str">
        <f>OCI!N18</f>
        <v>Bogotá D.C.</v>
      </c>
    </row>
    <row r="82" spans="1:27" s="95" customFormat="1" ht="90" customHeight="1" x14ac:dyDescent="0.2">
      <c r="A82" s="127"/>
      <c r="B82" s="101" t="s">
        <v>137</v>
      </c>
      <c r="C82" s="101" t="s">
        <v>164</v>
      </c>
      <c r="D82" s="708"/>
      <c r="E82" s="94" t="s">
        <v>300</v>
      </c>
      <c r="F82" s="94" t="s">
        <v>163</v>
      </c>
      <c r="G82" s="130" t="s">
        <v>236</v>
      </c>
      <c r="H82" s="130" t="s">
        <v>236</v>
      </c>
      <c r="I82" s="100" t="s">
        <v>182</v>
      </c>
      <c r="J82" s="100" t="s">
        <v>187</v>
      </c>
      <c r="K82" s="101" t="s">
        <v>195</v>
      </c>
      <c r="L82" s="101">
        <v>90</v>
      </c>
      <c r="M82" s="146" t="s">
        <v>203</v>
      </c>
      <c r="N82" s="146" t="s">
        <v>87</v>
      </c>
      <c r="O82" s="146" t="s">
        <v>226</v>
      </c>
      <c r="P82" s="146" t="s">
        <v>195</v>
      </c>
      <c r="Q82" s="109">
        <v>0.9</v>
      </c>
      <c r="R82" s="117" t="s">
        <v>159</v>
      </c>
      <c r="S82" s="146" t="s">
        <v>275</v>
      </c>
      <c r="T82" s="159" t="str">
        <f>OCI!G19</f>
        <v>6.1 Adelantar las actividades para la implementación de las políticas que conforman el MIPG de acuerdo al plan de trabajo dispuesto por la Entidad  </v>
      </c>
      <c r="U82" s="159" t="str">
        <f>OCI!H19</f>
        <v>100% del Cumplimiento de las actividades asignadas   del MIPG</v>
      </c>
      <c r="V82" s="159" t="str">
        <f>OCI!I19</f>
        <v>Porcentaje de Implementación del MIPG</v>
      </c>
      <c r="W82" s="254">
        <f>OCI!J19</f>
        <v>0.05</v>
      </c>
      <c r="X82" s="691" t="str">
        <f>OCI!K19</f>
        <v xml:space="preserve">Holger Mendoza
Nelson Piñeros
</v>
      </c>
      <c r="Y82" s="717">
        <f>OCI!L19</f>
        <v>44205</v>
      </c>
      <c r="Z82" s="717">
        <f>OCI!M19</f>
        <v>44569</v>
      </c>
      <c r="AA82" s="156" t="str">
        <f>OCI!N19</f>
        <v>Bogotá D.C.</v>
      </c>
    </row>
    <row r="83" spans="1:27" s="95" customFormat="1" ht="89.25" customHeight="1" x14ac:dyDescent="0.2">
      <c r="A83" s="127" t="s">
        <v>144</v>
      </c>
      <c r="B83" s="101" t="s">
        <v>139</v>
      </c>
      <c r="C83" s="101" t="s">
        <v>166</v>
      </c>
      <c r="D83" s="708"/>
      <c r="E83" s="94" t="s">
        <v>300</v>
      </c>
      <c r="F83" s="94" t="s">
        <v>163</v>
      </c>
      <c r="G83" s="130" t="s">
        <v>236</v>
      </c>
      <c r="H83" s="130" t="s">
        <v>236</v>
      </c>
      <c r="I83" s="94" t="s">
        <v>182</v>
      </c>
      <c r="J83" s="94" t="s">
        <v>187</v>
      </c>
      <c r="K83" s="101" t="s">
        <v>195</v>
      </c>
      <c r="L83" s="101">
        <v>90</v>
      </c>
      <c r="M83" s="38" t="s">
        <v>203</v>
      </c>
      <c r="N83" s="146" t="s">
        <v>87</v>
      </c>
      <c r="O83" s="2" t="s">
        <v>226</v>
      </c>
      <c r="P83" s="38" t="s">
        <v>195</v>
      </c>
      <c r="Q83" s="109">
        <v>0.9</v>
      </c>
      <c r="R83" s="117" t="s">
        <v>111</v>
      </c>
      <c r="S83" s="146" t="s">
        <v>281</v>
      </c>
      <c r="T83" s="164" t="str">
        <f>GGH!G12</f>
        <v>1.1 Gestionar, verificar y aprobar  la información en el SIGEP (Servidores Públicos)</v>
      </c>
      <c r="U83" s="164" t="str">
        <f>GGH!H12</f>
        <v>100% Hojas de Vida gestionadas, verificadas y aprobadas</v>
      </c>
      <c r="V83" s="164" t="str">
        <f>GGH!I12</f>
        <v>Porcentaje de hojas de vida  vinculadas al SIGEP</v>
      </c>
      <c r="W83" s="109">
        <f>GGH!J12</f>
        <v>0.03</v>
      </c>
      <c r="X83" s="146" t="str">
        <f>GGH!K12</f>
        <v>Coordinadora</v>
      </c>
      <c r="Y83" s="718">
        <f>GGH!L12</f>
        <v>44197</v>
      </c>
      <c r="Z83" s="718">
        <f>GGH!M12</f>
        <v>44561</v>
      </c>
      <c r="AA83" s="749" t="str">
        <f>GGH!N12</f>
        <v>Bogotá, D.C.</v>
      </c>
    </row>
    <row r="84" spans="1:27" s="95" customFormat="1" ht="89.25" customHeight="1" x14ac:dyDescent="0.2">
      <c r="A84" s="127" t="s">
        <v>144</v>
      </c>
      <c r="B84" s="101" t="s">
        <v>139</v>
      </c>
      <c r="C84" s="101" t="s">
        <v>166</v>
      </c>
      <c r="D84" s="708"/>
      <c r="E84" s="94" t="s">
        <v>300</v>
      </c>
      <c r="F84" s="94" t="s">
        <v>163</v>
      </c>
      <c r="G84" s="130" t="s">
        <v>236</v>
      </c>
      <c r="H84" s="130" t="s">
        <v>236</v>
      </c>
      <c r="I84" s="94" t="s">
        <v>182</v>
      </c>
      <c r="J84" s="94" t="s">
        <v>187</v>
      </c>
      <c r="K84" s="101" t="s">
        <v>195</v>
      </c>
      <c r="L84" s="101">
        <v>90</v>
      </c>
      <c r="M84" s="38" t="s">
        <v>203</v>
      </c>
      <c r="N84" s="146" t="s">
        <v>87</v>
      </c>
      <c r="O84" s="2" t="s">
        <v>226</v>
      </c>
      <c r="P84" s="38" t="s">
        <v>195</v>
      </c>
      <c r="Q84" s="109">
        <v>0.9</v>
      </c>
      <c r="R84" s="117" t="s">
        <v>111</v>
      </c>
      <c r="S84" s="146" t="s">
        <v>281</v>
      </c>
      <c r="T84" s="164" t="str">
        <f>GGH!G13</f>
        <v>1.2 Coordinar lo pertinente para que los servidores públicos de la entidad presenten la Declaración de Bienes y Rentas entre el 1° de abril y el 31 de mayo de cada vigencia</v>
      </c>
      <c r="U84" s="164" t="str">
        <f>GGH!H13</f>
        <v xml:space="preserve">100% de declaración juramentada de Bienes y Rentas en el plazo estipulado realizadas </v>
      </c>
      <c r="V84" s="164" t="str">
        <f>GGH!I13</f>
        <v xml:space="preserve">Porcentaje de declaraciones juramentadas realizadas </v>
      </c>
      <c r="W84" s="109">
        <f>GGH!J13</f>
        <v>0.02</v>
      </c>
      <c r="X84" s="146" t="str">
        <f>GGH!K13</f>
        <v>Coordinadora</v>
      </c>
      <c r="Y84" s="718">
        <f>GGH!L13</f>
        <v>44197</v>
      </c>
      <c r="Z84" s="718">
        <f>GGH!M13</f>
        <v>44561</v>
      </c>
      <c r="AA84" s="749" t="str">
        <f>GGH!N13</f>
        <v>Bogotá, D.C.</v>
      </c>
    </row>
    <row r="85" spans="1:27" s="95" customFormat="1" ht="149.25" customHeight="1" x14ac:dyDescent="0.2">
      <c r="A85" s="127" t="s">
        <v>144</v>
      </c>
      <c r="B85" s="101" t="s">
        <v>139</v>
      </c>
      <c r="C85" s="101" t="s">
        <v>166</v>
      </c>
      <c r="D85" s="708"/>
      <c r="E85" s="94" t="s">
        <v>300</v>
      </c>
      <c r="F85" s="94" t="s">
        <v>163</v>
      </c>
      <c r="G85" s="130" t="s">
        <v>236</v>
      </c>
      <c r="H85" s="130" t="s">
        <v>236</v>
      </c>
      <c r="I85" s="94" t="s">
        <v>182</v>
      </c>
      <c r="J85" s="94" t="s">
        <v>187</v>
      </c>
      <c r="K85" s="101" t="s">
        <v>195</v>
      </c>
      <c r="L85" s="101">
        <v>90</v>
      </c>
      <c r="M85" s="38" t="s">
        <v>203</v>
      </c>
      <c r="N85" s="146" t="s">
        <v>87</v>
      </c>
      <c r="O85" s="2" t="s">
        <v>226</v>
      </c>
      <c r="P85" s="38" t="s">
        <v>195</v>
      </c>
      <c r="Q85" s="109">
        <v>0.9</v>
      </c>
      <c r="R85" s="117" t="s">
        <v>111</v>
      </c>
      <c r="S85" s="146" t="s">
        <v>281</v>
      </c>
      <c r="T85" s="164" t="str">
        <f>GGH!G14</f>
        <v>1.3 Contar con la trazabilidad electrónica y física de la historia laboral de cada servidor para expedir la certificación de tiempos laborados o cotizados y salarios con destino al reconocimiento de prestaciones pensionales a través del CETIL (Ministerio de Hacienda)</v>
      </c>
      <c r="U85" s="164" t="str">
        <f>GGH!H14</f>
        <v>100% de certificaciones tramitadas a través del CETIL</v>
      </c>
      <c r="V85" s="164" t="str">
        <f>GGH!I14</f>
        <v>Porcentaje de certificaciones expedidas a través del CETIL</v>
      </c>
      <c r="W85" s="109">
        <f>GGH!J14</f>
        <v>0.05</v>
      </c>
      <c r="X85" s="146" t="str">
        <f>GGH!K14</f>
        <v>Coordinadora</v>
      </c>
      <c r="Y85" s="718">
        <f>GGH!L14</f>
        <v>44197</v>
      </c>
      <c r="Z85" s="718">
        <f>GGH!M14</f>
        <v>44561</v>
      </c>
      <c r="AA85" s="749" t="str">
        <f>GGH!N14</f>
        <v>Bogotá, D.C.</v>
      </c>
    </row>
    <row r="86" spans="1:27" s="95" customFormat="1" ht="149.25" customHeight="1" x14ac:dyDescent="0.2">
      <c r="A86" s="127" t="s">
        <v>146</v>
      </c>
      <c r="B86" s="101" t="s">
        <v>139</v>
      </c>
      <c r="C86" s="101" t="s">
        <v>166</v>
      </c>
      <c r="D86" s="708"/>
      <c r="E86" s="94" t="s">
        <v>300</v>
      </c>
      <c r="F86" s="94" t="s">
        <v>163</v>
      </c>
      <c r="G86" s="130" t="s">
        <v>236</v>
      </c>
      <c r="H86" s="130" t="s">
        <v>236</v>
      </c>
      <c r="I86" s="94" t="s">
        <v>182</v>
      </c>
      <c r="J86" s="94" t="s">
        <v>187</v>
      </c>
      <c r="K86" s="101" t="s">
        <v>195</v>
      </c>
      <c r="L86" s="101">
        <v>90</v>
      </c>
      <c r="M86" s="38" t="s">
        <v>203</v>
      </c>
      <c r="N86" s="146" t="s">
        <v>87</v>
      </c>
      <c r="O86" s="2" t="s">
        <v>226</v>
      </c>
      <c r="P86" s="38" t="s">
        <v>195</v>
      </c>
      <c r="Q86" s="109">
        <v>0.9</v>
      </c>
      <c r="R86" s="117" t="s">
        <v>111</v>
      </c>
      <c r="S86" s="146" t="s">
        <v>281</v>
      </c>
      <c r="T86" s="164" t="str">
        <f>GGH!G15</f>
        <v>2.1 Realizar inducción a todo servidor público que se vincule a la entidad</v>
      </c>
      <c r="U86" s="164" t="str">
        <f>GGH!H15</f>
        <v>100% de inducción a servidores públicos (Planta y Contratitas) de la UAEOS</v>
      </c>
      <c r="V86" s="164" t="str">
        <f>GGH!I15</f>
        <v>Porcentaje de   Inducción a servidores públicos realizadas</v>
      </c>
      <c r="W86" s="109">
        <f>GGH!J15</f>
        <v>0.05</v>
      </c>
      <c r="X86" s="146" t="str">
        <f>GGH!K15</f>
        <v>Coordinadora</v>
      </c>
      <c r="Y86" s="718">
        <f>GGH!L15</f>
        <v>44197</v>
      </c>
      <c r="Z86" s="718">
        <f>GGH!M15</f>
        <v>44561</v>
      </c>
      <c r="AA86" s="749" t="str">
        <f>GGH!N15</f>
        <v>Bogotá, D.C.</v>
      </c>
    </row>
    <row r="87" spans="1:27" s="95" customFormat="1" ht="149.25" customHeight="1" x14ac:dyDescent="0.2">
      <c r="A87" s="127" t="s">
        <v>146</v>
      </c>
      <c r="B87" s="101" t="s">
        <v>139</v>
      </c>
      <c r="C87" s="101" t="s">
        <v>166</v>
      </c>
      <c r="D87" s="708"/>
      <c r="E87" s="94" t="s">
        <v>300</v>
      </c>
      <c r="F87" s="94" t="s">
        <v>163</v>
      </c>
      <c r="G87" s="130" t="s">
        <v>236</v>
      </c>
      <c r="H87" s="130" t="s">
        <v>236</v>
      </c>
      <c r="I87" s="94" t="s">
        <v>182</v>
      </c>
      <c r="J87" s="94" t="s">
        <v>187</v>
      </c>
      <c r="K87" s="101" t="s">
        <v>195</v>
      </c>
      <c r="L87" s="101">
        <v>90</v>
      </c>
      <c r="M87" s="38" t="s">
        <v>203</v>
      </c>
      <c r="N87" s="146" t="s">
        <v>87</v>
      </c>
      <c r="O87" s="2" t="s">
        <v>226</v>
      </c>
      <c r="P87" s="38" t="s">
        <v>195</v>
      </c>
      <c r="Q87" s="109">
        <v>0.9</v>
      </c>
      <c r="R87" s="117" t="s">
        <v>111</v>
      </c>
      <c r="S87" s="146" t="s">
        <v>281</v>
      </c>
      <c r="T87" s="164" t="str">
        <f>GGH!G16</f>
        <v>2.2 Realizar reinducción a todos los servidores máximo cada dos años</v>
      </c>
      <c r="U87" s="164" t="str">
        <f>GGH!H16</f>
        <v>1 Reinducción Anual</v>
      </c>
      <c r="V87" s="164" t="str">
        <f>GGH!I16</f>
        <v xml:space="preserve">Número de  reinducciones  realizadas </v>
      </c>
      <c r="W87" s="109">
        <f>GGH!J16</f>
        <v>0.05</v>
      </c>
      <c r="X87" s="146" t="str">
        <f>GGH!K16</f>
        <v>Coordinadora</v>
      </c>
      <c r="Y87" s="718">
        <f>GGH!L16</f>
        <v>44197</v>
      </c>
      <c r="Z87" s="718">
        <f>GGH!M16</f>
        <v>44561</v>
      </c>
      <c r="AA87" s="749" t="str">
        <f>GGH!N16</f>
        <v>Bogotá, D.C.</v>
      </c>
    </row>
    <row r="88" spans="1:27" s="95" customFormat="1" ht="149.25" customHeight="1" x14ac:dyDescent="0.2">
      <c r="A88" s="127" t="s">
        <v>140</v>
      </c>
      <c r="B88" s="101" t="s">
        <v>139</v>
      </c>
      <c r="C88" s="101" t="s">
        <v>166</v>
      </c>
      <c r="D88" s="708"/>
      <c r="E88" s="94" t="s">
        <v>300</v>
      </c>
      <c r="F88" s="94" t="s">
        <v>163</v>
      </c>
      <c r="G88" s="130" t="s">
        <v>236</v>
      </c>
      <c r="H88" s="130" t="s">
        <v>236</v>
      </c>
      <c r="I88" s="94" t="s">
        <v>182</v>
      </c>
      <c r="J88" s="94" t="s">
        <v>187</v>
      </c>
      <c r="K88" s="101" t="s">
        <v>195</v>
      </c>
      <c r="L88" s="101">
        <v>90</v>
      </c>
      <c r="M88" s="38" t="s">
        <v>203</v>
      </c>
      <c r="N88" s="146" t="s">
        <v>87</v>
      </c>
      <c r="O88" s="2" t="s">
        <v>226</v>
      </c>
      <c r="P88" s="38" t="s">
        <v>195</v>
      </c>
      <c r="Q88" s="109">
        <v>0.9</v>
      </c>
      <c r="R88" s="117" t="s">
        <v>111</v>
      </c>
      <c r="S88" s="146" t="s">
        <v>281</v>
      </c>
      <c r="T88" s="164" t="str">
        <f>GGH!G17</f>
        <v>3.1  Formular y publicar el Plan Anual de Vacantes</v>
      </c>
      <c r="U88" s="164" t="str">
        <f>GGH!H17</f>
        <v>1 Plan Anual de Vacantes formulado y publicado</v>
      </c>
      <c r="V88" s="164" t="str">
        <f>GGH!I17</f>
        <v>Número de  Planes actualizados y publicados</v>
      </c>
      <c r="W88" s="109">
        <f>GGH!J17</f>
        <v>2.5000000000000001E-2</v>
      </c>
      <c r="X88" s="146" t="str">
        <f>GGH!K17</f>
        <v>Coordinadora</v>
      </c>
      <c r="Y88" s="718">
        <f>GGH!L17</f>
        <v>44197</v>
      </c>
      <c r="Z88" s="718">
        <f>GGH!M17</f>
        <v>44561</v>
      </c>
      <c r="AA88" s="749" t="str">
        <f>GGH!N17</f>
        <v>Bogotá, D.C.</v>
      </c>
    </row>
    <row r="89" spans="1:27" s="95" customFormat="1" ht="149.25" customHeight="1" x14ac:dyDescent="0.2">
      <c r="A89" s="127" t="s">
        <v>142</v>
      </c>
      <c r="B89" s="101" t="s">
        <v>139</v>
      </c>
      <c r="C89" s="101" t="s">
        <v>166</v>
      </c>
      <c r="D89" s="708"/>
      <c r="E89" s="94" t="s">
        <v>300</v>
      </c>
      <c r="F89" s="94" t="s">
        <v>163</v>
      </c>
      <c r="G89" s="130" t="s">
        <v>236</v>
      </c>
      <c r="H89" s="130" t="s">
        <v>236</v>
      </c>
      <c r="I89" s="94" t="s">
        <v>182</v>
      </c>
      <c r="J89" s="94" t="s">
        <v>187</v>
      </c>
      <c r="K89" s="101" t="s">
        <v>195</v>
      </c>
      <c r="L89" s="101">
        <v>90</v>
      </c>
      <c r="M89" s="38" t="s">
        <v>203</v>
      </c>
      <c r="N89" s="146" t="s">
        <v>87</v>
      </c>
      <c r="O89" s="2" t="s">
        <v>226</v>
      </c>
      <c r="P89" s="38" t="s">
        <v>195</v>
      </c>
      <c r="Q89" s="109">
        <v>0.9</v>
      </c>
      <c r="R89" s="117" t="s">
        <v>111</v>
      </c>
      <c r="S89" s="146" t="s">
        <v>281</v>
      </c>
      <c r="T89" s="164" t="str">
        <f>GGH!G18</f>
        <v>3.2  Formular y publicar el Plan  de Previsión de Recursos Humanos</v>
      </c>
      <c r="U89" s="164" t="str">
        <f>GGH!H18</f>
        <v>1 Plan de Previsión formulado y publicado</v>
      </c>
      <c r="V89" s="164" t="str">
        <f>GGH!I18</f>
        <v>Número de  Planes actualizados y publicados</v>
      </c>
      <c r="W89" s="109">
        <f>GGH!J18</f>
        <v>2.5000000000000001E-2</v>
      </c>
      <c r="X89" s="146" t="str">
        <f>GGH!K18</f>
        <v>Coordinadora</v>
      </c>
      <c r="Y89" s="718">
        <f>GGH!L18</f>
        <v>44197</v>
      </c>
      <c r="Z89" s="718">
        <f>GGH!M18</f>
        <v>44561</v>
      </c>
      <c r="AA89" s="749" t="str">
        <f>GGH!N18</f>
        <v>Bogotá, D.C.</v>
      </c>
    </row>
    <row r="90" spans="1:27" s="95" customFormat="1" ht="149.25" customHeight="1" x14ac:dyDescent="0.2">
      <c r="A90" s="127" t="s">
        <v>144</v>
      </c>
      <c r="B90" s="101" t="s">
        <v>139</v>
      </c>
      <c r="C90" s="101" t="s">
        <v>166</v>
      </c>
      <c r="D90" s="708"/>
      <c r="E90" s="94" t="s">
        <v>300</v>
      </c>
      <c r="F90" s="94" t="s">
        <v>163</v>
      </c>
      <c r="G90" s="130" t="s">
        <v>236</v>
      </c>
      <c r="H90" s="130" t="s">
        <v>236</v>
      </c>
      <c r="I90" s="94" t="s">
        <v>182</v>
      </c>
      <c r="J90" s="94" t="s">
        <v>187</v>
      </c>
      <c r="K90" s="101" t="s">
        <v>195</v>
      </c>
      <c r="L90" s="101">
        <v>90</v>
      </c>
      <c r="M90" s="38" t="s">
        <v>203</v>
      </c>
      <c r="N90" s="146" t="s">
        <v>87</v>
      </c>
      <c r="O90" s="2" t="s">
        <v>226</v>
      </c>
      <c r="P90" s="38" t="s">
        <v>195</v>
      </c>
      <c r="Q90" s="109">
        <v>0.9</v>
      </c>
      <c r="R90" s="117" t="s">
        <v>111</v>
      </c>
      <c r="S90" s="146" t="s">
        <v>281</v>
      </c>
      <c r="T90" s="164" t="str">
        <f>GGH!G19</f>
        <v>3.3 Formular  y publicar el Plan  de Estratégico de Talento Humano</v>
      </c>
      <c r="U90" s="164" t="str">
        <f>GGH!H19</f>
        <v>1 Plan Estratégico de Talento humano formulado y publicado</v>
      </c>
      <c r="V90" s="164" t="str">
        <f>GGH!I19</f>
        <v>Número de  Planes actualizados y publicados</v>
      </c>
      <c r="W90" s="109">
        <f>GGH!J19</f>
        <v>2.5000000000000001E-2</v>
      </c>
      <c r="X90" s="146" t="str">
        <f>GGH!K19</f>
        <v>Coordinadora</v>
      </c>
      <c r="Y90" s="718">
        <f>GGH!L19</f>
        <v>44197</v>
      </c>
      <c r="Z90" s="718">
        <f>GGH!M19</f>
        <v>44561</v>
      </c>
      <c r="AA90" s="749" t="str">
        <f>GGH!N19</f>
        <v>Bogotá, D.C.</v>
      </c>
    </row>
    <row r="91" spans="1:27" s="95" customFormat="1" ht="149.25" customHeight="1" x14ac:dyDescent="0.2">
      <c r="A91" s="127" t="s">
        <v>146</v>
      </c>
      <c r="B91" s="101" t="s">
        <v>139</v>
      </c>
      <c r="C91" s="101" t="s">
        <v>166</v>
      </c>
      <c r="D91" s="708"/>
      <c r="E91" s="94" t="s">
        <v>300</v>
      </c>
      <c r="F91" s="94" t="s">
        <v>163</v>
      </c>
      <c r="G91" s="130" t="s">
        <v>236</v>
      </c>
      <c r="H91" s="130" t="s">
        <v>236</v>
      </c>
      <c r="I91" s="94" t="s">
        <v>182</v>
      </c>
      <c r="J91" s="94" t="s">
        <v>187</v>
      </c>
      <c r="K91" s="101" t="s">
        <v>195</v>
      </c>
      <c r="L91" s="101">
        <v>90</v>
      </c>
      <c r="M91" s="38" t="s">
        <v>203</v>
      </c>
      <c r="N91" s="146" t="s">
        <v>87</v>
      </c>
      <c r="O91" s="2" t="s">
        <v>226</v>
      </c>
      <c r="P91" s="38" t="s">
        <v>195</v>
      </c>
      <c r="Q91" s="109">
        <v>0.9</v>
      </c>
      <c r="R91" s="117" t="s">
        <v>111</v>
      </c>
      <c r="S91" s="146" t="s">
        <v>281</v>
      </c>
      <c r="T91" s="164" t="str">
        <f>GGH!G20</f>
        <v>3.4 Formular y publicar el Plan Institucional de Capacitación</v>
      </c>
      <c r="U91" s="164" t="str">
        <f>GGH!H20</f>
        <v>1 Plan Institucional de Capacitación formulado y publicado</v>
      </c>
      <c r="V91" s="164" t="str">
        <f>GGH!I20</f>
        <v>Número de  Planes actualizados y publicados</v>
      </c>
      <c r="W91" s="109">
        <f>GGH!J20</f>
        <v>2.5000000000000001E-2</v>
      </c>
      <c r="X91" s="146" t="str">
        <f>GGH!K20</f>
        <v>Coordinadora</v>
      </c>
      <c r="Y91" s="718">
        <f>GGH!L20</f>
        <v>44197</v>
      </c>
      <c r="Z91" s="718">
        <f>GGH!M20</f>
        <v>44561</v>
      </c>
      <c r="AA91" s="749" t="str">
        <f>GGH!N20</f>
        <v>Bogotá, D.C.</v>
      </c>
    </row>
    <row r="92" spans="1:27" s="95" customFormat="1" ht="149.25" customHeight="1" x14ac:dyDescent="0.2">
      <c r="A92" s="127" t="s">
        <v>148</v>
      </c>
      <c r="B92" s="101" t="s">
        <v>139</v>
      </c>
      <c r="C92" s="101" t="s">
        <v>166</v>
      </c>
      <c r="D92" s="708"/>
      <c r="E92" s="94" t="s">
        <v>300</v>
      </c>
      <c r="F92" s="94" t="s">
        <v>163</v>
      </c>
      <c r="G92" s="130" t="s">
        <v>236</v>
      </c>
      <c r="H92" s="130" t="s">
        <v>236</v>
      </c>
      <c r="I92" s="94" t="s">
        <v>182</v>
      </c>
      <c r="J92" s="94" t="s">
        <v>187</v>
      </c>
      <c r="K92" s="101" t="s">
        <v>195</v>
      </c>
      <c r="L92" s="101">
        <v>90</v>
      </c>
      <c r="M92" s="38" t="s">
        <v>203</v>
      </c>
      <c r="N92" s="146" t="s">
        <v>87</v>
      </c>
      <c r="O92" s="2" t="s">
        <v>226</v>
      </c>
      <c r="P92" s="38" t="s">
        <v>195</v>
      </c>
      <c r="Q92" s="109">
        <v>0.9</v>
      </c>
      <c r="R92" s="117" t="s">
        <v>111</v>
      </c>
      <c r="S92" s="146" t="s">
        <v>281</v>
      </c>
      <c r="T92" s="164" t="str">
        <f>GGH!G21</f>
        <v>3.5 Formular y publicar el Plan de Bienestar e Incentivos</v>
      </c>
      <c r="U92" s="164" t="str">
        <f>GGH!H21</f>
        <v>1 Plan Institucional Bienestar e Incentivos formulado y publicado</v>
      </c>
      <c r="V92" s="164" t="str">
        <f>GGH!I21</f>
        <v>Número de  Planes actualizados y publicados</v>
      </c>
      <c r="W92" s="109">
        <f>GGH!J21</f>
        <v>2.5000000000000001E-2</v>
      </c>
      <c r="X92" s="146" t="str">
        <f>GGH!K21</f>
        <v>Coordinadora</v>
      </c>
      <c r="Y92" s="718">
        <f>GGH!L21</f>
        <v>44197</v>
      </c>
      <c r="Z92" s="718">
        <f>GGH!M21</f>
        <v>44561</v>
      </c>
      <c r="AA92" s="749" t="str">
        <f>GGH!N21</f>
        <v>Bogotá, D.C.</v>
      </c>
    </row>
    <row r="93" spans="1:27" s="95" customFormat="1" ht="149.25" customHeight="1" x14ac:dyDescent="0.2">
      <c r="A93" s="127" t="s">
        <v>150</v>
      </c>
      <c r="B93" s="101" t="s">
        <v>139</v>
      </c>
      <c r="C93" s="101" t="s">
        <v>166</v>
      </c>
      <c r="D93" s="708"/>
      <c r="E93" s="94" t="s">
        <v>300</v>
      </c>
      <c r="F93" s="94" t="s">
        <v>163</v>
      </c>
      <c r="G93" s="130" t="s">
        <v>236</v>
      </c>
      <c r="H93" s="130" t="s">
        <v>236</v>
      </c>
      <c r="I93" s="94" t="s">
        <v>182</v>
      </c>
      <c r="J93" s="94" t="s">
        <v>187</v>
      </c>
      <c r="K93" s="101" t="s">
        <v>195</v>
      </c>
      <c r="L93" s="101">
        <v>90</v>
      </c>
      <c r="M93" s="38" t="s">
        <v>203</v>
      </c>
      <c r="N93" s="146" t="s">
        <v>87</v>
      </c>
      <c r="O93" s="2" t="s">
        <v>226</v>
      </c>
      <c r="P93" s="38" t="s">
        <v>195</v>
      </c>
      <c r="Q93" s="109">
        <v>0.9</v>
      </c>
      <c r="R93" s="117" t="s">
        <v>111</v>
      </c>
      <c r="S93" s="146" t="s">
        <v>281</v>
      </c>
      <c r="T93" s="164" t="str">
        <f>GGH!G22</f>
        <v>3.6 Formular y publicar el Plan de Seguridad y Salud en el Trabajo (Programas de Higiene y Seguridad y Medicina del Trabajo).</v>
      </c>
      <c r="U93" s="164" t="str">
        <f>GGH!H22</f>
        <v>1 Plan de Seguridad y Salud formulado y publicado</v>
      </c>
      <c r="V93" s="164" t="str">
        <f>GGH!I22</f>
        <v>Número de  Planes actualizados y publicados</v>
      </c>
      <c r="W93" s="109">
        <f>GGH!J22</f>
        <v>2.5000000000000001E-2</v>
      </c>
      <c r="X93" s="146" t="str">
        <f>GGH!K22</f>
        <v>Coordinadora</v>
      </c>
      <c r="Y93" s="718">
        <f>GGH!L22</f>
        <v>44197</v>
      </c>
      <c r="Z93" s="718">
        <f>GGH!M22</f>
        <v>44561</v>
      </c>
      <c r="AA93" s="749" t="str">
        <f>GGH!N22</f>
        <v>Bogotá, D.C.</v>
      </c>
    </row>
    <row r="94" spans="1:27" s="95" customFormat="1" ht="149.25" customHeight="1" x14ac:dyDescent="0.2">
      <c r="A94" s="127" t="s">
        <v>144</v>
      </c>
      <c r="B94" s="101" t="s">
        <v>139</v>
      </c>
      <c r="C94" s="101" t="s">
        <v>166</v>
      </c>
      <c r="D94" s="708"/>
      <c r="E94" s="94" t="s">
        <v>300</v>
      </c>
      <c r="F94" s="94" t="s">
        <v>163</v>
      </c>
      <c r="G94" s="130" t="s">
        <v>236</v>
      </c>
      <c r="H94" s="130" t="s">
        <v>236</v>
      </c>
      <c r="I94" s="94" t="s">
        <v>182</v>
      </c>
      <c r="J94" s="94" t="s">
        <v>187</v>
      </c>
      <c r="K94" s="101" t="s">
        <v>195</v>
      </c>
      <c r="L94" s="101">
        <v>90</v>
      </c>
      <c r="M94" s="38" t="s">
        <v>203</v>
      </c>
      <c r="N94" s="146" t="s">
        <v>87</v>
      </c>
      <c r="O94" s="2" t="s">
        <v>226</v>
      </c>
      <c r="P94" s="38" t="s">
        <v>195</v>
      </c>
      <c r="Q94" s="109">
        <v>0.9</v>
      </c>
      <c r="R94" s="117" t="s">
        <v>111</v>
      </c>
      <c r="S94" s="146" t="s">
        <v>281</v>
      </c>
      <c r="T94" s="802" t="str">
        <f>GGH!G23</f>
        <v xml:space="preserve">4.1 Vinculación y Retiro de Servidores Públicos
 Administración de Nómina y Situaciones Administrativas
</v>
      </c>
      <c r="U94" s="164" t="str">
        <f>GGH!H23</f>
        <v xml:space="preserve">14 nóminas anuales tramitadas </v>
      </c>
      <c r="V94" s="164" t="str">
        <f>GGH!I23</f>
        <v xml:space="preserve">Número  de nóminas tramitadas </v>
      </c>
      <c r="W94" s="109">
        <f>GGH!J23</f>
        <v>0.1</v>
      </c>
      <c r="X94" s="146" t="str">
        <f>GGH!K23</f>
        <v>Coordinadora</v>
      </c>
      <c r="Y94" s="718">
        <f>GGH!L23</f>
        <v>44197</v>
      </c>
      <c r="Z94" s="718">
        <f>GGH!M23</f>
        <v>44561</v>
      </c>
      <c r="AA94" s="749" t="str">
        <f>GGH!N23</f>
        <v>Bogotá, D.C.</v>
      </c>
    </row>
    <row r="95" spans="1:27" s="95" customFormat="1" ht="149.25" customHeight="1" x14ac:dyDescent="0.2">
      <c r="A95" s="127" t="s">
        <v>144</v>
      </c>
      <c r="B95" s="101" t="s">
        <v>139</v>
      </c>
      <c r="C95" s="101" t="s">
        <v>166</v>
      </c>
      <c r="D95" s="708"/>
      <c r="E95" s="94" t="s">
        <v>300</v>
      </c>
      <c r="F95" s="94" t="s">
        <v>163</v>
      </c>
      <c r="G95" s="130" t="s">
        <v>236</v>
      </c>
      <c r="H95" s="130" t="s">
        <v>236</v>
      </c>
      <c r="I95" s="94" t="s">
        <v>182</v>
      </c>
      <c r="J95" s="94" t="s">
        <v>187</v>
      </c>
      <c r="K95" s="101" t="s">
        <v>195</v>
      </c>
      <c r="L95" s="101">
        <v>90</v>
      </c>
      <c r="M95" s="38" t="s">
        <v>203</v>
      </c>
      <c r="N95" s="146" t="s">
        <v>87</v>
      </c>
      <c r="O95" s="2" t="s">
        <v>226</v>
      </c>
      <c r="P95" s="38" t="s">
        <v>195</v>
      </c>
      <c r="Q95" s="109">
        <v>0.9</v>
      </c>
      <c r="R95" s="117" t="s">
        <v>111</v>
      </c>
      <c r="S95" s="146" t="s">
        <v>281</v>
      </c>
      <c r="T95" s="802"/>
      <c r="U95" s="164" t="str">
        <f>GGH!H24</f>
        <v xml:space="preserve">1 Liquidación de  retroactivo realizado </v>
      </c>
      <c r="V95" s="164" t="str">
        <f>GGH!I24</f>
        <v>Número de retroactivo tramitado</v>
      </c>
      <c r="W95" s="109">
        <f>GGH!J24</f>
        <v>0.02</v>
      </c>
      <c r="X95" s="146" t="str">
        <f>GGH!K24</f>
        <v>Coordinadora</v>
      </c>
      <c r="Y95" s="718">
        <f>GGH!L24</f>
        <v>44197</v>
      </c>
      <c r="Z95" s="718">
        <f>GGH!M24</f>
        <v>44561</v>
      </c>
      <c r="AA95" s="749" t="str">
        <f>GGH!N24</f>
        <v>Bogotá, D.C.</v>
      </c>
    </row>
    <row r="96" spans="1:27" s="95" customFormat="1" ht="149.25" customHeight="1" x14ac:dyDescent="0.2">
      <c r="A96" s="127" t="s">
        <v>144</v>
      </c>
      <c r="B96" s="101" t="s">
        <v>139</v>
      </c>
      <c r="C96" s="101" t="s">
        <v>166</v>
      </c>
      <c r="D96" s="708"/>
      <c r="E96" s="94" t="s">
        <v>300</v>
      </c>
      <c r="F96" s="94" t="s">
        <v>163</v>
      </c>
      <c r="G96" s="130" t="s">
        <v>236</v>
      </c>
      <c r="H96" s="130" t="s">
        <v>236</v>
      </c>
      <c r="I96" s="94" t="s">
        <v>182</v>
      </c>
      <c r="J96" s="94" t="s">
        <v>187</v>
      </c>
      <c r="K96" s="101" t="s">
        <v>195</v>
      </c>
      <c r="L96" s="101">
        <v>90</v>
      </c>
      <c r="M96" s="38" t="s">
        <v>203</v>
      </c>
      <c r="N96" s="146" t="s">
        <v>87</v>
      </c>
      <c r="O96" s="2" t="s">
        <v>226</v>
      </c>
      <c r="P96" s="38" t="s">
        <v>195</v>
      </c>
      <c r="Q96" s="109">
        <v>0.9</v>
      </c>
      <c r="R96" s="117" t="s">
        <v>111</v>
      </c>
      <c r="S96" s="146" t="s">
        <v>281</v>
      </c>
      <c r="T96" s="802"/>
      <c r="U96" s="164" t="str">
        <f>GGH!H25</f>
        <v>100% situaciones administrativas tramitadas</v>
      </c>
      <c r="V96" s="164" t="str">
        <f>GGH!I25</f>
        <v>Porcentaje de situaciones  administrativas tramitadas</v>
      </c>
      <c r="W96" s="109">
        <f>GGH!J25</f>
        <v>0.03</v>
      </c>
      <c r="X96" s="146" t="str">
        <f>GGH!K25</f>
        <v>Coordinadora</v>
      </c>
      <c r="Y96" s="718">
        <f>GGH!L25</f>
        <v>44197</v>
      </c>
      <c r="Z96" s="718">
        <f>GGH!M25</f>
        <v>44561</v>
      </c>
      <c r="AA96" s="749" t="str">
        <f>GGH!N25</f>
        <v>Bogotá, D.C.</v>
      </c>
    </row>
    <row r="97" spans="1:27" s="95" customFormat="1" ht="149.25" customHeight="1" x14ac:dyDescent="0.2">
      <c r="A97" s="127" t="s">
        <v>144</v>
      </c>
      <c r="B97" s="101" t="s">
        <v>139</v>
      </c>
      <c r="C97" s="101" t="s">
        <v>166</v>
      </c>
      <c r="D97" s="708"/>
      <c r="E97" s="94" t="s">
        <v>300</v>
      </c>
      <c r="F97" s="94" t="s">
        <v>163</v>
      </c>
      <c r="G97" s="130" t="s">
        <v>236</v>
      </c>
      <c r="H97" s="130" t="s">
        <v>236</v>
      </c>
      <c r="I97" s="94" t="s">
        <v>182</v>
      </c>
      <c r="J97" s="94" t="s">
        <v>187</v>
      </c>
      <c r="K97" s="101" t="s">
        <v>195</v>
      </c>
      <c r="L97" s="101">
        <v>90</v>
      </c>
      <c r="M97" s="38" t="s">
        <v>203</v>
      </c>
      <c r="N97" s="146" t="s">
        <v>87</v>
      </c>
      <c r="O97" s="2" t="s">
        <v>226</v>
      </c>
      <c r="P97" s="38" t="s">
        <v>195</v>
      </c>
      <c r="Q97" s="109">
        <v>0.9</v>
      </c>
      <c r="R97" s="117" t="s">
        <v>111</v>
      </c>
      <c r="S97" s="146" t="s">
        <v>281</v>
      </c>
      <c r="T97" s="164" t="str">
        <f>GGH!G26</f>
        <v>5.1 Acuerdos de gestión concertados y evaluados de los Gerentes Públicos de la entidad.</v>
      </c>
      <c r="U97" s="164" t="str">
        <f>GGH!H26</f>
        <v>1 Evaluación del Desempeño Laboral</v>
      </c>
      <c r="V97" s="164" t="str">
        <f>GGH!I26</f>
        <v xml:space="preserve">Número de evaluaciones parcial semestral y definitiva realizadas </v>
      </c>
      <c r="W97" s="109">
        <f>GGH!J26</f>
        <v>2.5000000000000001E-2</v>
      </c>
      <c r="X97" s="146" t="str">
        <f>GGH!K26</f>
        <v>Coordinadora</v>
      </c>
      <c r="Y97" s="718">
        <f>GGH!L26</f>
        <v>44197</v>
      </c>
      <c r="Z97" s="718">
        <f>GGH!M26</f>
        <v>44561</v>
      </c>
      <c r="AA97" s="749" t="str">
        <f>GGH!N26</f>
        <v>Bogotá, D.C.</v>
      </c>
    </row>
    <row r="98" spans="1:27" s="95" customFormat="1" ht="149.25" customHeight="1" x14ac:dyDescent="0.2">
      <c r="A98" s="127" t="s">
        <v>144</v>
      </c>
      <c r="B98" s="101" t="s">
        <v>139</v>
      </c>
      <c r="C98" s="101" t="s">
        <v>166</v>
      </c>
      <c r="D98" s="708"/>
      <c r="E98" s="94" t="s">
        <v>300</v>
      </c>
      <c r="F98" s="94" t="s">
        <v>163</v>
      </c>
      <c r="G98" s="130" t="s">
        <v>236</v>
      </c>
      <c r="H98" s="130" t="s">
        <v>236</v>
      </c>
      <c r="I98" s="94" t="s">
        <v>182</v>
      </c>
      <c r="J98" s="94" t="s">
        <v>187</v>
      </c>
      <c r="K98" s="101" t="s">
        <v>195</v>
      </c>
      <c r="L98" s="101">
        <v>90</v>
      </c>
      <c r="M98" s="38" t="s">
        <v>203</v>
      </c>
      <c r="N98" s="146" t="s">
        <v>87</v>
      </c>
      <c r="O98" s="2" t="s">
        <v>226</v>
      </c>
      <c r="P98" s="38" t="s">
        <v>195</v>
      </c>
      <c r="Q98" s="109">
        <v>0.9</v>
      </c>
      <c r="R98" s="117" t="s">
        <v>111</v>
      </c>
      <c r="S98" s="146" t="s">
        <v>281</v>
      </c>
      <c r="T98" s="164" t="str">
        <f>GGH!G28</f>
        <v>5.3 Primera Evaluación Parcial Semestral del período del 1o. De febrero de 2021 al 31 de julio de 2022.</v>
      </c>
      <c r="U98" s="164" t="str">
        <f>GGH!H28</f>
        <v>1 Evaluación del Desempeño Laboral</v>
      </c>
      <c r="V98" s="164" t="str">
        <f>GGH!I28</f>
        <v xml:space="preserve">Número de  evaluación parcial eventual realizadas </v>
      </c>
      <c r="W98" s="109">
        <f>GGH!J28</f>
        <v>2.5000000000000001E-2</v>
      </c>
      <c r="X98" s="146" t="str">
        <f>GGH!K28</f>
        <v>Coordinadora</v>
      </c>
      <c r="Y98" s="718">
        <f>GGH!L28</f>
        <v>44197</v>
      </c>
      <c r="Z98" s="718">
        <f>GGH!M28</f>
        <v>44561</v>
      </c>
      <c r="AA98" s="749" t="str">
        <f>GGH!N28</f>
        <v>Bogotá, D.C.</v>
      </c>
    </row>
    <row r="99" spans="1:27" s="95" customFormat="1" ht="149.25" customHeight="1" x14ac:dyDescent="0.2">
      <c r="A99" s="127" t="s">
        <v>144</v>
      </c>
      <c r="B99" s="101" t="s">
        <v>139</v>
      </c>
      <c r="C99" s="101" t="s">
        <v>166</v>
      </c>
      <c r="D99" s="708"/>
      <c r="E99" s="94" t="s">
        <v>300</v>
      </c>
      <c r="F99" s="94" t="s">
        <v>163</v>
      </c>
      <c r="G99" s="130" t="s">
        <v>236</v>
      </c>
      <c r="H99" s="130" t="s">
        <v>236</v>
      </c>
      <c r="I99" s="94" t="s">
        <v>182</v>
      </c>
      <c r="J99" s="94" t="s">
        <v>187</v>
      </c>
      <c r="K99" s="101" t="s">
        <v>195</v>
      </c>
      <c r="L99" s="101">
        <v>90</v>
      </c>
      <c r="M99" s="38" t="s">
        <v>203</v>
      </c>
      <c r="N99" s="146" t="s">
        <v>87</v>
      </c>
      <c r="O99" s="2" t="s">
        <v>226</v>
      </c>
      <c r="P99" s="38" t="s">
        <v>195</v>
      </c>
      <c r="Q99" s="109">
        <v>0.9</v>
      </c>
      <c r="R99" s="117" t="s">
        <v>111</v>
      </c>
      <c r="S99" s="146" t="s">
        <v>281</v>
      </c>
      <c r="T99" s="164" t="str">
        <f>GGH!G27</f>
        <v>5.2 Concertación de Compromisos Laborales para el período correspondiente del 1o. de febrero de 2021 al 31 de enero de 2022.</v>
      </c>
      <c r="U99" s="164" t="str">
        <f>GGH!H27</f>
        <v>100% de compromisos laborales concertados</v>
      </c>
      <c r="V99" s="164" t="str">
        <f>GGH!I27</f>
        <v>Porcentaje  de  compromisos de  evaluación del desempeño concertados</v>
      </c>
      <c r="W99" s="109">
        <f>GGH!J27</f>
        <v>2.5000000000000001E-2</v>
      </c>
      <c r="X99" s="146" t="str">
        <f>GGH!K27</f>
        <v>Coordinadora</v>
      </c>
      <c r="Y99" s="718">
        <f>GGH!L27</f>
        <v>44197</v>
      </c>
      <c r="Z99" s="718">
        <f>GGH!M27</f>
        <v>44561</v>
      </c>
      <c r="AA99" s="749" t="str">
        <f>GGH!N27</f>
        <v>Bogotá, D.C.</v>
      </c>
    </row>
    <row r="100" spans="1:27" s="95" customFormat="1" ht="149.25" customHeight="1" x14ac:dyDescent="0.2">
      <c r="A100" s="127" t="s">
        <v>146</v>
      </c>
      <c r="B100" s="101" t="s">
        <v>139</v>
      </c>
      <c r="C100" s="101" t="s">
        <v>166</v>
      </c>
      <c r="D100" s="708"/>
      <c r="E100" s="94" t="s">
        <v>300</v>
      </c>
      <c r="F100" s="94" t="s">
        <v>163</v>
      </c>
      <c r="G100" s="130" t="s">
        <v>236</v>
      </c>
      <c r="H100" s="130" t="s">
        <v>236</v>
      </c>
      <c r="I100" s="94" t="s">
        <v>182</v>
      </c>
      <c r="J100" s="94" t="s">
        <v>187</v>
      </c>
      <c r="K100" s="101" t="s">
        <v>195</v>
      </c>
      <c r="L100" s="101">
        <v>90</v>
      </c>
      <c r="M100" s="38" t="s">
        <v>203</v>
      </c>
      <c r="N100" s="146" t="s">
        <v>87</v>
      </c>
      <c r="O100" s="2" t="s">
        <v>226</v>
      </c>
      <c r="P100" s="38" t="s">
        <v>195</v>
      </c>
      <c r="Q100" s="109">
        <v>0.9</v>
      </c>
      <c r="R100" s="117" t="s">
        <v>111</v>
      </c>
      <c r="S100" s="146" t="s">
        <v>281</v>
      </c>
      <c r="T100" s="164" t="str">
        <f>GGH!G29</f>
        <v xml:space="preserve">5.4 Segunda Evaluación Parcial Semestral y Definitiva en Período Anual u Ordinario del período del 1 de febrero de 2021 al 31 de enero de 2022.
</v>
      </c>
      <c r="U100" s="164" t="str">
        <f>GGH!H29</f>
        <v>1 Evaluación del Desempeño Laboral</v>
      </c>
      <c r="V100" s="164" t="str">
        <f>GGH!I29</f>
        <v>Número de evaluaciones parcial semestral y definitiva</v>
      </c>
      <c r="W100" s="109">
        <f>GGH!J29</f>
        <v>2.5000000000000001E-2</v>
      </c>
      <c r="X100" s="146" t="str">
        <f>GGH!K29</f>
        <v>Coordinadora</v>
      </c>
      <c r="Y100" s="718">
        <f>GGH!L29</f>
        <v>44197</v>
      </c>
      <c r="Z100" s="718">
        <f>GGH!M29</f>
        <v>44561</v>
      </c>
      <c r="AA100" s="749" t="str">
        <f>GGH!N29</f>
        <v>Bogotá, D.C.</v>
      </c>
    </row>
    <row r="101" spans="1:27" s="95" customFormat="1" ht="149.25" customHeight="1" x14ac:dyDescent="0.2">
      <c r="A101" s="127" t="s">
        <v>146</v>
      </c>
      <c r="B101" s="101" t="s">
        <v>139</v>
      </c>
      <c r="C101" s="101" t="s">
        <v>167</v>
      </c>
      <c r="D101" s="708"/>
      <c r="E101" s="94" t="s">
        <v>300</v>
      </c>
      <c r="F101" s="94" t="s">
        <v>163</v>
      </c>
      <c r="G101" s="130" t="s">
        <v>236</v>
      </c>
      <c r="H101" s="130" t="s">
        <v>236</v>
      </c>
      <c r="I101" s="94" t="s">
        <v>182</v>
      </c>
      <c r="J101" s="94" t="s">
        <v>187</v>
      </c>
      <c r="K101" s="101" t="s">
        <v>195</v>
      </c>
      <c r="L101" s="101">
        <v>90</v>
      </c>
      <c r="M101" s="38" t="s">
        <v>203</v>
      </c>
      <c r="N101" s="146" t="s">
        <v>87</v>
      </c>
      <c r="O101" s="2" t="s">
        <v>226</v>
      </c>
      <c r="P101" s="38" t="s">
        <v>195</v>
      </c>
      <c r="Q101" s="109">
        <v>0.9</v>
      </c>
      <c r="R101" s="117" t="s">
        <v>111</v>
      </c>
      <c r="S101" s="146" t="s">
        <v>281</v>
      </c>
      <c r="T101" s="164" t="str">
        <f>GGH!G30</f>
        <v>6.1 Implementación, ejecución  y seguimiento del Plan Institucional de Capacitación</v>
      </c>
      <c r="U101" s="164" t="str">
        <f>GGH!H30</f>
        <v>100%  de implementación, ejecución y seguimiento del PIC</v>
      </c>
      <c r="V101" s="164" t="str">
        <f>GGH!I30</f>
        <v>Porcentaje de ejecución del PIC</v>
      </c>
      <c r="W101" s="109">
        <f>GGH!J30</f>
        <v>0.1</v>
      </c>
      <c r="X101" s="146" t="str">
        <f>GGH!K30</f>
        <v>Coordinadora</v>
      </c>
      <c r="Y101" s="718">
        <f>GGH!L30</f>
        <v>44197</v>
      </c>
      <c r="Z101" s="718">
        <f>GGH!M30</f>
        <v>44561</v>
      </c>
      <c r="AA101" s="749" t="str">
        <f>GGH!N30</f>
        <v>Bogotá, D.C.</v>
      </c>
    </row>
    <row r="102" spans="1:27" s="95" customFormat="1" ht="149.25" customHeight="1" x14ac:dyDescent="0.2">
      <c r="A102" s="127" t="s">
        <v>148</v>
      </c>
      <c r="B102" s="101" t="s">
        <v>139</v>
      </c>
      <c r="C102" s="101" t="s">
        <v>166</v>
      </c>
      <c r="D102" s="708"/>
      <c r="E102" s="94" t="s">
        <v>300</v>
      </c>
      <c r="F102" s="94" t="s">
        <v>163</v>
      </c>
      <c r="G102" s="130" t="s">
        <v>236</v>
      </c>
      <c r="H102" s="130" t="s">
        <v>236</v>
      </c>
      <c r="I102" s="94" t="s">
        <v>182</v>
      </c>
      <c r="J102" s="94" t="s">
        <v>187</v>
      </c>
      <c r="K102" s="101" t="s">
        <v>195</v>
      </c>
      <c r="L102" s="101">
        <v>90</v>
      </c>
      <c r="M102" s="38" t="s">
        <v>203</v>
      </c>
      <c r="N102" s="146" t="s">
        <v>87</v>
      </c>
      <c r="O102" s="2" t="s">
        <v>226</v>
      </c>
      <c r="P102" s="38" t="s">
        <v>195</v>
      </c>
      <c r="Q102" s="109">
        <v>0.9</v>
      </c>
      <c r="R102" s="117" t="s">
        <v>111</v>
      </c>
      <c r="S102" s="146" t="s">
        <v>281</v>
      </c>
      <c r="T102" s="164" t="str">
        <f>GGH!G31</f>
        <v xml:space="preserve">7.1  Implementación. Ejecución y seguimiento al Plan de Bienestar e Incentivos </v>
      </c>
      <c r="U102" s="164" t="str">
        <f>GGH!H31</f>
        <v xml:space="preserve">100% Implementación. Ejecución y seguimiento del Plan de Bienestar e Incentivos </v>
      </c>
      <c r="V102" s="164" t="str">
        <f>GGH!I31</f>
        <v>Porcentaje ejecución del Plan de Incentivos</v>
      </c>
      <c r="W102" s="109">
        <f>GGH!J31</f>
        <v>0.1</v>
      </c>
      <c r="X102" s="146" t="str">
        <f>GGH!K31</f>
        <v>Coordinadora</v>
      </c>
      <c r="Y102" s="718">
        <f>GGH!L31</f>
        <v>44197</v>
      </c>
      <c r="Z102" s="718">
        <f>GGH!M31</f>
        <v>44561</v>
      </c>
      <c r="AA102" s="749" t="str">
        <f>GGH!N31</f>
        <v>Bogotá, D.C.</v>
      </c>
    </row>
    <row r="103" spans="1:27" s="95" customFormat="1" ht="149.25" customHeight="1" x14ac:dyDescent="0.2">
      <c r="A103" s="127" t="s">
        <v>150</v>
      </c>
      <c r="B103" s="101" t="s">
        <v>139</v>
      </c>
      <c r="C103" s="101" t="s">
        <v>166</v>
      </c>
      <c r="D103" s="708"/>
      <c r="E103" s="94" t="s">
        <v>300</v>
      </c>
      <c r="F103" s="94" t="s">
        <v>163</v>
      </c>
      <c r="G103" s="130" t="s">
        <v>236</v>
      </c>
      <c r="H103" s="130" t="s">
        <v>236</v>
      </c>
      <c r="I103" s="94" t="s">
        <v>182</v>
      </c>
      <c r="J103" s="94" t="s">
        <v>187</v>
      </c>
      <c r="K103" s="101" t="s">
        <v>195</v>
      </c>
      <c r="L103" s="101">
        <v>90</v>
      </c>
      <c r="M103" s="38" t="s">
        <v>203</v>
      </c>
      <c r="N103" s="146" t="s">
        <v>87</v>
      </c>
      <c r="O103" s="2" t="s">
        <v>226</v>
      </c>
      <c r="P103" s="38" t="s">
        <v>195</v>
      </c>
      <c r="Q103" s="109">
        <v>0.9</v>
      </c>
      <c r="R103" s="117" t="s">
        <v>111</v>
      </c>
      <c r="S103" s="146" t="s">
        <v>281</v>
      </c>
      <c r="T103" s="164" t="str">
        <f>GGH!G32</f>
        <v>8.1 Implementación, ejecución  y seguimiento el Sistema de Gestión de Seguridad y Salud en el Trabajo.</v>
      </c>
      <c r="U103" s="164" t="str">
        <f>GGH!H32</f>
        <v>100% Implementación. Ejecución y seguimiento del  Plan de SG -SST</v>
      </c>
      <c r="V103" s="164" t="str">
        <f>GGH!I32</f>
        <v>Porcentaje ejecución del Plan de SG-SST</v>
      </c>
      <c r="W103" s="109">
        <f>GGH!J32</f>
        <v>0.1</v>
      </c>
      <c r="X103" s="146" t="str">
        <f>GGH!K32</f>
        <v>Coordinadora</v>
      </c>
      <c r="Y103" s="718">
        <f>GGH!L32</f>
        <v>44197</v>
      </c>
      <c r="Z103" s="718">
        <f>GGH!M32</f>
        <v>44561</v>
      </c>
      <c r="AA103" s="749" t="str">
        <f>GGH!N32</f>
        <v>Bogotá, D.C.</v>
      </c>
    </row>
    <row r="104" spans="1:27" s="95" customFormat="1" ht="149.25" customHeight="1" x14ac:dyDescent="0.2">
      <c r="A104" s="127" t="s">
        <v>144</v>
      </c>
      <c r="B104" s="101" t="s">
        <v>139</v>
      </c>
      <c r="C104" s="101" t="s">
        <v>166</v>
      </c>
      <c r="D104" s="708"/>
      <c r="E104" s="94" t="s">
        <v>300</v>
      </c>
      <c r="F104" s="94" t="s">
        <v>163</v>
      </c>
      <c r="G104" s="130" t="s">
        <v>236</v>
      </c>
      <c r="H104" s="130" t="s">
        <v>236</v>
      </c>
      <c r="I104" s="94" t="s">
        <v>182</v>
      </c>
      <c r="J104" s="94" t="s">
        <v>187</v>
      </c>
      <c r="K104" s="101" t="s">
        <v>195</v>
      </c>
      <c r="L104" s="101">
        <v>90</v>
      </c>
      <c r="M104" s="38" t="s">
        <v>203</v>
      </c>
      <c r="N104" s="146" t="s">
        <v>87</v>
      </c>
      <c r="O104" s="2" t="s">
        <v>226</v>
      </c>
      <c r="P104" s="38" t="s">
        <v>195</v>
      </c>
      <c r="Q104" s="109">
        <v>0.9</v>
      </c>
      <c r="R104" s="117" t="s">
        <v>111</v>
      </c>
      <c r="S104" s="146" t="s">
        <v>281</v>
      </c>
      <c r="T104" s="164" t="str">
        <f>GGH!G33</f>
        <v>9.1 Fortalecer el Código de Integridad a través de espacios participativos, interiorización de los servidores y cumplimiento en sus funciones.</v>
      </c>
      <c r="U104" s="164" t="str">
        <f>GGH!H33</f>
        <v xml:space="preserve">100% de cumplimiento de espacios participativos </v>
      </c>
      <c r="V104" s="164" t="str">
        <f>GGH!I33</f>
        <v>Porcentaje espacios participativos del Código de Integridad</v>
      </c>
      <c r="W104" s="109">
        <f>GGH!J33</f>
        <v>0.05</v>
      </c>
      <c r="X104" s="146" t="str">
        <f>GGH!K33</f>
        <v>Coordinadora</v>
      </c>
      <c r="Y104" s="718">
        <f>GGH!L33</f>
        <v>44197</v>
      </c>
      <c r="Z104" s="718">
        <f>GGH!M33</f>
        <v>44561</v>
      </c>
      <c r="AA104" s="749" t="str">
        <f>GGH!N33</f>
        <v>Bogotá, D.C.</v>
      </c>
    </row>
    <row r="105" spans="1:27" s="95" customFormat="1" ht="149.25" customHeight="1" x14ac:dyDescent="0.2">
      <c r="A105" s="127"/>
      <c r="B105" s="101" t="s">
        <v>137</v>
      </c>
      <c r="C105" s="101" t="s">
        <v>164</v>
      </c>
      <c r="D105" s="708"/>
      <c r="E105" s="94" t="s">
        <v>300</v>
      </c>
      <c r="F105" s="94" t="s">
        <v>163</v>
      </c>
      <c r="G105" s="130" t="s">
        <v>236</v>
      </c>
      <c r="H105" s="130" t="s">
        <v>236</v>
      </c>
      <c r="I105" s="94" t="s">
        <v>182</v>
      </c>
      <c r="J105" s="94" t="s">
        <v>187</v>
      </c>
      <c r="K105" s="101" t="s">
        <v>195</v>
      </c>
      <c r="L105" s="101">
        <v>90</v>
      </c>
      <c r="M105" s="38" t="s">
        <v>203</v>
      </c>
      <c r="N105" s="146" t="s">
        <v>87</v>
      </c>
      <c r="O105" s="2" t="s">
        <v>226</v>
      </c>
      <c r="P105" s="38" t="s">
        <v>195</v>
      </c>
      <c r="Q105" s="109">
        <v>0.9</v>
      </c>
      <c r="R105" s="117" t="s">
        <v>111</v>
      </c>
      <c r="S105" s="146" t="s">
        <v>275</v>
      </c>
      <c r="T105" s="164" t="str">
        <f>GGH!G34</f>
        <v>10,1 Adelantar las actividades para la implementación de las políticas que conforman el MIPG de acuerdo al plan de trabajo dispuesto por la Entidad  </v>
      </c>
      <c r="U105" s="164" t="str">
        <f>GGH!H34</f>
        <v>100% del Cumplimiento de las actividades asignadas   del MIPG</v>
      </c>
      <c r="V105" s="164" t="str">
        <f>GGH!I34</f>
        <v>Porcentaje Implementación del MIPG</v>
      </c>
      <c r="W105" s="109">
        <f>GGH!J34</f>
        <v>0.05</v>
      </c>
      <c r="X105" s="146" t="str">
        <f>GGH!K34</f>
        <v>Coordinadora</v>
      </c>
      <c r="Y105" s="718">
        <f>GGH!L34</f>
        <v>44197</v>
      </c>
      <c r="Z105" s="718">
        <f>GGH!M34</f>
        <v>44561</v>
      </c>
      <c r="AA105" s="749" t="str">
        <f>GGH!N34</f>
        <v>Bogotá, D.C.</v>
      </c>
    </row>
    <row r="106" spans="1:27" s="95" customFormat="1" ht="89.25" customHeight="1" x14ac:dyDescent="0.2">
      <c r="A106" s="127" t="s">
        <v>157</v>
      </c>
      <c r="B106" s="101" t="s">
        <v>137</v>
      </c>
      <c r="C106" s="101" t="s">
        <v>165</v>
      </c>
      <c r="D106" s="708"/>
      <c r="E106" s="94" t="s">
        <v>300</v>
      </c>
      <c r="F106" s="94" t="s">
        <v>163</v>
      </c>
      <c r="G106" s="130" t="s">
        <v>236</v>
      </c>
      <c r="H106" s="130" t="s">
        <v>236</v>
      </c>
      <c r="I106" s="94" t="s">
        <v>182</v>
      </c>
      <c r="J106" s="94" t="s">
        <v>187</v>
      </c>
      <c r="K106" s="101" t="s">
        <v>195</v>
      </c>
      <c r="L106" s="101">
        <v>90</v>
      </c>
      <c r="M106" s="38" t="s">
        <v>203</v>
      </c>
      <c r="N106" s="146" t="s">
        <v>87</v>
      </c>
      <c r="O106" s="110" t="s">
        <v>226</v>
      </c>
      <c r="P106" s="38" t="s">
        <v>195</v>
      </c>
      <c r="Q106" s="112">
        <v>90</v>
      </c>
      <c r="R106" s="117" t="s">
        <v>269</v>
      </c>
      <c r="S106" s="146" t="s">
        <v>284</v>
      </c>
      <c r="T106" s="740" t="str">
        <f>GGF!G11</f>
        <v>1.1 Proyectar el anteproyecto  2022 de funcionamiento y inversión en articulación con el comité de programación presupuestal y Los diferentes Grupos de Trabajo.</v>
      </c>
      <c r="U106" s="740" t="str">
        <f>GGF!H11</f>
        <v>1. Definir anteproyecto de presupuesto 2022 para la UAEOS.</v>
      </c>
      <c r="V106" s="740" t="str">
        <f>GGF!I11</f>
        <v>Número  de anteproyecto de presupuesto de la UAEOS 2022 definido</v>
      </c>
      <c r="W106" s="109">
        <f>GGF!J11</f>
        <v>0.06</v>
      </c>
      <c r="X106" s="146" t="str">
        <f>GGF!K11</f>
        <v xml:space="preserve">Francy Yolima Moreno Vasquez </v>
      </c>
      <c r="Y106" s="718">
        <f>GGF!L11</f>
        <v>44228</v>
      </c>
      <c r="Z106" s="718">
        <f>GGF!M11</f>
        <v>44286</v>
      </c>
      <c r="AA106" s="749" t="str">
        <f>GGF!N11</f>
        <v>Bogotá D.C.</v>
      </c>
    </row>
    <row r="107" spans="1:27" s="95" customFormat="1" ht="89.25" customHeight="1" x14ac:dyDescent="0.2">
      <c r="A107" s="127" t="s">
        <v>157</v>
      </c>
      <c r="B107" s="101" t="s">
        <v>137</v>
      </c>
      <c r="C107" s="101" t="s">
        <v>165</v>
      </c>
      <c r="D107" s="708"/>
      <c r="E107" s="94" t="s">
        <v>300</v>
      </c>
      <c r="F107" s="94" t="s">
        <v>163</v>
      </c>
      <c r="G107" s="130" t="s">
        <v>236</v>
      </c>
      <c r="H107" s="130" t="s">
        <v>236</v>
      </c>
      <c r="I107" s="94" t="s">
        <v>182</v>
      </c>
      <c r="J107" s="94" t="s">
        <v>187</v>
      </c>
      <c r="K107" s="101" t="s">
        <v>195</v>
      </c>
      <c r="L107" s="101">
        <v>90</v>
      </c>
      <c r="M107" s="38" t="s">
        <v>203</v>
      </c>
      <c r="N107" s="146" t="s">
        <v>87</v>
      </c>
      <c r="O107" s="110" t="s">
        <v>226</v>
      </c>
      <c r="P107" s="38" t="s">
        <v>195</v>
      </c>
      <c r="Q107" s="112">
        <v>90</v>
      </c>
      <c r="R107" s="117" t="s">
        <v>269</v>
      </c>
      <c r="S107" s="146" t="s">
        <v>284</v>
      </c>
      <c r="T107" s="740" t="str">
        <f>GGF!G12</f>
        <v>1.2 Registrar ante las autoridades competentes el anteproyecto de presupuesto 2022 y enviar justificaciones con formatos estipulados por el MHYCP, definido con el comité de programación presupuestal.</v>
      </c>
      <c r="U107" s="740" t="str">
        <f>GGF!H12</f>
        <v>1 Anteproyecto de presupuesto 2022 registrado en SIIF Nación.</v>
      </c>
      <c r="V107" s="740" t="str">
        <f>GGF!I12</f>
        <v>Número anteproyecto de presupuesto de la UAEOS registrado en SIIF Nación.</v>
      </c>
      <c r="W107" s="109">
        <f>GGF!J12</f>
        <v>0.02</v>
      </c>
      <c r="X107" s="146" t="str">
        <f>GGF!K12</f>
        <v xml:space="preserve">Francy Yolima Moreno Vasquez </v>
      </c>
      <c r="Y107" s="718">
        <f>GGF!L12</f>
        <v>44287</v>
      </c>
      <c r="Z107" s="718">
        <f>GGF!M12</f>
        <v>44301</v>
      </c>
      <c r="AA107" s="749" t="str">
        <f>GGF!N12</f>
        <v>Bogotá D.C.</v>
      </c>
    </row>
    <row r="108" spans="1:27" s="95" customFormat="1" ht="89.25" customHeight="1" x14ac:dyDescent="0.2">
      <c r="A108" s="127" t="s">
        <v>157</v>
      </c>
      <c r="B108" s="101" t="s">
        <v>137</v>
      </c>
      <c r="C108" s="101" t="s">
        <v>165</v>
      </c>
      <c r="D108" s="708"/>
      <c r="E108" s="94" t="s">
        <v>300</v>
      </c>
      <c r="F108" s="94" t="s">
        <v>163</v>
      </c>
      <c r="G108" s="130" t="s">
        <v>236</v>
      </c>
      <c r="H108" s="130" t="s">
        <v>236</v>
      </c>
      <c r="I108" s="94" t="s">
        <v>182</v>
      </c>
      <c r="J108" s="94" t="s">
        <v>187</v>
      </c>
      <c r="K108" s="101" t="s">
        <v>195</v>
      </c>
      <c r="L108" s="101">
        <v>90</v>
      </c>
      <c r="M108" s="38" t="s">
        <v>203</v>
      </c>
      <c r="N108" s="146" t="s">
        <v>87</v>
      </c>
      <c r="O108" s="110" t="s">
        <v>226</v>
      </c>
      <c r="P108" s="38" t="s">
        <v>195</v>
      </c>
      <c r="Q108" s="112">
        <v>90</v>
      </c>
      <c r="R108" s="117" t="s">
        <v>269</v>
      </c>
      <c r="S108" s="146" t="s">
        <v>284</v>
      </c>
      <c r="T108" s="740" t="str">
        <f>GGF!G13</f>
        <v>2.1  Revisar la información cargada en los sistemas de información de los saldos iniciales: (activos , pasivos, patrimonio y cuentas de orden) de acuerdo a los criterios del marco normativo vigente.</v>
      </c>
      <c r="U108" s="740" t="str">
        <f>GGF!H13</f>
        <v>1 Estado de Situación Financiera elaborado</v>
      </c>
      <c r="V108" s="740" t="str">
        <f>GGF!I13</f>
        <v>Número de estados de Situación Financiera elaborado</v>
      </c>
      <c r="W108" s="109">
        <f>GGF!J13</f>
        <v>0.05</v>
      </c>
      <c r="X108" s="146" t="str">
        <f>GGF!K13</f>
        <v>Francy Yolima Moreno Vasquez 
Contratista apoyo contable</v>
      </c>
      <c r="Y108" s="718">
        <f>GGF!L13</f>
        <v>44197</v>
      </c>
      <c r="Z108" s="718">
        <f>GGF!M13</f>
        <v>44301</v>
      </c>
      <c r="AA108" s="749" t="str">
        <f>GGF!N13</f>
        <v>Bogotá D.C.</v>
      </c>
    </row>
    <row r="109" spans="1:27" s="95" customFormat="1" ht="115.5" customHeight="1" x14ac:dyDescent="0.2">
      <c r="A109" s="127" t="s">
        <v>157</v>
      </c>
      <c r="B109" s="101" t="s">
        <v>137</v>
      </c>
      <c r="C109" s="101" t="s">
        <v>165</v>
      </c>
      <c r="D109" s="708"/>
      <c r="E109" s="94" t="s">
        <v>300</v>
      </c>
      <c r="F109" s="94" t="s">
        <v>163</v>
      </c>
      <c r="G109" s="130" t="s">
        <v>236</v>
      </c>
      <c r="H109" s="130" t="s">
        <v>236</v>
      </c>
      <c r="I109" s="94" t="s">
        <v>182</v>
      </c>
      <c r="J109" s="94" t="s">
        <v>187</v>
      </c>
      <c r="K109" s="101" t="s">
        <v>195</v>
      </c>
      <c r="L109" s="101">
        <v>90</v>
      </c>
      <c r="M109" s="38" t="s">
        <v>203</v>
      </c>
      <c r="N109" s="146" t="s">
        <v>87</v>
      </c>
      <c r="O109" s="110" t="s">
        <v>226</v>
      </c>
      <c r="P109" s="38" t="s">
        <v>195</v>
      </c>
      <c r="Q109" s="112">
        <v>90</v>
      </c>
      <c r="R109" s="117" t="s">
        <v>269</v>
      </c>
      <c r="S109" s="146" t="s">
        <v>284</v>
      </c>
      <c r="T109" s="740" t="str">
        <f>GGF!G14</f>
        <v>2.2  Elaborar y presentar el informe Consolidador de Hacienda e Información Pública (CHIP) a la Contaduría General de la Nación en condiciones de razonabilidad y oportunidad.</v>
      </c>
      <c r="U109" s="740" t="str">
        <f>GGF!H14</f>
        <v>4 informes elaborados y presentados</v>
      </c>
      <c r="V109" s="740" t="str">
        <f>GGF!I14</f>
        <v>Número de Informes elaborados y presentados</v>
      </c>
      <c r="W109" s="109">
        <f>GGF!J14</f>
        <v>0.05</v>
      </c>
      <c r="X109" s="146" t="str">
        <f>GGF!K14</f>
        <v>Francy Yolima Moreno Vasquez 
Contratista apoyo contable</v>
      </c>
      <c r="Y109" s="718">
        <f>GGF!L14</f>
        <v>44197</v>
      </c>
      <c r="Z109" s="718">
        <f>GGF!M14</f>
        <v>44500</v>
      </c>
      <c r="AA109" s="749" t="str">
        <f>GGF!N14</f>
        <v>Bogotá D.C.</v>
      </c>
    </row>
    <row r="110" spans="1:27" s="95" customFormat="1" ht="115.5" customHeight="1" x14ac:dyDescent="0.2">
      <c r="A110" s="127" t="s">
        <v>157</v>
      </c>
      <c r="B110" s="101" t="s">
        <v>137</v>
      </c>
      <c r="C110" s="101" t="s">
        <v>165</v>
      </c>
      <c r="D110" s="708"/>
      <c r="E110" s="94" t="s">
        <v>300</v>
      </c>
      <c r="F110" s="94" t="s">
        <v>163</v>
      </c>
      <c r="G110" s="130" t="s">
        <v>236</v>
      </c>
      <c r="H110" s="130" t="s">
        <v>236</v>
      </c>
      <c r="I110" s="94" t="s">
        <v>182</v>
      </c>
      <c r="J110" s="94" t="s">
        <v>187</v>
      </c>
      <c r="K110" s="101" t="s">
        <v>195</v>
      </c>
      <c r="L110" s="101">
        <v>90</v>
      </c>
      <c r="M110" s="38" t="s">
        <v>203</v>
      </c>
      <c r="N110" s="146" t="s">
        <v>87</v>
      </c>
      <c r="O110" s="110" t="s">
        <v>226</v>
      </c>
      <c r="P110" s="38" t="s">
        <v>195</v>
      </c>
      <c r="Q110" s="112">
        <v>90</v>
      </c>
      <c r="R110" s="117" t="s">
        <v>269</v>
      </c>
      <c r="S110" s="146" t="s">
        <v>284</v>
      </c>
      <c r="T110" s="783" t="str">
        <f>GGF!G15</f>
        <v>2.3  Elaborar y presentar los informes y estados financieros en condiciones de razonabilidad, emitiendo las recomendaciones y conceptos que surjan de su análisis.</v>
      </c>
      <c r="U110" s="740" t="str">
        <f>GGF!H15</f>
        <v>36 Estados financieros elaborados y presentados</v>
      </c>
      <c r="V110" s="740" t="str">
        <f>GGF!I15</f>
        <v>Número de estados financieros elaborados y presentados</v>
      </c>
      <c r="W110" s="109">
        <f>GGF!J15</f>
        <v>0.05</v>
      </c>
      <c r="X110" s="146" t="str">
        <f>GGF!K15</f>
        <v>Francy Yolima Moreno Vasquez 
Contratista apoyo contable</v>
      </c>
      <c r="Y110" s="718">
        <f>GGF!L15</f>
        <v>44197</v>
      </c>
      <c r="Z110" s="718">
        <f>GGF!M15</f>
        <v>44561</v>
      </c>
      <c r="AA110" s="749" t="str">
        <f>GGF!N15</f>
        <v>Bogotá D.C.</v>
      </c>
    </row>
    <row r="111" spans="1:27" s="95" customFormat="1" ht="115.5" customHeight="1" x14ac:dyDescent="0.2">
      <c r="A111" s="127" t="s">
        <v>157</v>
      </c>
      <c r="B111" s="101" t="s">
        <v>137</v>
      </c>
      <c r="C111" s="101" t="s">
        <v>165</v>
      </c>
      <c r="D111" s="708"/>
      <c r="E111" s="94" t="s">
        <v>300</v>
      </c>
      <c r="F111" s="94" t="s">
        <v>163</v>
      </c>
      <c r="G111" s="130" t="s">
        <v>236</v>
      </c>
      <c r="H111" s="130" t="s">
        <v>236</v>
      </c>
      <c r="I111" s="94" t="s">
        <v>182</v>
      </c>
      <c r="J111" s="94" t="s">
        <v>187</v>
      </c>
      <c r="K111" s="101" t="s">
        <v>195</v>
      </c>
      <c r="L111" s="101">
        <v>90</v>
      </c>
      <c r="M111" s="38" t="s">
        <v>203</v>
      </c>
      <c r="N111" s="146" t="s">
        <v>87</v>
      </c>
      <c r="O111" s="110" t="s">
        <v>226</v>
      </c>
      <c r="P111" s="38" t="s">
        <v>195</v>
      </c>
      <c r="Q111" s="112">
        <v>90</v>
      </c>
      <c r="R111" s="117" t="s">
        <v>269</v>
      </c>
      <c r="S111" s="146" t="s">
        <v>284</v>
      </c>
      <c r="T111" s="783"/>
      <c r="U111" s="740" t="str">
        <f>GGF!H16</f>
        <v>1 Estado de Cambios en el Patrimonio elaborado</v>
      </c>
      <c r="V111" s="740" t="str">
        <f>GGF!I16</f>
        <v>Número de Estado de Cambios en el Patrimonio elaborado</v>
      </c>
      <c r="W111" s="109">
        <f>GGF!J16</f>
        <v>3.5000000000000003E-2</v>
      </c>
      <c r="X111" s="146" t="str">
        <f>GGF!K16</f>
        <v>Francy Yolima Moreno Vasquez 
Contratista apoyo contable</v>
      </c>
      <c r="Y111" s="718">
        <f>GGF!L16</f>
        <v>44197</v>
      </c>
      <c r="Z111" s="718">
        <f>GGF!M16</f>
        <v>44270</v>
      </c>
      <c r="AA111" s="749" t="str">
        <f>GGF!N16</f>
        <v>Bogotá D.C.</v>
      </c>
    </row>
    <row r="112" spans="1:27" s="95" customFormat="1" ht="115.5" customHeight="1" x14ac:dyDescent="0.2">
      <c r="A112" s="127" t="s">
        <v>157</v>
      </c>
      <c r="B112" s="101" t="s">
        <v>137</v>
      </c>
      <c r="C112" s="101" t="s">
        <v>165</v>
      </c>
      <c r="D112" s="708"/>
      <c r="E112" s="94" t="s">
        <v>300</v>
      </c>
      <c r="F112" s="94" t="s">
        <v>163</v>
      </c>
      <c r="G112" s="130" t="s">
        <v>236</v>
      </c>
      <c r="H112" s="130" t="s">
        <v>236</v>
      </c>
      <c r="I112" s="94" t="s">
        <v>182</v>
      </c>
      <c r="J112" s="94" t="s">
        <v>187</v>
      </c>
      <c r="K112" s="101" t="s">
        <v>195</v>
      </c>
      <c r="L112" s="101">
        <v>90</v>
      </c>
      <c r="M112" s="38" t="s">
        <v>203</v>
      </c>
      <c r="N112" s="146" t="s">
        <v>87</v>
      </c>
      <c r="O112" s="110" t="s">
        <v>226</v>
      </c>
      <c r="P112" s="38" t="s">
        <v>195</v>
      </c>
      <c r="Q112" s="112">
        <v>90</v>
      </c>
      <c r="R112" s="117" t="s">
        <v>269</v>
      </c>
      <c r="S112" s="146" t="s">
        <v>284</v>
      </c>
      <c r="T112" s="783" t="str">
        <f>GGF!G17</f>
        <v>2.4  Elaborar y presentar las declaraciones tributaras e informes requeridos por los organismos competentes en el orden nacional y distrital.</v>
      </c>
      <c r="U112" s="740" t="str">
        <f>GGF!H17</f>
        <v xml:space="preserve">18 declaraciones tributarias  elaboradas y presentadas ante la DIAN y Secretaria de Hacienda Distrital </v>
      </c>
      <c r="V112" s="740" t="str">
        <f>GGF!I17</f>
        <v>Número  de declaraciones presentadas</v>
      </c>
      <c r="W112" s="109">
        <f>GGF!J17</f>
        <v>0.06</v>
      </c>
      <c r="X112" s="146" t="str">
        <f>GGF!K17</f>
        <v>Nubia Amparo Zarate Salazar</v>
      </c>
      <c r="Y112" s="718">
        <f>GGF!L17</f>
        <v>44197</v>
      </c>
      <c r="Z112" s="718">
        <f>GGF!M17</f>
        <v>44561</v>
      </c>
      <c r="AA112" s="749" t="str">
        <f>GGF!N17</f>
        <v>Bogotá D.C.</v>
      </c>
    </row>
    <row r="113" spans="1:27" s="95" customFormat="1" ht="115.5" customHeight="1" x14ac:dyDescent="0.2">
      <c r="A113" s="127" t="s">
        <v>157</v>
      </c>
      <c r="B113" s="101" t="s">
        <v>137</v>
      </c>
      <c r="C113" s="101" t="s">
        <v>165</v>
      </c>
      <c r="D113" s="708"/>
      <c r="E113" s="94" t="s">
        <v>300</v>
      </c>
      <c r="F113" s="94" t="s">
        <v>163</v>
      </c>
      <c r="G113" s="130" t="s">
        <v>236</v>
      </c>
      <c r="H113" s="130" t="s">
        <v>236</v>
      </c>
      <c r="I113" s="94" t="s">
        <v>182</v>
      </c>
      <c r="J113" s="94" t="s">
        <v>187</v>
      </c>
      <c r="K113" s="101" t="s">
        <v>195</v>
      </c>
      <c r="L113" s="101">
        <v>90</v>
      </c>
      <c r="M113" s="38" t="s">
        <v>203</v>
      </c>
      <c r="N113" s="146" t="s">
        <v>87</v>
      </c>
      <c r="O113" s="110" t="s">
        <v>226</v>
      </c>
      <c r="P113" s="38" t="s">
        <v>195</v>
      </c>
      <c r="Q113" s="112">
        <v>90</v>
      </c>
      <c r="R113" s="117" t="s">
        <v>269</v>
      </c>
      <c r="S113" s="146" t="s">
        <v>284</v>
      </c>
      <c r="T113" s="783"/>
      <c r="U113" s="740" t="str">
        <f>GGF!H18</f>
        <v>2 informes elaborados y presentados ante la DIAN y Secretaria de Hacienda Distrital</v>
      </c>
      <c r="V113" s="740" t="str">
        <f>GGF!I18</f>
        <v>Número de informes elaborados</v>
      </c>
      <c r="W113" s="109">
        <f>GGF!J18</f>
        <v>0.04</v>
      </c>
      <c r="X113" s="146" t="str">
        <f>GGF!K18</f>
        <v>Francy Yolima Moreno Vasquez
Nubia Amparo Zarate</v>
      </c>
      <c r="Y113" s="718">
        <f>GGF!L18</f>
        <v>44317</v>
      </c>
      <c r="Z113" s="718">
        <f>GGF!M18</f>
        <v>44500</v>
      </c>
      <c r="AA113" s="749" t="str">
        <f>GGF!N18</f>
        <v>Bogotá D.C.</v>
      </c>
    </row>
    <row r="114" spans="1:27" s="95" customFormat="1" ht="115.5" customHeight="1" x14ac:dyDescent="0.2">
      <c r="A114" s="127" t="s">
        <v>157</v>
      </c>
      <c r="B114" s="101" t="s">
        <v>137</v>
      </c>
      <c r="C114" s="101" t="s">
        <v>165</v>
      </c>
      <c r="D114" s="708"/>
      <c r="E114" s="94" t="s">
        <v>300</v>
      </c>
      <c r="F114" s="94" t="s">
        <v>163</v>
      </c>
      <c r="G114" s="130" t="s">
        <v>236</v>
      </c>
      <c r="H114" s="130" t="s">
        <v>236</v>
      </c>
      <c r="I114" s="94" t="s">
        <v>182</v>
      </c>
      <c r="J114" s="94" t="s">
        <v>187</v>
      </c>
      <c r="K114" s="101" t="s">
        <v>195</v>
      </c>
      <c r="L114" s="101">
        <v>90</v>
      </c>
      <c r="M114" s="38" t="s">
        <v>203</v>
      </c>
      <c r="N114" s="146" t="s">
        <v>87</v>
      </c>
      <c r="O114" s="110" t="s">
        <v>226</v>
      </c>
      <c r="P114" s="38" t="s">
        <v>195</v>
      </c>
      <c r="Q114" s="112">
        <v>90</v>
      </c>
      <c r="R114" s="117" t="s">
        <v>269</v>
      </c>
      <c r="S114" s="146" t="s">
        <v>284</v>
      </c>
      <c r="T114" s="740" t="str">
        <f>GGF!G19</f>
        <v>2.5  Realización trimestral de comités  técnicos de sostenibilidad contable, según resolución interna No 472 del 05 de octubre de 2016.</v>
      </c>
      <c r="U114" s="740" t="str">
        <f>GGF!H19</f>
        <v>4 sesiones de Comités de sostenibilidad Contable realizadas</v>
      </c>
      <c r="V114" s="740" t="str">
        <f>GGF!I19</f>
        <v>Numero de Comités de Sostenibilidad Contable realizados</v>
      </c>
      <c r="W114" s="109">
        <f>GGF!J19</f>
        <v>0.04</v>
      </c>
      <c r="X114" s="146" t="str">
        <f>GGF!K19</f>
        <v>Francy Yolima Moreno Vasquez 
Contratista apoyo contable</v>
      </c>
      <c r="Y114" s="718">
        <f>GGF!L19</f>
        <v>44197</v>
      </c>
      <c r="Z114" s="718">
        <f>GGF!M19</f>
        <v>44561</v>
      </c>
      <c r="AA114" s="749" t="str">
        <f>GGF!N19</f>
        <v>Bogotá D.C.</v>
      </c>
    </row>
    <row r="115" spans="1:27" s="95" customFormat="1" ht="115.5" customHeight="1" x14ac:dyDescent="0.2">
      <c r="A115" s="127" t="s">
        <v>157</v>
      </c>
      <c r="B115" s="101" t="s">
        <v>137</v>
      </c>
      <c r="C115" s="101" t="s">
        <v>165</v>
      </c>
      <c r="D115" s="708"/>
      <c r="E115" s="94" t="s">
        <v>300</v>
      </c>
      <c r="F115" s="94" t="s">
        <v>163</v>
      </c>
      <c r="G115" s="130" t="s">
        <v>236</v>
      </c>
      <c r="H115" s="130" t="s">
        <v>236</v>
      </c>
      <c r="I115" s="94" t="s">
        <v>182</v>
      </c>
      <c r="J115" s="94" t="s">
        <v>187</v>
      </c>
      <c r="K115" s="101" t="s">
        <v>195</v>
      </c>
      <c r="L115" s="101">
        <v>90</v>
      </c>
      <c r="M115" s="38" t="s">
        <v>203</v>
      </c>
      <c r="N115" s="146" t="s">
        <v>87</v>
      </c>
      <c r="O115" s="110" t="s">
        <v>226</v>
      </c>
      <c r="P115" s="38" t="s">
        <v>195</v>
      </c>
      <c r="Q115" s="112">
        <v>90</v>
      </c>
      <c r="R115" s="117" t="s">
        <v>269</v>
      </c>
      <c r="S115" s="146" t="s">
        <v>284</v>
      </c>
      <c r="T115" s="740" t="str">
        <f>GGF!G20</f>
        <v>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v>
      </c>
      <c r="U115" s="740" t="str">
        <f>GGF!H20</f>
        <v>100% de solicitudes de modificación aprobadas</v>
      </c>
      <c r="V115" s="740" t="str">
        <f>GGF!I20</f>
        <v>Porcentaje  de solicitudes de modificaciones presupuestales  y vigencias futuras aprobadas.</v>
      </c>
      <c r="W115" s="109">
        <f>GGF!J20</f>
        <v>0.05</v>
      </c>
      <c r="X115" s="146" t="str">
        <f>GGF!K20</f>
        <v xml:space="preserve">Ilba Arango Gongora
Jhon Jairo Chaves
Francy Yolima Moreno Vasquez </v>
      </c>
      <c r="Y115" s="718">
        <f>GGF!L20</f>
        <v>44197</v>
      </c>
      <c r="Z115" s="718">
        <f>GGF!M20</f>
        <v>44561</v>
      </c>
      <c r="AA115" s="749" t="str">
        <f>GGF!N20</f>
        <v>Bogotá D.C.</v>
      </c>
    </row>
    <row r="116" spans="1:27" s="95" customFormat="1" ht="115.5" customHeight="1" x14ac:dyDescent="0.2">
      <c r="A116" s="127" t="s">
        <v>157</v>
      </c>
      <c r="B116" s="101" t="s">
        <v>137</v>
      </c>
      <c r="C116" s="101" t="s">
        <v>165</v>
      </c>
      <c r="D116" s="708"/>
      <c r="E116" s="94" t="s">
        <v>300</v>
      </c>
      <c r="F116" s="94" t="s">
        <v>163</v>
      </c>
      <c r="G116" s="130" t="s">
        <v>236</v>
      </c>
      <c r="H116" s="130" t="s">
        <v>236</v>
      </c>
      <c r="I116" s="94" t="s">
        <v>182</v>
      </c>
      <c r="J116" s="94" t="s">
        <v>187</v>
      </c>
      <c r="K116" s="101" t="s">
        <v>195</v>
      </c>
      <c r="L116" s="101">
        <v>90</v>
      </c>
      <c r="M116" s="38" t="s">
        <v>203</v>
      </c>
      <c r="N116" s="146" t="s">
        <v>87</v>
      </c>
      <c r="O116" s="110" t="s">
        <v>226</v>
      </c>
      <c r="P116" s="38" t="s">
        <v>195</v>
      </c>
      <c r="Q116" s="112">
        <v>90</v>
      </c>
      <c r="R116" s="117" t="s">
        <v>269</v>
      </c>
      <c r="S116" s="146" t="s">
        <v>284</v>
      </c>
      <c r="T116" s="740" t="str">
        <f>GGF!G21</f>
        <v>3.2 Expedición de CDP y RP de acuerdo a las solicitudes realizadas por los distintos Grupos de Trabajo de la UAEOS</v>
      </c>
      <c r="U116" s="740" t="str">
        <f>GGF!H21</f>
        <v xml:space="preserve">100% de CDPs y RP expedidos en SIF Nación </v>
      </c>
      <c r="V116" s="740" t="str">
        <f>GGF!I21</f>
        <v>Porcentaje de expedición de solicitudes  de RP y CDP.</v>
      </c>
      <c r="W116" s="109">
        <f>GGF!J21</f>
        <v>0.1</v>
      </c>
      <c r="X116" s="146" t="str">
        <f>GGF!K21</f>
        <v xml:space="preserve">Ilba Arango Gongora
Jhon Jairo Chaves
Francy Yolima Moreno Vasquez </v>
      </c>
      <c r="Y116" s="718">
        <f>GGF!L21</f>
        <v>44197</v>
      </c>
      <c r="Z116" s="718">
        <f>GGF!M21</f>
        <v>44561</v>
      </c>
      <c r="AA116" s="749" t="str">
        <f>GGF!N21</f>
        <v>Bogotá D.C.</v>
      </c>
    </row>
    <row r="117" spans="1:27" s="95" customFormat="1" ht="115.5" customHeight="1" x14ac:dyDescent="0.2">
      <c r="A117" s="127" t="s">
        <v>157</v>
      </c>
      <c r="B117" s="101" t="s">
        <v>137</v>
      </c>
      <c r="C117" s="101" t="s">
        <v>165</v>
      </c>
      <c r="D117" s="708"/>
      <c r="E117" s="94" t="s">
        <v>300</v>
      </c>
      <c r="F117" s="94" t="s">
        <v>163</v>
      </c>
      <c r="G117" s="130" t="s">
        <v>236</v>
      </c>
      <c r="H117" s="130" t="s">
        <v>236</v>
      </c>
      <c r="I117" s="94" t="s">
        <v>182</v>
      </c>
      <c r="J117" s="94" t="s">
        <v>187</v>
      </c>
      <c r="K117" s="101" t="s">
        <v>195</v>
      </c>
      <c r="L117" s="101">
        <v>90</v>
      </c>
      <c r="M117" s="38" t="s">
        <v>203</v>
      </c>
      <c r="N117" s="146" t="s">
        <v>87</v>
      </c>
      <c r="O117" s="110" t="s">
        <v>226</v>
      </c>
      <c r="P117" s="38" t="s">
        <v>195</v>
      </c>
      <c r="Q117" s="112">
        <v>90</v>
      </c>
      <c r="R117" s="117" t="s">
        <v>269</v>
      </c>
      <c r="S117" s="146" t="s">
        <v>284</v>
      </c>
      <c r="T117" s="740" t="str">
        <f>GGF!G22</f>
        <v xml:space="preserve">3.3 Elaborar informes de ejecución presupuestal trimestral  en condiciones de razonabilidad, para ser publicados en las pagina de la Entidad. </v>
      </c>
      <c r="U117" s="740" t="str">
        <f>GGF!H22</f>
        <v>4 informes trimestrales elaborados y publicados en la pagina web de la entidad</v>
      </c>
      <c r="V117" s="740" t="str">
        <f>GGF!I22</f>
        <v>Número de informes elaborados y publicados.</v>
      </c>
      <c r="W117" s="109">
        <f>GGF!J22</f>
        <v>0.05</v>
      </c>
      <c r="X117" s="146" t="str">
        <f>GGF!K22</f>
        <v xml:space="preserve">Ilba Arango Gongora
Jhon Jairo Chaves
Francy Yolima Moreno Vasquez </v>
      </c>
      <c r="Y117" s="718">
        <f>GGF!L22</f>
        <v>44197</v>
      </c>
      <c r="Z117" s="718">
        <f>GGF!M22</f>
        <v>44479</v>
      </c>
      <c r="AA117" s="749" t="str">
        <f>GGF!N22</f>
        <v>Bogotá D.C.</v>
      </c>
    </row>
    <row r="118" spans="1:27" s="95" customFormat="1" ht="115.5" customHeight="1" x14ac:dyDescent="0.2">
      <c r="A118" s="127" t="s">
        <v>157</v>
      </c>
      <c r="B118" s="101" t="s">
        <v>137</v>
      </c>
      <c r="C118" s="101" t="s">
        <v>165</v>
      </c>
      <c r="D118" s="708"/>
      <c r="E118" s="94" t="s">
        <v>300</v>
      </c>
      <c r="F118" s="94" t="s">
        <v>163</v>
      </c>
      <c r="G118" s="130" t="s">
        <v>236</v>
      </c>
      <c r="H118" s="130" t="s">
        <v>236</v>
      </c>
      <c r="I118" s="94" t="s">
        <v>182</v>
      </c>
      <c r="J118" s="94" t="s">
        <v>187</v>
      </c>
      <c r="K118" s="101" t="s">
        <v>195</v>
      </c>
      <c r="L118" s="101">
        <v>90</v>
      </c>
      <c r="M118" s="38" t="s">
        <v>203</v>
      </c>
      <c r="N118" s="146" t="s">
        <v>87</v>
      </c>
      <c r="O118" s="110" t="s">
        <v>226</v>
      </c>
      <c r="P118" s="38" t="s">
        <v>195</v>
      </c>
      <c r="Q118" s="112">
        <v>90</v>
      </c>
      <c r="R118" s="117" t="s">
        <v>269</v>
      </c>
      <c r="S118" s="146" t="s">
        <v>284</v>
      </c>
      <c r="T118" s="740" t="str">
        <f>GGF!G23</f>
        <v>3.4 Realizar el respectivo seguimiento y asesoría en la ejecución presupuestal con sus respectivos usos presupuestales y entregar las respectivas alarmas sobre los niveles de ejecución y cumplimiento de la normatividad correspondiente.</v>
      </c>
      <c r="U118" s="740" t="str">
        <f>GGF!H23</f>
        <v>12 reportes de seguimientos mensuales  con sus respectivas alarmas de % de ejecución y cumplimiento.</v>
      </c>
      <c r="V118" s="740" t="str">
        <f>GGF!I23</f>
        <v>Número de reportes de seguimiento realizados y socializados con la Direccion Nacional.</v>
      </c>
      <c r="W118" s="109">
        <f>GGF!J23</f>
        <v>0.1</v>
      </c>
      <c r="X118" s="146" t="str">
        <f>GGF!K23</f>
        <v>Francy Yolima Moreno Vasquez
Jhon Jairo Chaves</v>
      </c>
      <c r="Y118" s="718">
        <f>GGF!L23</f>
        <v>44197</v>
      </c>
      <c r="Z118" s="718">
        <f>GGF!M23</f>
        <v>44561</v>
      </c>
      <c r="AA118" s="749" t="str">
        <f>GGF!N23</f>
        <v>Bogotá D.C.</v>
      </c>
    </row>
    <row r="119" spans="1:27" s="95" customFormat="1" ht="115.5" customHeight="1" x14ac:dyDescent="0.2">
      <c r="A119" s="127" t="s">
        <v>157</v>
      </c>
      <c r="B119" s="101" t="s">
        <v>137</v>
      </c>
      <c r="C119" s="101" t="s">
        <v>165</v>
      </c>
      <c r="D119" s="708"/>
      <c r="E119" s="94" t="s">
        <v>300</v>
      </c>
      <c r="F119" s="94" t="s">
        <v>163</v>
      </c>
      <c r="G119" s="130" t="s">
        <v>236</v>
      </c>
      <c r="H119" s="130" t="s">
        <v>236</v>
      </c>
      <c r="I119" s="94" t="s">
        <v>182</v>
      </c>
      <c r="J119" s="94" t="s">
        <v>187</v>
      </c>
      <c r="K119" s="101" t="s">
        <v>195</v>
      </c>
      <c r="L119" s="101">
        <v>90</v>
      </c>
      <c r="M119" s="38" t="s">
        <v>203</v>
      </c>
      <c r="N119" s="146" t="s">
        <v>87</v>
      </c>
      <c r="O119" s="110" t="s">
        <v>226</v>
      </c>
      <c r="P119" s="38" t="s">
        <v>195</v>
      </c>
      <c r="Q119" s="112">
        <v>90</v>
      </c>
      <c r="R119" s="117" t="s">
        <v>269</v>
      </c>
      <c r="S119" s="146" t="s">
        <v>284</v>
      </c>
      <c r="T119" s="740" t="str">
        <f>GGF!G24</f>
        <v>4.1     Gestionar y registrar las solicitudes y modificaciones al PAC para vigencia 2021 y rezago vigencia 2020 mensualmente en el SIIF Nación de acuerdo a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v>
      </c>
      <c r="U119" s="740" t="str">
        <f>GGF!H24</f>
        <v>100% de solicitudes de PAC aprobadas</v>
      </c>
      <c r="V119" s="740" t="str">
        <f>GGF!I24</f>
        <v>Porcentaje solicitudes de PAC aprobado / Pac solicitado.</v>
      </c>
      <c r="W119" s="109">
        <f>GGF!J24</f>
        <v>0.12</v>
      </c>
      <c r="X119" s="146" t="str">
        <f>GGF!K24</f>
        <v xml:space="preserve">Nubia Amparo Zarate Salazar
Francy Yolima Moreno Vasquez </v>
      </c>
      <c r="Y119" s="718">
        <f>GGF!L24</f>
        <v>44197</v>
      </c>
      <c r="Z119" s="718">
        <f>GGF!M24</f>
        <v>44561</v>
      </c>
      <c r="AA119" s="749" t="str">
        <f>GGF!N24</f>
        <v>Bogotá D.C.</v>
      </c>
    </row>
    <row r="120" spans="1:27" s="95" customFormat="1" ht="115.5" customHeight="1" x14ac:dyDescent="0.2">
      <c r="A120" s="127" t="s">
        <v>157</v>
      </c>
      <c r="B120" s="101" t="s">
        <v>137</v>
      </c>
      <c r="C120" s="101" t="s">
        <v>165</v>
      </c>
      <c r="D120" s="708"/>
      <c r="E120" s="94" t="s">
        <v>300</v>
      </c>
      <c r="F120" s="94" t="s">
        <v>163</v>
      </c>
      <c r="G120" s="130" t="s">
        <v>236</v>
      </c>
      <c r="H120" s="130" t="s">
        <v>236</v>
      </c>
      <c r="I120" s="94" t="s">
        <v>182</v>
      </c>
      <c r="J120" s="94" t="s">
        <v>187</v>
      </c>
      <c r="K120" s="101" t="s">
        <v>195</v>
      </c>
      <c r="L120" s="101">
        <v>90</v>
      </c>
      <c r="M120" s="38" t="s">
        <v>203</v>
      </c>
      <c r="N120" s="146" t="s">
        <v>87</v>
      </c>
      <c r="O120" s="110" t="s">
        <v>226</v>
      </c>
      <c r="P120" s="38" t="s">
        <v>195</v>
      </c>
      <c r="Q120" s="112">
        <v>90</v>
      </c>
      <c r="R120" s="117" t="s">
        <v>269</v>
      </c>
      <c r="S120" s="146" t="s">
        <v>284</v>
      </c>
      <c r="T120" s="740" t="str">
        <f>GGF!G25</f>
        <v>4.2 Autorizar los pagos de las obligaciones generadas en condiciones de oportunidad, garantizando la disponibilidad de recursos y la verificación de condiciones financieras necesarias para proceder con los pagos.</v>
      </c>
      <c r="U120" s="740" t="str">
        <f>GGF!H25</f>
        <v xml:space="preserve">100% de pagos autorizados </v>
      </c>
      <c r="V120" s="740" t="str">
        <f>GGF!I25</f>
        <v>Porcentaje de pagos autorizados / Pac aprobado</v>
      </c>
      <c r="W120" s="109">
        <f>GGF!J25</f>
        <v>0.12</v>
      </c>
      <c r="X120" s="146" t="str">
        <f>GGF!K25</f>
        <v>Nubia Amparo Zarate Salazar
Francy Yolima Moreno</v>
      </c>
      <c r="Y120" s="718">
        <f>GGF!L25</f>
        <v>44197</v>
      </c>
      <c r="Z120" s="718">
        <f>GGF!M25</f>
        <v>44561</v>
      </c>
      <c r="AA120" s="749" t="str">
        <f>GGF!N25</f>
        <v>Bogotá D.C.</v>
      </c>
    </row>
    <row r="121" spans="1:27" s="95" customFormat="1" ht="109.5" customHeight="1" x14ac:dyDescent="0.2">
      <c r="A121" s="127"/>
      <c r="B121" s="101" t="s">
        <v>137</v>
      </c>
      <c r="C121" s="101" t="s">
        <v>164</v>
      </c>
      <c r="D121" s="708"/>
      <c r="E121" s="94" t="s">
        <v>300</v>
      </c>
      <c r="F121" s="94" t="s">
        <v>163</v>
      </c>
      <c r="G121" s="130" t="s">
        <v>236</v>
      </c>
      <c r="H121" s="130" t="s">
        <v>236</v>
      </c>
      <c r="I121" s="94" t="s">
        <v>182</v>
      </c>
      <c r="J121" s="94" t="s">
        <v>187</v>
      </c>
      <c r="K121" s="101" t="s">
        <v>195</v>
      </c>
      <c r="L121" s="101">
        <v>90</v>
      </c>
      <c r="M121" s="38" t="s">
        <v>203</v>
      </c>
      <c r="N121" s="146" t="s">
        <v>87</v>
      </c>
      <c r="O121" s="110" t="s">
        <v>226</v>
      </c>
      <c r="P121" s="38" t="s">
        <v>195</v>
      </c>
      <c r="Q121" s="112">
        <v>90</v>
      </c>
      <c r="R121" s="117" t="s">
        <v>269</v>
      </c>
      <c r="S121" s="146" t="s">
        <v>275</v>
      </c>
      <c r="T121" s="740" t="str">
        <f>GGF!G26</f>
        <v>5.1 Adelantar las actividades para la implementación de las políticas que conforman el MIPG de acuerdo al plan de trabajo dispuesto por la Entidad  </v>
      </c>
      <c r="U121" s="740" t="str">
        <f>GGF!H26</f>
        <v>100% del Cumplimiento de las actividades asignadas   del MIPG</v>
      </c>
      <c r="V121" s="740" t="str">
        <f>GGF!I26</f>
        <v>Porcentaje de implementación del MIPG</v>
      </c>
      <c r="W121" s="109">
        <f>GGF!J26</f>
        <v>0.05</v>
      </c>
      <c r="X121" s="146" t="str">
        <f>GGF!K26</f>
        <v xml:space="preserve">Francy Yolima Moreno Vasquez
</v>
      </c>
      <c r="Y121" s="718">
        <f>GGF!L26</f>
        <v>44197</v>
      </c>
      <c r="Z121" s="718">
        <f>GGF!M26</f>
        <v>44561</v>
      </c>
      <c r="AA121" s="749" t="str">
        <f>GGF!N26</f>
        <v>Bogotá D.C.</v>
      </c>
    </row>
    <row r="122" spans="1:27" s="95" customFormat="1" ht="112.5" customHeight="1" x14ac:dyDescent="0.2">
      <c r="A122" s="127" t="s">
        <v>138</v>
      </c>
      <c r="B122" s="101" t="s">
        <v>141</v>
      </c>
      <c r="C122" s="101" t="s">
        <v>168</v>
      </c>
      <c r="D122" s="708"/>
      <c r="E122" s="94" t="s">
        <v>300</v>
      </c>
      <c r="F122" s="94" t="s">
        <v>163</v>
      </c>
      <c r="G122" s="130" t="s">
        <v>236</v>
      </c>
      <c r="H122" s="130" t="s">
        <v>236</v>
      </c>
      <c r="I122" s="94" t="s">
        <v>182</v>
      </c>
      <c r="J122" s="94" t="s">
        <v>187</v>
      </c>
      <c r="K122" s="101" t="s">
        <v>195</v>
      </c>
      <c r="L122" s="101">
        <v>90</v>
      </c>
      <c r="M122" s="113" t="s">
        <v>203</v>
      </c>
      <c r="N122" s="146" t="s">
        <v>87</v>
      </c>
      <c r="O122" s="110" t="s">
        <v>226</v>
      </c>
      <c r="P122" s="38" t="s">
        <v>195</v>
      </c>
      <c r="Q122" s="109">
        <v>0.9</v>
      </c>
      <c r="R122" s="117" t="s">
        <v>86</v>
      </c>
      <c r="S122" s="146" t="s">
        <v>282</v>
      </c>
      <c r="T122" s="133" t="str">
        <f>GGA!G12</f>
        <v>1.1.  Formular en articulación con el Grupo de Planeación y Estadística el plan anual de adquisiciones  de la Entidad para la vigencia 2021,  bajo los parámetros establecidos por Colombia Compra Eficiente y el Decreto 1082 de 2015.</v>
      </c>
      <c r="U122" s="133" t="str">
        <f>GGA!H12</f>
        <v xml:space="preserve">1 plan anual de adquisiciones consolidado y  publicado </v>
      </c>
      <c r="V122" s="133" t="str">
        <f>GGA!I12</f>
        <v xml:space="preserve">Número de planes anuales de adquisiciones publicados </v>
      </c>
      <c r="W122" s="741">
        <f>GGA!J12</f>
        <v>0.05</v>
      </c>
      <c r="X122" s="747" t="str">
        <f>GGA!K12</f>
        <v>Angela Gutierrez</v>
      </c>
      <c r="Y122" s="742">
        <f>GGA!L12</f>
        <v>44197</v>
      </c>
      <c r="Z122" s="742">
        <f>GGA!M12</f>
        <v>44561</v>
      </c>
      <c r="AA122" s="750" t="str">
        <f>GGA!N12</f>
        <v>Bogotá D.C.</v>
      </c>
    </row>
    <row r="123" spans="1:27" s="95" customFormat="1" ht="48.75" customHeight="1" x14ac:dyDescent="0.2">
      <c r="A123" s="127" t="s">
        <v>138</v>
      </c>
      <c r="B123" s="101" t="s">
        <v>141</v>
      </c>
      <c r="C123" s="101" t="s">
        <v>168</v>
      </c>
      <c r="D123" s="708"/>
      <c r="E123" s="94" t="s">
        <v>300</v>
      </c>
      <c r="F123" s="94" t="s">
        <v>163</v>
      </c>
      <c r="G123" s="130" t="s">
        <v>236</v>
      </c>
      <c r="H123" s="130" t="s">
        <v>236</v>
      </c>
      <c r="I123" s="94" t="s">
        <v>182</v>
      </c>
      <c r="J123" s="94" t="s">
        <v>187</v>
      </c>
      <c r="K123" s="101" t="s">
        <v>195</v>
      </c>
      <c r="L123" s="101">
        <v>90</v>
      </c>
      <c r="M123" s="113" t="s">
        <v>203</v>
      </c>
      <c r="N123" s="146" t="s">
        <v>87</v>
      </c>
      <c r="O123" s="110" t="s">
        <v>226</v>
      </c>
      <c r="P123" s="38" t="s">
        <v>195</v>
      </c>
      <c r="Q123" s="109">
        <v>0.9</v>
      </c>
      <c r="R123" s="117" t="s">
        <v>86</v>
      </c>
      <c r="S123" s="146" t="s">
        <v>282</v>
      </c>
      <c r="T123" s="133" t="str">
        <f>GGA!G13</f>
        <v xml:space="preserve">1.2.  Actualizar plan de adquisiciones  de la Entidad </v>
      </c>
      <c r="U123" s="133" t="str">
        <f>GGA!H13</f>
        <v>2 actualizaciones al plan anual de adqusiciones realizadas</v>
      </c>
      <c r="V123" s="133" t="str">
        <f>GGA!I13</f>
        <v>Número de actualizaciones al Plan anual de adquisiciones realizadas</v>
      </c>
      <c r="W123" s="741">
        <f>GGA!J13</f>
        <v>0.05</v>
      </c>
      <c r="X123" s="747" t="str">
        <f>GGA!K13</f>
        <v>Angela Gutierrez</v>
      </c>
      <c r="Y123" s="742">
        <f>GGA!L13</f>
        <v>44378</v>
      </c>
      <c r="Z123" s="742">
        <f>GGA!M13</f>
        <v>44530</v>
      </c>
      <c r="AA123" s="750" t="str">
        <f>GGA!N13</f>
        <v>Bogotá D.C.</v>
      </c>
    </row>
    <row r="124" spans="1:27" s="95" customFormat="1" ht="89.25" customHeight="1" x14ac:dyDescent="0.2">
      <c r="A124" s="127"/>
      <c r="B124" s="101" t="s">
        <v>141</v>
      </c>
      <c r="C124" s="101" t="s">
        <v>168</v>
      </c>
      <c r="D124" s="708"/>
      <c r="E124" s="94" t="s">
        <v>300</v>
      </c>
      <c r="F124" s="94" t="s">
        <v>163</v>
      </c>
      <c r="G124" s="130" t="s">
        <v>236</v>
      </c>
      <c r="H124" s="130" t="s">
        <v>236</v>
      </c>
      <c r="I124" s="94" t="s">
        <v>182</v>
      </c>
      <c r="J124" s="94" t="s">
        <v>187</v>
      </c>
      <c r="K124" s="101" t="s">
        <v>195</v>
      </c>
      <c r="L124" s="101">
        <v>90</v>
      </c>
      <c r="M124" s="113" t="s">
        <v>203</v>
      </c>
      <c r="N124" s="146" t="s">
        <v>87</v>
      </c>
      <c r="O124" s="110" t="s">
        <v>226</v>
      </c>
      <c r="P124" s="38" t="s">
        <v>195</v>
      </c>
      <c r="Q124" s="109">
        <v>0.9</v>
      </c>
      <c r="R124" s="117" t="s">
        <v>86</v>
      </c>
      <c r="S124" s="146" t="s">
        <v>282</v>
      </c>
      <c r="T124" s="133" t="str">
        <f>GGA!G14</f>
        <v xml:space="preserve">2.1  Realizar toma física de inventario de todos los bienes de la Entidad, y presentar informe personalizado y por dependencias. </v>
      </c>
      <c r="U124" s="133" t="str">
        <f>GGA!H14</f>
        <v>2 inventarios generales relaizados</v>
      </c>
      <c r="V124" s="133" t="str">
        <f>GGA!I14</f>
        <v>Número  de inventarios generales realizados</v>
      </c>
      <c r="W124" s="741">
        <f>GGA!J14</f>
        <v>2.5000000000000001E-2</v>
      </c>
      <c r="X124" s="747" t="str">
        <f>GGA!K14</f>
        <v xml:space="preserve">Angela Gutierrez
Ronal Gomez
</v>
      </c>
      <c r="Y124" s="742">
        <f>GGA!L14</f>
        <v>44348</v>
      </c>
      <c r="Z124" s="742">
        <f>GGA!M14</f>
        <v>44561</v>
      </c>
      <c r="AA124" s="750" t="str">
        <f>GGA!N14</f>
        <v>Bogotá D.C.</v>
      </c>
    </row>
    <row r="125" spans="1:27" s="95" customFormat="1" ht="89.25" customHeight="1" x14ac:dyDescent="0.2">
      <c r="A125" s="127"/>
      <c r="B125" s="101" t="s">
        <v>141</v>
      </c>
      <c r="C125" s="101" t="s">
        <v>168</v>
      </c>
      <c r="D125" s="708"/>
      <c r="E125" s="94" t="s">
        <v>300</v>
      </c>
      <c r="F125" s="94" t="s">
        <v>163</v>
      </c>
      <c r="G125" s="130" t="s">
        <v>236</v>
      </c>
      <c r="H125" s="130" t="s">
        <v>236</v>
      </c>
      <c r="I125" s="94" t="s">
        <v>182</v>
      </c>
      <c r="J125" s="94" t="s">
        <v>187</v>
      </c>
      <c r="K125" s="101" t="s">
        <v>195</v>
      </c>
      <c r="L125" s="101">
        <v>90</v>
      </c>
      <c r="M125" s="113" t="s">
        <v>203</v>
      </c>
      <c r="N125" s="146" t="s">
        <v>87</v>
      </c>
      <c r="O125" s="110" t="s">
        <v>226</v>
      </c>
      <c r="P125" s="38" t="s">
        <v>195</v>
      </c>
      <c r="Q125" s="109">
        <v>0.9</v>
      </c>
      <c r="R125" s="117" t="s">
        <v>86</v>
      </c>
      <c r="S125" s="146" t="s">
        <v>282</v>
      </c>
      <c r="T125" s="798" t="str">
        <f>GGA!G15</f>
        <v xml:space="preserve">2.2. Proyectar y presentar a contabilidad los informes periodicos de conformidad con los parámetros definidos en el manual de bienes y en el manual de políticas y prácticas contables - política de propiedad, planta y equipo.   </v>
      </c>
      <c r="U125" s="133" t="str">
        <f>GGA!H15</f>
        <v>4 informes de bienes de deteriroro y vida utiles presentados</v>
      </c>
      <c r="V125" s="133" t="str">
        <f>GGA!I15</f>
        <v xml:space="preserve">Numero de informes presentados </v>
      </c>
      <c r="W125" s="741">
        <f>GGA!J15</f>
        <v>2.5000000000000001E-2</v>
      </c>
      <c r="X125" s="747" t="str">
        <f>GGA!K15</f>
        <v xml:space="preserve">Angela Gutierrez
Ronal Gomez
</v>
      </c>
      <c r="Y125" s="742">
        <f>GGA!L15</f>
        <v>44197</v>
      </c>
      <c r="Z125" s="742">
        <f>GGA!M15</f>
        <v>44561</v>
      </c>
      <c r="AA125" s="750" t="str">
        <f>GGA!N15</f>
        <v>Bogotá D.C.</v>
      </c>
    </row>
    <row r="126" spans="1:27" s="95" customFormat="1" ht="89.25" customHeight="1" x14ac:dyDescent="0.2">
      <c r="A126" s="127"/>
      <c r="B126" s="101" t="s">
        <v>141</v>
      </c>
      <c r="C126" s="101" t="s">
        <v>168</v>
      </c>
      <c r="D126" s="708"/>
      <c r="E126" s="94" t="s">
        <v>300</v>
      </c>
      <c r="F126" s="94" t="s">
        <v>163</v>
      </c>
      <c r="G126" s="130" t="s">
        <v>236</v>
      </c>
      <c r="H126" s="130" t="s">
        <v>236</v>
      </c>
      <c r="I126" s="94" t="s">
        <v>182</v>
      </c>
      <c r="J126" s="94" t="s">
        <v>187</v>
      </c>
      <c r="K126" s="101" t="s">
        <v>195</v>
      </c>
      <c r="L126" s="101">
        <v>90</v>
      </c>
      <c r="M126" s="113" t="s">
        <v>203</v>
      </c>
      <c r="N126" s="146" t="s">
        <v>87</v>
      </c>
      <c r="O126" s="110" t="s">
        <v>226</v>
      </c>
      <c r="P126" s="38" t="s">
        <v>195</v>
      </c>
      <c r="Q126" s="109">
        <v>0.9</v>
      </c>
      <c r="R126" s="117" t="s">
        <v>86</v>
      </c>
      <c r="S126" s="146" t="s">
        <v>282</v>
      </c>
      <c r="T126" s="798"/>
      <c r="U126" s="133" t="str">
        <f>GGA!H16</f>
        <v>12 informes presentados</v>
      </c>
      <c r="V126" s="133" t="str">
        <f>GGA!I16</f>
        <v>Número  de  informes presentados</v>
      </c>
      <c r="W126" s="741">
        <f>GGA!J16</f>
        <v>2.5000000000000001E-2</v>
      </c>
      <c r="X126" s="747" t="str">
        <f>GGA!K16</f>
        <v xml:space="preserve">Angela Gutierrez
Ronal Gomez
</v>
      </c>
      <c r="Y126" s="742">
        <f>GGA!L16</f>
        <v>44197</v>
      </c>
      <c r="Z126" s="742">
        <f>GGA!M16</f>
        <v>44561</v>
      </c>
      <c r="AA126" s="750" t="str">
        <f>GGA!N16</f>
        <v>Bogotá D.C.</v>
      </c>
    </row>
    <row r="127" spans="1:27" s="95" customFormat="1" ht="89.25" customHeight="1" x14ac:dyDescent="0.2">
      <c r="A127" s="127"/>
      <c r="B127" s="101" t="s">
        <v>141</v>
      </c>
      <c r="C127" s="101" t="s">
        <v>168</v>
      </c>
      <c r="D127" s="708"/>
      <c r="E127" s="94" t="s">
        <v>300</v>
      </c>
      <c r="F127" s="94" t="s">
        <v>163</v>
      </c>
      <c r="G127" s="130" t="s">
        <v>236</v>
      </c>
      <c r="H127" s="130" t="s">
        <v>236</v>
      </c>
      <c r="I127" s="94" t="s">
        <v>182</v>
      </c>
      <c r="J127" s="94" t="s">
        <v>187</v>
      </c>
      <c r="K127" s="101" t="s">
        <v>195</v>
      </c>
      <c r="L127" s="101">
        <v>90</v>
      </c>
      <c r="M127" s="113" t="s">
        <v>203</v>
      </c>
      <c r="N127" s="146" t="s">
        <v>87</v>
      </c>
      <c r="O127" s="110" t="s">
        <v>226</v>
      </c>
      <c r="P127" s="38" t="s">
        <v>195</v>
      </c>
      <c r="Q127" s="109">
        <v>0.9</v>
      </c>
      <c r="R127" s="117" t="s">
        <v>86</v>
      </c>
      <c r="S127" s="146" t="s">
        <v>282</v>
      </c>
      <c r="T127" s="133" t="str">
        <f>GGA!G17</f>
        <v xml:space="preserve">2.3. Adelantar un proceso de baja de bienes de conformidad con los parámetros establecidos en el manual de bienes </v>
      </c>
      <c r="U127" s="133" t="str">
        <f>GGA!H17</f>
        <v>1 proceso de baja de bienes resliados</v>
      </c>
      <c r="V127" s="133" t="str">
        <f>GGA!I17</f>
        <v>Número  de procesos de baja de bienes realizados</v>
      </c>
      <c r="W127" s="741">
        <f>GGA!J17</f>
        <v>2.5000000000000001E-2</v>
      </c>
      <c r="X127" s="747" t="str">
        <f>GGA!K17</f>
        <v xml:space="preserve">Angela Gutierrez
Ronal Gomez
</v>
      </c>
      <c r="Y127" s="742">
        <f>GGA!L17</f>
        <v>44531</v>
      </c>
      <c r="Z127" s="742" t="str">
        <f>GGA!M17</f>
        <v>31/12/202</v>
      </c>
      <c r="AA127" s="750" t="str">
        <f>GGA!N17</f>
        <v>Bogotá D.C.</v>
      </c>
    </row>
    <row r="128" spans="1:27" s="95" customFormat="1" ht="89.25" customHeight="1" x14ac:dyDescent="0.2">
      <c r="A128" s="127"/>
      <c r="B128" s="101" t="s">
        <v>141</v>
      </c>
      <c r="C128" s="101" t="s">
        <v>168</v>
      </c>
      <c r="D128" s="708"/>
      <c r="E128" s="94" t="s">
        <v>300</v>
      </c>
      <c r="F128" s="94" t="s">
        <v>163</v>
      </c>
      <c r="G128" s="130" t="s">
        <v>236</v>
      </c>
      <c r="H128" s="130" t="s">
        <v>236</v>
      </c>
      <c r="I128" s="94" t="s">
        <v>182</v>
      </c>
      <c r="J128" s="94" t="s">
        <v>187</v>
      </c>
      <c r="K128" s="101" t="s">
        <v>195</v>
      </c>
      <c r="L128" s="101">
        <v>90</v>
      </c>
      <c r="M128" s="113" t="s">
        <v>203</v>
      </c>
      <c r="N128" s="146" t="s">
        <v>87</v>
      </c>
      <c r="O128" s="110" t="s">
        <v>226</v>
      </c>
      <c r="P128" s="38" t="s">
        <v>195</v>
      </c>
      <c r="Q128" s="109">
        <v>0.9</v>
      </c>
      <c r="R128" s="117" t="s">
        <v>86</v>
      </c>
      <c r="S128" s="146" t="s">
        <v>282</v>
      </c>
      <c r="T128" s="133" t="str">
        <f>GGA!G18</f>
        <v xml:space="preserve">3. Solicitudes de reembolso de caja menor </v>
      </c>
      <c r="U128" s="133" t="str">
        <f>GGA!H18</f>
        <v>12 solicitudes de reembolso  realizados</v>
      </c>
      <c r="V128" s="133" t="str">
        <f>GGA!I18</f>
        <v>Numero de solicitudes de caja menor presentadas</v>
      </c>
      <c r="W128" s="741">
        <f>GGA!J18</f>
        <v>0.05</v>
      </c>
      <c r="X128" s="747" t="str">
        <f>GGA!K18</f>
        <v xml:space="preserve">Angela Gutierrez
Ronal Gomez
</v>
      </c>
      <c r="Y128" s="742">
        <f>GGA!L18</f>
        <v>44197</v>
      </c>
      <c r="Z128" s="742">
        <f>GGA!M18</f>
        <v>44561</v>
      </c>
      <c r="AA128" s="750" t="str">
        <f>GGA!N18</f>
        <v>Bogotá D.C.</v>
      </c>
    </row>
    <row r="129" spans="1:27" s="95" customFormat="1" ht="89.25" customHeight="1" x14ac:dyDescent="0.2">
      <c r="A129" s="127" t="s">
        <v>161</v>
      </c>
      <c r="B129" s="101" t="s">
        <v>141</v>
      </c>
      <c r="C129" s="101" t="s">
        <v>168</v>
      </c>
      <c r="D129" s="708"/>
      <c r="E129" s="94" t="s">
        <v>300</v>
      </c>
      <c r="F129" s="94" t="s">
        <v>163</v>
      </c>
      <c r="G129" s="130" t="s">
        <v>236</v>
      </c>
      <c r="H129" s="130" t="s">
        <v>236</v>
      </c>
      <c r="I129" s="94" t="s">
        <v>182</v>
      </c>
      <c r="J129" s="94" t="s">
        <v>187</v>
      </c>
      <c r="K129" s="101" t="s">
        <v>195</v>
      </c>
      <c r="L129" s="101">
        <v>90</v>
      </c>
      <c r="M129" s="113" t="s">
        <v>203</v>
      </c>
      <c r="N129" s="146" t="s">
        <v>87</v>
      </c>
      <c r="O129" s="110" t="s">
        <v>226</v>
      </c>
      <c r="P129" s="38" t="s">
        <v>195</v>
      </c>
      <c r="Q129" s="109">
        <v>0.9</v>
      </c>
      <c r="R129" s="117" t="s">
        <v>86</v>
      </c>
      <c r="S129" s="146" t="s">
        <v>282</v>
      </c>
      <c r="T129" s="133" t="str">
        <f>GGA!G19</f>
        <v xml:space="preserve">4.1. Realizar actividades de promoción y sensibilización medioambiental en la Entidad. </v>
      </c>
      <c r="U129" s="133" t="str">
        <f>GGA!H19</f>
        <v>2 actividades de sensibilización del sistema de Gestión Ambiental realizadas</v>
      </c>
      <c r="V129" s="133" t="str">
        <f>GGA!I19</f>
        <v>Número de actividades de sensibilización y promoción del sistema ejecutadas.</v>
      </c>
      <c r="W129" s="741">
        <f>GGA!J19</f>
        <v>2.5000000000000001E-2</v>
      </c>
      <c r="X129" s="747" t="str">
        <f>GGA!K19</f>
        <v>Angela Gutierrez
Indira Hernández</v>
      </c>
      <c r="Y129" s="742">
        <f>GGA!L19</f>
        <v>44256</v>
      </c>
      <c r="Z129" s="742">
        <f>GGA!M19</f>
        <v>44439</v>
      </c>
      <c r="AA129" s="750" t="str">
        <f>GGA!N19</f>
        <v>Bogotá D.C.</v>
      </c>
    </row>
    <row r="130" spans="1:27" s="95" customFormat="1" ht="89.25" customHeight="1" x14ac:dyDescent="0.2">
      <c r="A130" s="127" t="s">
        <v>161</v>
      </c>
      <c r="B130" s="101" t="s">
        <v>141</v>
      </c>
      <c r="C130" s="101" t="s">
        <v>168</v>
      </c>
      <c r="D130" s="708"/>
      <c r="E130" s="94" t="s">
        <v>300</v>
      </c>
      <c r="F130" s="94" t="s">
        <v>163</v>
      </c>
      <c r="G130" s="130" t="s">
        <v>236</v>
      </c>
      <c r="H130" s="130" t="s">
        <v>236</v>
      </c>
      <c r="I130" s="94" t="s">
        <v>182</v>
      </c>
      <c r="J130" s="94" t="s">
        <v>187</v>
      </c>
      <c r="K130" s="101" t="s">
        <v>195</v>
      </c>
      <c r="L130" s="101">
        <v>90</v>
      </c>
      <c r="M130" s="113" t="s">
        <v>203</v>
      </c>
      <c r="N130" s="146" t="s">
        <v>87</v>
      </c>
      <c r="O130" s="110" t="s">
        <v>226</v>
      </c>
      <c r="P130" s="38" t="s">
        <v>195</v>
      </c>
      <c r="Q130" s="109">
        <v>0.9</v>
      </c>
      <c r="R130" s="117" t="s">
        <v>86</v>
      </c>
      <c r="S130" s="146" t="s">
        <v>282</v>
      </c>
      <c r="T130" s="133" t="str">
        <f>GGA!G20</f>
        <v>4.2.  Adelantar las actividades del plan institucional de gestión ambiental - PIGA para la vigencia 2021</v>
      </c>
      <c r="U130" s="133" t="str">
        <f>GGA!H20</f>
        <v>100% plan institucional de gestión ambiental implementado</v>
      </c>
      <c r="V130" s="133" t="str">
        <f>GGA!I20</f>
        <v xml:space="preserve">Porcentaje de implemetación del Plan Institucional de gestión ambiental </v>
      </c>
      <c r="W130" s="741">
        <f>GGA!J20</f>
        <v>2.5000000000000001E-2</v>
      </c>
      <c r="X130" s="747" t="str">
        <f>GGA!K20</f>
        <v>Angela Gutierrez
Indira Hernández</v>
      </c>
      <c r="Y130" s="742">
        <f>GGA!L20</f>
        <v>44228</v>
      </c>
      <c r="Z130" s="742">
        <f>GGA!M20</f>
        <v>44561</v>
      </c>
      <c r="AA130" s="750" t="str">
        <f>GGA!N20</f>
        <v>Bogotá D.C.</v>
      </c>
    </row>
    <row r="131" spans="1:27" s="95" customFormat="1" ht="89.25" customHeight="1" x14ac:dyDescent="0.2">
      <c r="A131" s="800" t="s">
        <v>161</v>
      </c>
      <c r="B131" s="101" t="s">
        <v>141</v>
      </c>
      <c r="C131" s="101" t="s">
        <v>168</v>
      </c>
      <c r="D131" s="708"/>
      <c r="E131" s="94" t="s">
        <v>300</v>
      </c>
      <c r="F131" s="94" t="s">
        <v>163</v>
      </c>
      <c r="G131" s="130" t="s">
        <v>236</v>
      </c>
      <c r="H131" s="130" t="s">
        <v>236</v>
      </c>
      <c r="I131" s="94" t="s">
        <v>182</v>
      </c>
      <c r="J131" s="94" t="s">
        <v>187</v>
      </c>
      <c r="K131" s="101" t="s">
        <v>195</v>
      </c>
      <c r="L131" s="101">
        <v>90</v>
      </c>
      <c r="M131" s="113" t="s">
        <v>203</v>
      </c>
      <c r="N131" s="146" t="s">
        <v>87</v>
      </c>
      <c r="O131" s="110" t="s">
        <v>226</v>
      </c>
      <c r="P131" s="38" t="s">
        <v>195</v>
      </c>
      <c r="Q131" s="109">
        <v>0.9</v>
      </c>
      <c r="R131" s="117" t="s">
        <v>86</v>
      </c>
      <c r="S131" s="146" t="s">
        <v>282</v>
      </c>
      <c r="T131" s="799" t="str">
        <f>GGA!G21</f>
        <v>4.3. Disminuir el consumo de energia y agua percapita de la entidad frente la vigencia 2021.</v>
      </c>
      <c r="U131" s="799" t="str">
        <f>GGA!H21</f>
        <v xml:space="preserve"> 5% de reducción en el consumo percapita  de energia y agua, frente la vigencia 2021. (linea base 75,23 consumo percapita vigencia 2019)</v>
      </c>
      <c r="V131" s="133" t="str">
        <f>GGA!I21</f>
        <v>Porcentaje de reducción del consumo de energia electrica  percápita</v>
      </c>
      <c r="W131" s="741">
        <f>GGA!J21</f>
        <v>0.02</v>
      </c>
      <c r="X131" s="747" t="str">
        <f>GGA!K21</f>
        <v>Angela Gutierrez
Ronal Gómez
Indira Hernández</v>
      </c>
      <c r="Y131" s="742">
        <f>GGA!L21</f>
        <v>44531</v>
      </c>
      <c r="Z131" s="742">
        <f>GGA!M21</f>
        <v>44561</v>
      </c>
      <c r="AA131" s="750" t="str">
        <f>GGA!N21</f>
        <v>Bogotá D.C.</v>
      </c>
    </row>
    <row r="132" spans="1:27" s="95" customFormat="1" ht="89.25" customHeight="1" x14ac:dyDescent="0.2">
      <c r="A132" s="800"/>
      <c r="B132" s="101" t="s">
        <v>141</v>
      </c>
      <c r="C132" s="101" t="s">
        <v>168</v>
      </c>
      <c r="D132" s="708"/>
      <c r="E132" s="94" t="s">
        <v>300</v>
      </c>
      <c r="F132" s="94" t="s">
        <v>163</v>
      </c>
      <c r="G132" s="130" t="s">
        <v>236</v>
      </c>
      <c r="H132" s="130" t="s">
        <v>236</v>
      </c>
      <c r="I132" s="94" t="s">
        <v>182</v>
      </c>
      <c r="J132" s="94" t="s">
        <v>187</v>
      </c>
      <c r="K132" s="101" t="s">
        <v>195</v>
      </c>
      <c r="L132" s="101">
        <v>90</v>
      </c>
      <c r="M132" s="113" t="s">
        <v>203</v>
      </c>
      <c r="N132" s="146" t="s">
        <v>87</v>
      </c>
      <c r="O132" s="110" t="s">
        <v>226</v>
      </c>
      <c r="P132" s="38" t="s">
        <v>195</v>
      </c>
      <c r="Q132" s="109">
        <v>0.9</v>
      </c>
      <c r="R132" s="117" t="s">
        <v>86</v>
      </c>
      <c r="S132" s="146" t="s">
        <v>282</v>
      </c>
      <c r="T132" s="799"/>
      <c r="U132" s="799"/>
      <c r="V132" s="133" t="str">
        <f>GGA!I22</f>
        <v>Porcentaje de reducción del consumo de agua  percápita</v>
      </c>
      <c r="W132" s="741">
        <f>GGA!J22</f>
        <v>0.02</v>
      </c>
      <c r="X132" s="747" t="str">
        <f>GGA!K22</f>
        <v>Angela Gutierrez
Ronal Gómez
Indira Hernández</v>
      </c>
      <c r="Y132" s="742">
        <f>GGA!L22</f>
        <v>44531</v>
      </c>
      <c r="Z132" s="742">
        <f>GGA!M22</f>
        <v>44561</v>
      </c>
      <c r="AA132" s="750" t="str">
        <f>GGA!N22</f>
        <v>Bogotá D.C.</v>
      </c>
    </row>
    <row r="133" spans="1:27" s="95" customFormat="1" ht="89.25" customHeight="1" x14ac:dyDescent="0.2">
      <c r="A133" s="127" t="s">
        <v>161</v>
      </c>
      <c r="B133" s="101" t="s">
        <v>141</v>
      </c>
      <c r="C133" s="101" t="s">
        <v>168</v>
      </c>
      <c r="D133" s="708"/>
      <c r="E133" s="94" t="s">
        <v>300</v>
      </c>
      <c r="F133" s="94" t="s">
        <v>163</v>
      </c>
      <c r="G133" s="130" t="s">
        <v>236</v>
      </c>
      <c r="H133" s="130" t="s">
        <v>236</v>
      </c>
      <c r="I133" s="94" t="s">
        <v>182</v>
      </c>
      <c r="J133" s="94" t="s">
        <v>187</v>
      </c>
      <c r="K133" s="101" t="s">
        <v>195</v>
      </c>
      <c r="L133" s="101">
        <v>90</v>
      </c>
      <c r="M133" s="113" t="s">
        <v>203</v>
      </c>
      <c r="N133" s="146" t="s">
        <v>87</v>
      </c>
      <c r="O133" s="110" t="s">
        <v>226</v>
      </c>
      <c r="P133" s="38" t="s">
        <v>195</v>
      </c>
      <c r="Q133" s="109">
        <v>0.9</v>
      </c>
      <c r="R133" s="117" t="s">
        <v>86</v>
      </c>
      <c r="S133" s="146" t="s">
        <v>282</v>
      </c>
      <c r="T133" s="133" t="str">
        <f>GGA!G23</f>
        <v xml:space="preserve">4.4.Reducir el consumo de papel en los grupos de gestión de la entidad </v>
      </c>
      <c r="U133" s="133" t="str">
        <f>GGA!H23</f>
        <v>5%  de reducción en el consumo de papel  , frente la vigencia 2021 (linea base 20 resmas  por área vigencia 2019 )</v>
      </c>
      <c r="V133" s="133" t="str">
        <f>GGA!I23</f>
        <v>Porcentaje de reducción del consumo de papel Institucional.</v>
      </c>
      <c r="W133" s="741">
        <f>GGA!J23</f>
        <v>0.04</v>
      </c>
      <c r="X133" s="747" t="str">
        <f>GGA!K23</f>
        <v>Angela Gutierrez
Ronal Gomez
Indira Hernández</v>
      </c>
      <c r="Y133" s="742">
        <f>GGA!L23</f>
        <v>44197</v>
      </c>
      <c r="Z133" s="742">
        <f>GGA!M23</f>
        <v>44561</v>
      </c>
      <c r="AA133" s="750" t="str">
        <f>GGA!N23</f>
        <v>Bogotá D.C.</v>
      </c>
    </row>
    <row r="134" spans="1:27" s="95" customFormat="1" ht="89.25" customHeight="1" x14ac:dyDescent="0.2">
      <c r="A134" s="127" t="s">
        <v>161</v>
      </c>
      <c r="B134" s="101" t="s">
        <v>141</v>
      </c>
      <c r="C134" s="101" t="s">
        <v>168</v>
      </c>
      <c r="D134" s="708"/>
      <c r="E134" s="94" t="s">
        <v>300</v>
      </c>
      <c r="F134" s="94" t="s">
        <v>163</v>
      </c>
      <c r="G134" s="130" t="s">
        <v>236</v>
      </c>
      <c r="H134" s="130" t="s">
        <v>236</v>
      </c>
      <c r="I134" s="94" t="s">
        <v>182</v>
      </c>
      <c r="J134" s="94" t="s">
        <v>187</v>
      </c>
      <c r="K134" s="101" t="s">
        <v>195</v>
      </c>
      <c r="L134" s="101">
        <v>90</v>
      </c>
      <c r="M134" s="113" t="s">
        <v>203</v>
      </c>
      <c r="N134" s="146" t="s">
        <v>87</v>
      </c>
      <c r="O134" s="110" t="s">
        <v>226</v>
      </c>
      <c r="P134" s="38" t="s">
        <v>195</v>
      </c>
      <c r="Q134" s="109">
        <v>0.9</v>
      </c>
      <c r="R134" s="117" t="s">
        <v>86</v>
      </c>
      <c r="S134" s="146" t="s">
        <v>282</v>
      </c>
      <c r="T134" s="133" t="str">
        <f>GGA!G24</f>
        <v xml:space="preserve">4.5 Actualizar el Plan de austeridad y de gestión Ambiental </v>
      </c>
      <c r="U134" s="133" t="str">
        <f>GGA!H24</f>
        <v>1 Plan de austeridad y de gestión Ambiental actualizado</v>
      </c>
      <c r="V134" s="133" t="str">
        <f>GGA!I24</f>
        <v>Número de planes de austeridad y gestión ambiental actualizado</v>
      </c>
      <c r="W134" s="741">
        <f>GGA!J24</f>
        <v>0.02</v>
      </c>
      <c r="X134" s="747" t="str">
        <f>GGA!K24</f>
        <v>Angela Gutierrez
Indira Hernández</v>
      </c>
      <c r="Y134" s="742">
        <f>GGA!L24</f>
        <v>44501</v>
      </c>
      <c r="Z134" s="742">
        <f>GGA!M24</f>
        <v>44530</v>
      </c>
      <c r="AA134" s="750" t="str">
        <f>GGA!N24</f>
        <v>Bogotá D.C.</v>
      </c>
    </row>
    <row r="135" spans="1:27" s="95" customFormat="1" ht="89.25" customHeight="1" x14ac:dyDescent="0.2">
      <c r="A135" s="127"/>
      <c r="B135" s="101" t="s">
        <v>141</v>
      </c>
      <c r="C135" s="101" t="s">
        <v>168</v>
      </c>
      <c r="D135" s="708"/>
      <c r="E135" s="94" t="s">
        <v>300</v>
      </c>
      <c r="F135" s="94" t="s">
        <v>163</v>
      </c>
      <c r="G135" s="130" t="s">
        <v>236</v>
      </c>
      <c r="H135" s="130" t="s">
        <v>236</v>
      </c>
      <c r="I135" s="94" t="s">
        <v>182</v>
      </c>
      <c r="J135" s="94" t="s">
        <v>187</v>
      </c>
      <c r="K135" s="101" t="s">
        <v>195</v>
      </c>
      <c r="L135" s="101">
        <v>90</v>
      </c>
      <c r="M135" s="113" t="s">
        <v>203</v>
      </c>
      <c r="N135" s="146" t="s">
        <v>87</v>
      </c>
      <c r="O135" s="110" t="s">
        <v>226</v>
      </c>
      <c r="P135" s="38" t="s">
        <v>195</v>
      </c>
      <c r="Q135" s="109">
        <v>0.9</v>
      </c>
      <c r="R135" s="117" t="s">
        <v>86</v>
      </c>
      <c r="S135" s="146" t="s">
        <v>282</v>
      </c>
      <c r="T135" s="133" t="str">
        <f>GGA!G25</f>
        <v>5.1. Realizar el seguimiento, acompañamiento y apoyo técnico e interventoría de las obras de la infraestructura física de la Entidad.</v>
      </c>
      <c r="U135" s="133" t="str">
        <f>GGA!H25</f>
        <v>1 procesos de interventoria  realizados.</v>
      </c>
      <c r="V135" s="133" t="str">
        <f>GGA!I25</f>
        <v>Número de Interventorias realizadas</v>
      </c>
      <c r="W135" s="741">
        <f>GGA!J25</f>
        <v>7.0000000000000007E-2</v>
      </c>
      <c r="X135" s="747" t="str">
        <f>GGA!K25</f>
        <v>Angela Gutierrez</v>
      </c>
      <c r="Y135" s="742">
        <f>GGA!L25</f>
        <v>44317</v>
      </c>
      <c r="Z135" s="742">
        <f>GGA!M25</f>
        <v>44408</v>
      </c>
      <c r="AA135" s="750" t="str">
        <f>GGA!N25</f>
        <v>Bogotá D.C.</v>
      </c>
    </row>
    <row r="136" spans="1:27" s="95" customFormat="1" ht="89.25" customHeight="1" x14ac:dyDescent="0.2">
      <c r="A136" s="127"/>
      <c r="B136" s="101" t="s">
        <v>141</v>
      </c>
      <c r="C136" s="101" t="s">
        <v>168</v>
      </c>
      <c r="D136" s="708"/>
      <c r="E136" s="94" t="s">
        <v>300</v>
      </c>
      <c r="F136" s="94" t="s">
        <v>163</v>
      </c>
      <c r="G136" s="130" t="s">
        <v>236</v>
      </c>
      <c r="H136" s="130" t="s">
        <v>236</v>
      </c>
      <c r="I136" s="94" t="s">
        <v>182</v>
      </c>
      <c r="J136" s="94" t="s">
        <v>187</v>
      </c>
      <c r="K136" s="101" t="s">
        <v>195</v>
      </c>
      <c r="L136" s="101">
        <v>90</v>
      </c>
      <c r="M136" s="113" t="s">
        <v>203</v>
      </c>
      <c r="N136" s="146" t="s">
        <v>87</v>
      </c>
      <c r="O136" s="110" t="s">
        <v>226</v>
      </c>
      <c r="P136" s="38" t="s">
        <v>195</v>
      </c>
      <c r="Q136" s="109">
        <v>0.9</v>
      </c>
      <c r="R136" s="117" t="s">
        <v>86</v>
      </c>
      <c r="S136" s="146" t="s">
        <v>282</v>
      </c>
      <c r="T136" s="133" t="str">
        <f>GGA!G26</f>
        <v>5.2. Realizar las adecuaciones necesarias a la infraestructura de la Entidad.</v>
      </c>
      <c r="U136" s="133" t="str">
        <f>GGA!H26</f>
        <v xml:space="preserve">1 obra de adecuación </v>
      </c>
      <c r="V136" s="133" t="str">
        <f>GGA!I26</f>
        <v>Número  de obras ejecutadas</v>
      </c>
      <c r="W136" s="741">
        <f>GGA!J26</f>
        <v>0.08</v>
      </c>
      <c r="X136" s="747" t="str">
        <f>GGA!K26</f>
        <v>Angela Gutierrez</v>
      </c>
      <c r="Y136" s="742">
        <f>GGA!L26</f>
        <v>44317</v>
      </c>
      <c r="Z136" s="742">
        <f>GGA!M26</f>
        <v>44408</v>
      </c>
      <c r="AA136" s="750" t="str">
        <f>GGA!N26</f>
        <v>Bogotá D.C.</v>
      </c>
    </row>
    <row r="137" spans="1:27" s="95" customFormat="1" ht="89.25" customHeight="1" x14ac:dyDescent="0.2">
      <c r="A137" s="127"/>
      <c r="B137" s="101" t="s">
        <v>141</v>
      </c>
      <c r="C137" s="101" t="s">
        <v>168</v>
      </c>
      <c r="D137" s="708"/>
      <c r="E137" s="94" t="s">
        <v>300</v>
      </c>
      <c r="F137" s="94" t="s">
        <v>163</v>
      </c>
      <c r="G137" s="130" t="s">
        <v>236</v>
      </c>
      <c r="H137" s="130" t="s">
        <v>236</v>
      </c>
      <c r="I137" s="94" t="s">
        <v>182</v>
      </c>
      <c r="J137" s="94" t="s">
        <v>187</v>
      </c>
      <c r="K137" s="101" t="s">
        <v>195</v>
      </c>
      <c r="L137" s="101">
        <v>90</v>
      </c>
      <c r="M137" s="113" t="s">
        <v>203</v>
      </c>
      <c r="N137" s="146" t="s">
        <v>87</v>
      </c>
      <c r="O137" s="110" t="s">
        <v>226</v>
      </c>
      <c r="P137" s="38" t="s">
        <v>195</v>
      </c>
      <c r="Q137" s="109">
        <v>0.9</v>
      </c>
      <c r="R137" s="117" t="s">
        <v>86</v>
      </c>
      <c r="S137" s="146" t="s">
        <v>282</v>
      </c>
      <c r="T137" s="133" t="str">
        <f>GGA!G27</f>
        <v>6.1 Adquirir el mobiliario apropiado para la sede central de UAEOS</v>
      </c>
      <c r="U137" s="133" t="str">
        <f>GGA!H27</f>
        <v>1 mobiliario adquirido</v>
      </c>
      <c r="V137" s="133" t="str">
        <f>GGA!I27</f>
        <v>Número de mobiliario adquirido</v>
      </c>
      <c r="W137" s="741">
        <f>GGA!J27</f>
        <v>0.05</v>
      </c>
      <c r="X137" s="747" t="str">
        <f>GGA!K27</f>
        <v>Angela Gutierrez</v>
      </c>
      <c r="Y137" s="742">
        <f>GGA!L27</f>
        <v>44317</v>
      </c>
      <c r="Z137" s="742">
        <f>GGA!M27</f>
        <v>44347</v>
      </c>
      <c r="AA137" s="750" t="str">
        <f>GGA!N27</f>
        <v>Bogotá D.C.</v>
      </c>
    </row>
    <row r="138" spans="1:27" s="95" customFormat="1" ht="89.25" customHeight="1" x14ac:dyDescent="0.2">
      <c r="A138" s="127" t="s">
        <v>155</v>
      </c>
      <c r="B138" s="101" t="s">
        <v>141</v>
      </c>
      <c r="C138" s="101" t="s">
        <v>178</v>
      </c>
      <c r="D138" s="708"/>
      <c r="E138" s="94" t="s">
        <v>300</v>
      </c>
      <c r="F138" s="94" t="s">
        <v>163</v>
      </c>
      <c r="G138" s="130" t="s">
        <v>236</v>
      </c>
      <c r="H138" s="130" t="s">
        <v>236</v>
      </c>
      <c r="I138" s="94" t="s">
        <v>182</v>
      </c>
      <c r="J138" s="94" t="s">
        <v>187</v>
      </c>
      <c r="K138" s="101" t="s">
        <v>195</v>
      </c>
      <c r="L138" s="101">
        <v>90</v>
      </c>
      <c r="M138" s="113" t="s">
        <v>203</v>
      </c>
      <c r="N138" s="146" t="s">
        <v>87</v>
      </c>
      <c r="O138" s="110" t="s">
        <v>226</v>
      </c>
      <c r="P138" s="38" t="s">
        <v>195</v>
      </c>
      <c r="Q138" s="109">
        <v>0.9</v>
      </c>
      <c r="R138" s="117" t="s">
        <v>86</v>
      </c>
      <c r="S138" s="146" t="s">
        <v>283</v>
      </c>
      <c r="T138" s="133" t="str">
        <f>GGA!G28</f>
        <v xml:space="preserve">7.1.  Implementar el Sistema de Gestión Documental </v>
      </c>
      <c r="U138" s="133" t="str">
        <f>GGA!H28</f>
        <v>100% del sistema Integrado de Conservación Documental  Implementado</v>
      </c>
      <c r="V138" s="133" t="str">
        <f>GGA!I28</f>
        <v>Porcentaje de implemetación del Sistema integrado de conservación.</v>
      </c>
      <c r="W138" s="741">
        <f>GGA!J28</f>
        <v>0.02</v>
      </c>
      <c r="X138" s="747" t="str">
        <f>GGA!K28</f>
        <v>Angela Gutierrez
Profesional GD</v>
      </c>
      <c r="Y138" s="742">
        <f>GGA!L28</f>
        <v>44197</v>
      </c>
      <c r="Z138" s="742">
        <f>GGA!M28</f>
        <v>44561</v>
      </c>
      <c r="AA138" s="750" t="str">
        <f>GGA!N28</f>
        <v>Bogotá D.C.</v>
      </c>
    </row>
    <row r="139" spans="1:27" s="95" customFormat="1" ht="89.25" customHeight="1" x14ac:dyDescent="0.2">
      <c r="A139" s="127" t="s">
        <v>136</v>
      </c>
      <c r="B139" s="101" t="s">
        <v>145</v>
      </c>
      <c r="C139" s="101" t="s">
        <v>178</v>
      </c>
      <c r="D139" s="708"/>
      <c r="E139" s="94" t="s">
        <v>300</v>
      </c>
      <c r="F139" s="94" t="s">
        <v>163</v>
      </c>
      <c r="G139" s="130" t="s">
        <v>236</v>
      </c>
      <c r="H139" s="130" t="s">
        <v>236</v>
      </c>
      <c r="I139" s="94" t="s">
        <v>182</v>
      </c>
      <c r="J139" s="94" t="s">
        <v>187</v>
      </c>
      <c r="K139" s="101" t="s">
        <v>195</v>
      </c>
      <c r="L139" s="101">
        <v>90</v>
      </c>
      <c r="M139" s="113" t="s">
        <v>203</v>
      </c>
      <c r="N139" s="146" t="s">
        <v>87</v>
      </c>
      <c r="O139" s="110" t="s">
        <v>226</v>
      </c>
      <c r="P139" s="38" t="s">
        <v>195</v>
      </c>
      <c r="Q139" s="109">
        <v>0.9</v>
      </c>
      <c r="R139" s="117" t="s">
        <v>86</v>
      </c>
      <c r="S139" s="146" t="s">
        <v>283</v>
      </c>
      <c r="T139" s="133">
        <f>GGA!G29</f>
        <v>0</v>
      </c>
      <c r="U139" s="133" t="str">
        <f>GGA!H29</f>
        <v>100% del  Plan especifico del PGD implementado</v>
      </c>
      <c r="V139" s="133" t="str">
        <f>GGA!I29</f>
        <v>Porcentaje de implemetación del PGD</v>
      </c>
      <c r="W139" s="741">
        <f>GGA!J29</f>
        <v>0.03</v>
      </c>
      <c r="X139" s="747" t="str">
        <f>GGA!K29</f>
        <v>Angela Gutierrez
Profesional GD</v>
      </c>
      <c r="Y139" s="742">
        <f>GGA!L29</f>
        <v>44197</v>
      </c>
      <c r="Z139" s="742">
        <f>GGA!M29</f>
        <v>44561</v>
      </c>
      <c r="AA139" s="750" t="str">
        <f>GGA!N29</f>
        <v>Bogotá D.C.</v>
      </c>
    </row>
    <row r="140" spans="1:27" s="95" customFormat="1" ht="102" x14ac:dyDescent="0.2">
      <c r="A140" s="127" t="s">
        <v>136</v>
      </c>
      <c r="B140" s="101" t="s">
        <v>145</v>
      </c>
      <c r="C140" s="101" t="s">
        <v>178</v>
      </c>
      <c r="D140" s="708"/>
      <c r="E140" s="94" t="s">
        <v>300</v>
      </c>
      <c r="F140" s="94" t="s">
        <v>163</v>
      </c>
      <c r="G140" s="130" t="s">
        <v>236</v>
      </c>
      <c r="H140" s="130" t="s">
        <v>236</v>
      </c>
      <c r="I140" s="94" t="s">
        <v>182</v>
      </c>
      <c r="J140" s="94" t="s">
        <v>187</v>
      </c>
      <c r="K140" s="101" t="s">
        <v>195</v>
      </c>
      <c r="L140" s="101">
        <v>90</v>
      </c>
      <c r="M140" s="113" t="s">
        <v>203</v>
      </c>
      <c r="N140" s="146" t="s">
        <v>87</v>
      </c>
      <c r="O140" s="110" t="s">
        <v>226</v>
      </c>
      <c r="P140" s="38" t="s">
        <v>195</v>
      </c>
      <c r="Q140" s="109">
        <v>0.9</v>
      </c>
      <c r="R140" s="117" t="s">
        <v>86</v>
      </c>
      <c r="S140" s="146" t="s">
        <v>283</v>
      </c>
      <c r="T140" s="133" t="str">
        <f>GGA!G30</f>
        <v>7.2 Asesorar y acompañar el proceso de transferencias documentales primarias de los archivos de gestión de las dependencias de la entidad.</v>
      </c>
      <c r="U140" s="133" t="str">
        <f>GGA!H30</f>
        <v>16 Transferencias documentales primarias</v>
      </c>
      <c r="V140" s="133" t="str">
        <f>GGA!I30</f>
        <v>Número  de transferencias documentales realizadas.</v>
      </c>
      <c r="W140" s="741">
        <f>GGA!J30</f>
        <v>0.04</v>
      </c>
      <c r="X140" s="747" t="str">
        <f>GGA!K30</f>
        <v>Profesional GD
 Indira Hernandez
Martha Rodriguez</v>
      </c>
      <c r="Y140" s="742">
        <f>GGA!L30</f>
        <v>44256</v>
      </c>
      <c r="Z140" s="742">
        <f>GGA!M30</f>
        <v>44561</v>
      </c>
      <c r="AA140" s="750" t="str">
        <f>GGA!N30</f>
        <v>Bogotá D.C.</v>
      </c>
    </row>
    <row r="141" spans="1:27" s="95" customFormat="1" ht="102" x14ac:dyDescent="0.2">
      <c r="A141" s="127" t="s">
        <v>156</v>
      </c>
      <c r="B141" s="101" t="s">
        <v>145</v>
      </c>
      <c r="C141" s="101" t="s">
        <v>178</v>
      </c>
      <c r="D141" s="708"/>
      <c r="E141" s="94" t="s">
        <v>300</v>
      </c>
      <c r="F141" s="94" t="s">
        <v>163</v>
      </c>
      <c r="G141" s="130" t="s">
        <v>236</v>
      </c>
      <c r="H141" s="130" t="s">
        <v>236</v>
      </c>
      <c r="I141" s="94" t="s">
        <v>182</v>
      </c>
      <c r="J141" s="94" t="s">
        <v>187</v>
      </c>
      <c r="K141" s="101" t="s">
        <v>195</v>
      </c>
      <c r="L141" s="101">
        <v>90</v>
      </c>
      <c r="M141" s="113" t="s">
        <v>203</v>
      </c>
      <c r="N141" s="146" t="s">
        <v>87</v>
      </c>
      <c r="O141" s="110" t="s">
        <v>226</v>
      </c>
      <c r="P141" s="38" t="s">
        <v>195</v>
      </c>
      <c r="Q141" s="109">
        <v>0.9</v>
      </c>
      <c r="R141" s="117" t="s">
        <v>86</v>
      </c>
      <c r="S141" s="146" t="s">
        <v>283</v>
      </c>
      <c r="T141" s="133" t="str">
        <f>GGA!G31</f>
        <v>7.3 Realizar transferencia documental a la superintendencia de Economia solidaria frente a las series documentales relacionadas con inspección, control y vigilancia.</v>
      </c>
      <c r="U141" s="133" t="str">
        <f>GGA!H31</f>
        <v xml:space="preserve">70 metros lineales organizados </v>
      </c>
      <c r="V141" s="133" t="str">
        <f>GGA!I31</f>
        <v>Número  de transferencia documental realizada.</v>
      </c>
      <c r="W141" s="741">
        <f>GGA!J31</f>
        <v>0.04</v>
      </c>
      <c r="X141" s="747" t="str">
        <f>GGA!K31</f>
        <v>Profesional GD
 Indira Hernandez
Martha Rodriguez</v>
      </c>
      <c r="Y141" s="742">
        <f>GGA!L31</f>
        <v>44501</v>
      </c>
      <c r="Z141" s="742">
        <f>GGA!M31</f>
        <v>44530</v>
      </c>
      <c r="AA141" s="750" t="str">
        <f>GGA!N31</f>
        <v>Bogotá D.C.</v>
      </c>
    </row>
    <row r="142" spans="1:27" s="95" customFormat="1" ht="102" x14ac:dyDescent="0.2">
      <c r="A142" s="127" t="s">
        <v>155</v>
      </c>
      <c r="B142" s="101" t="s">
        <v>145</v>
      </c>
      <c r="C142" s="101" t="s">
        <v>178</v>
      </c>
      <c r="D142" s="708"/>
      <c r="E142" s="94" t="s">
        <v>300</v>
      </c>
      <c r="F142" s="94" t="s">
        <v>163</v>
      </c>
      <c r="G142" s="130" t="s">
        <v>236</v>
      </c>
      <c r="H142" s="130" t="s">
        <v>236</v>
      </c>
      <c r="I142" s="94" t="s">
        <v>182</v>
      </c>
      <c r="J142" s="94" t="s">
        <v>187</v>
      </c>
      <c r="K142" s="101" t="s">
        <v>195</v>
      </c>
      <c r="L142" s="101">
        <v>90</v>
      </c>
      <c r="M142" s="113" t="s">
        <v>203</v>
      </c>
      <c r="N142" s="146" t="s">
        <v>87</v>
      </c>
      <c r="O142" s="110" t="s">
        <v>226</v>
      </c>
      <c r="P142" s="38" t="s">
        <v>195</v>
      </c>
      <c r="Q142" s="109">
        <v>0.9</v>
      </c>
      <c r="R142" s="117" t="s">
        <v>86</v>
      </c>
      <c r="S142" s="146" t="s">
        <v>283</v>
      </c>
      <c r="T142" s="133" t="str">
        <f>GGA!G32</f>
        <v>7.4. Organizar archvística y técnicamente los fondos documentales de la UAEOS</v>
      </c>
      <c r="U142" s="133" t="str">
        <f>GGA!H32</f>
        <v>150 metros lineales organizados</v>
      </c>
      <c r="V142" s="133" t="str">
        <f>GGA!I32</f>
        <v>Número  de metros lineales organizados</v>
      </c>
      <c r="W142" s="741">
        <f>GGA!J32</f>
        <v>0.05</v>
      </c>
      <c r="X142" s="747" t="str">
        <f>GGA!K32</f>
        <v>Angela Gutierrez
Profesional GD</v>
      </c>
      <c r="Y142" s="742">
        <f>GGA!L32</f>
        <v>44228</v>
      </c>
      <c r="Z142" s="742">
        <f>GGA!M32</f>
        <v>44530</v>
      </c>
      <c r="AA142" s="750" t="str">
        <f>GGA!N32</f>
        <v>Bogotá D.C.</v>
      </c>
    </row>
    <row r="143" spans="1:27" s="95" customFormat="1" ht="102" x14ac:dyDescent="0.2">
      <c r="A143" s="127" t="s">
        <v>156</v>
      </c>
      <c r="B143" s="101" t="s">
        <v>145</v>
      </c>
      <c r="C143" s="101" t="s">
        <v>178</v>
      </c>
      <c r="D143" s="708"/>
      <c r="E143" s="94" t="s">
        <v>300</v>
      </c>
      <c r="F143" s="94" t="s">
        <v>163</v>
      </c>
      <c r="G143" s="130" t="s">
        <v>236</v>
      </c>
      <c r="H143" s="130" t="s">
        <v>236</v>
      </c>
      <c r="I143" s="94" t="s">
        <v>182</v>
      </c>
      <c r="J143" s="94" t="s">
        <v>187</v>
      </c>
      <c r="K143" s="101" t="s">
        <v>195</v>
      </c>
      <c r="L143" s="101">
        <v>90</v>
      </c>
      <c r="M143" s="113" t="s">
        <v>203</v>
      </c>
      <c r="N143" s="146" t="s">
        <v>87</v>
      </c>
      <c r="O143" s="110" t="s">
        <v>226</v>
      </c>
      <c r="P143" s="38" t="s">
        <v>195</v>
      </c>
      <c r="Q143" s="109">
        <v>0.9</v>
      </c>
      <c r="R143" s="117" t="s">
        <v>86</v>
      </c>
      <c r="S143" s="146" t="s">
        <v>283</v>
      </c>
      <c r="T143" s="133" t="str">
        <f>GGA!G33</f>
        <v>7.5. Digitalizar Documentos Escenciales</v>
      </c>
      <c r="U143" s="133" t="str">
        <f>GGA!H33</f>
        <v>50 metros lineales digitalizados</v>
      </c>
      <c r="V143" s="133" t="str">
        <f>GGA!I33</f>
        <v>Número de metros lineales digitalizados</v>
      </c>
      <c r="W143" s="741">
        <f>GGA!J33</f>
        <v>0.05</v>
      </c>
      <c r="X143" s="747" t="str">
        <f>GGA!K33</f>
        <v>Angela Gutierrez
Profesional GD</v>
      </c>
      <c r="Y143" s="742">
        <f>GGA!L33</f>
        <v>44228</v>
      </c>
      <c r="Z143" s="742">
        <f>GGA!M33</f>
        <v>44530</v>
      </c>
      <c r="AA143" s="750" t="str">
        <f>GGA!N33</f>
        <v>Bogotá D.C.</v>
      </c>
    </row>
    <row r="144" spans="1:27" s="95" customFormat="1" ht="102" x14ac:dyDescent="0.2">
      <c r="A144" s="127" t="s">
        <v>155</v>
      </c>
      <c r="B144" s="101" t="s">
        <v>145</v>
      </c>
      <c r="C144" s="101" t="s">
        <v>178</v>
      </c>
      <c r="D144" s="708"/>
      <c r="E144" s="94" t="s">
        <v>300</v>
      </c>
      <c r="F144" s="94" t="s">
        <v>163</v>
      </c>
      <c r="G144" s="130" t="s">
        <v>236</v>
      </c>
      <c r="H144" s="130" t="s">
        <v>236</v>
      </c>
      <c r="I144" s="94" t="s">
        <v>182</v>
      </c>
      <c r="J144" s="94" t="s">
        <v>187</v>
      </c>
      <c r="K144" s="101" t="s">
        <v>195</v>
      </c>
      <c r="L144" s="101">
        <v>90</v>
      </c>
      <c r="M144" s="113" t="s">
        <v>203</v>
      </c>
      <c r="N144" s="146" t="s">
        <v>87</v>
      </c>
      <c r="O144" s="110" t="s">
        <v>226</v>
      </c>
      <c r="P144" s="38" t="s">
        <v>195</v>
      </c>
      <c r="Q144" s="112">
        <v>90</v>
      </c>
      <c r="R144" s="117" t="s">
        <v>86</v>
      </c>
      <c r="S144" s="146" t="s">
        <v>371</v>
      </c>
      <c r="T144" s="133" t="str">
        <f>GGA!G34</f>
        <v>7.6. Actualizar el Plan de conservación digital</v>
      </c>
      <c r="U144" s="133" t="str">
        <f>GGA!H34</f>
        <v>1 Plan de conservación digital actualizado</v>
      </c>
      <c r="V144" s="133" t="str">
        <f>GGA!I34</f>
        <v>Numero de Planes de conservación digital actualizado</v>
      </c>
      <c r="W144" s="741">
        <f>GGA!J34</f>
        <v>0.02</v>
      </c>
      <c r="X144" s="747" t="str">
        <f>GGA!K34</f>
        <v>Angela Gutierrez
Profesional GD</v>
      </c>
      <c r="Y144" s="742">
        <f>GGA!L34</f>
        <v>44501</v>
      </c>
      <c r="Z144" s="742">
        <f>GGA!M34</f>
        <v>44530</v>
      </c>
      <c r="AA144" s="750" t="str">
        <f>GGA!N34</f>
        <v>Bogotá D.C.</v>
      </c>
    </row>
    <row r="145" spans="1:27" s="95" customFormat="1" ht="102" x14ac:dyDescent="0.2">
      <c r="A145" s="127" t="s">
        <v>136</v>
      </c>
      <c r="B145" s="101" t="s">
        <v>137</v>
      </c>
      <c r="C145" s="101" t="s">
        <v>164</v>
      </c>
      <c r="D145" s="708"/>
      <c r="E145" s="94" t="s">
        <v>300</v>
      </c>
      <c r="F145" s="94" t="s">
        <v>163</v>
      </c>
      <c r="G145" s="130" t="s">
        <v>236</v>
      </c>
      <c r="H145" s="130" t="s">
        <v>236</v>
      </c>
      <c r="I145" s="94" t="s">
        <v>182</v>
      </c>
      <c r="J145" s="94" t="s">
        <v>187</v>
      </c>
      <c r="K145" s="101" t="s">
        <v>195</v>
      </c>
      <c r="L145" s="101">
        <v>90</v>
      </c>
      <c r="M145" s="113" t="s">
        <v>203</v>
      </c>
      <c r="N145" s="146" t="s">
        <v>87</v>
      </c>
      <c r="O145" s="110" t="s">
        <v>226</v>
      </c>
      <c r="P145" s="38" t="s">
        <v>195</v>
      </c>
      <c r="Q145" s="112">
        <v>90</v>
      </c>
      <c r="R145" s="117" t="s">
        <v>86</v>
      </c>
      <c r="S145" s="146" t="s">
        <v>275</v>
      </c>
      <c r="T145" s="133" t="str">
        <f>GGA!G35</f>
        <v xml:space="preserve">8.1 Mejoramiento del Aplicativo de Gestión Documental de la U.A.E.O.S. </v>
      </c>
      <c r="U145" s="133" t="str">
        <f>GGA!H35</f>
        <v>5 informes de ejecución de las actividades que comprende el mejoramiento del sistema de gestión documental</v>
      </c>
      <c r="V145" s="133" t="str">
        <f>GGA!I35</f>
        <v>Número de infromes que describen el mejoramiento del sistema de gestión documental</v>
      </c>
      <c r="W145" s="741">
        <f>GGA!J35</f>
        <v>0.05</v>
      </c>
      <c r="X145" s="747" t="str">
        <f>GGA!K35</f>
        <v>Angela Gutierrez
Profesional GD</v>
      </c>
      <c r="Y145" s="742">
        <f>GGA!L35</f>
        <v>44256</v>
      </c>
      <c r="Z145" s="742">
        <f>GGA!M35</f>
        <v>44530</v>
      </c>
      <c r="AA145" s="750" t="str">
        <f>GGA!N35</f>
        <v>Bogotá D.C.</v>
      </c>
    </row>
    <row r="146" spans="1:27" s="95" customFormat="1" ht="102" x14ac:dyDescent="0.2">
      <c r="A146" s="127"/>
      <c r="B146" s="101" t="s">
        <v>137</v>
      </c>
      <c r="C146" s="101" t="s">
        <v>164</v>
      </c>
      <c r="D146" s="708"/>
      <c r="E146" s="94" t="s">
        <v>300</v>
      </c>
      <c r="F146" s="94" t="s">
        <v>163</v>
      </c>
      <c r="G146" s="130" t="s">
        <v>236</v>
      </c>
      <c r="H146" s="130" t="s">
        <v>236</v>
      </c>
      <c r="I146" s="94" t="s">
        <v>182</v>
      </c>
      <c r="J146" s="94" t="s">
        <v>187</v>
      </c>
      <c r="K146" s="101" t="s">
        <v>195</v>
      </c>
      <c r="L146" s="101">
        <v>91</v>
      </c>
      <c r="M146" s="113" t="s">
        <v>203</v>
      </c>
      <c r="N146" s="146" t="s">
        <v>87</v>
      </c>
      <c r="O146" s="110" t="s">
        <v>226</v>
      </c>
      <c r="P146" s="38" t="s">
        <v>195</v>
      </c>
      <c r="Q146" s="112">
        <v>90</v>
      </c>
      <c r="R146" s="117" t="s">
        <v>86</v>
      </c>
      <c r="S146" s="146" t="s">
        <v>275</v>
      </c>
      <c r="T146" s="133" t="str">
        <f>GGA!G36</f>
        <v>9.1 Adelantar las actividades para la implementación de las políticas que conforman el MIPG de acuerdo al plan de trabajo dispuesto por la Entidad  </v>
      </c>
      <c r="U146" s="133" t="str">
        <f>GGA!H36</f>
        <v>100% del Cumplimiento de las actividades asignadas   del MIPG</v>
      </c>
      <c r="V146" s="133" t="str">
        <f>GGA!I36</f>
        <v xml:space="preserve">Porcentaje de Implemtación de MIPG </v>
      </c>
      <c r="W146" s="741">
        <f>GGA!J36</f>
        <v>0.1</v>
      </c>
      <c r="X146" s="747" t="str">
        <f>GGA!K36</f>
        <v>Angela Gutierrez
Profesional GD</v>
      </c>
      <c r="Y146" s="742">
        <f>GGA!L36</f>
        <v>44197</v>
      </c>
      <c r="Z146" s="742">
        <f>GGA!M36</f>
        <v>44227</v>
      </c>
      <c r="AA146" s="747" t="str">
        <f>GGA!N36</f>
        <v>Bogotá D.C.</v>
      </c>
    </row>
    <row r="147" spans="1:27" ht="102.75" customHeight="1" x14ac:dyDescent="0.2">
      <c r="A147" s="127"/>
      <c r="B147" s="101" t="s">
        <v>143</v>
      </c>
      <c r="C147" s="101" t="s">
        <v>176</v>
      </c>
      <c r="D147" s="708"/>
      <c r="E147" s="101" t="s">
        <v>300</v>
      </c>
      <c r="F147" s="101" t="s">
        <v>294</v>
      </c>
      <c r="G147" s="130" t="s">
        <v>236</v>
      </c>
      <c r="H147" s="130" t="s">
        <v>236</v>
      </c>
      <c r="I147" s="101" t="s">
        <v>182</v>
      </c>
      <c r="J147" s="101" t="s">
        <v>187</v>
      </c>
      <c r="K147" s="101" t="s">
        <v>195</v>
      </c>
      <c r="L147" s="101">
        <v>90</v>
      </c>
      <c r="M147" s="146" t="s">
        <v>203</v>
      </c>
      <c r="N147" s="146" t="s">
        <v>87</v>
      </c>
      <c r="O147" s="2" t="s">
        <v>226</v>
      </c>
      <c r="P147" s="146" t="s">
        <v>195</v>
      </c>
      <c r="Q147" s="146">
        <v>90</v>
      </c>
      <c r="R147" s="117" t="s">
        <v>272</v>
      </c>
      <c r="S147" s="146" t="s">
        <v>275</v>
      </c>
      <c r="T147" s="685" t="str">
        <f>GPyE!G12</f>
        <v>1.1  Realizar Seguimiento al Plan Estratégico institucional (2019-2022)</v>
      </c>
      <c r="U147" s="685" t="str">
        <f>GPyE!H12</f>
        <v xml:space="preserve"> 4 Seguimientos PEI (último vigencia 2020 y 3  de 2021)</v>
      </c>
      <c r="V147" s="685" t="str">
        <f>GPyE!I12</f>
        <v>Número de seguimientos realizados</v>
      </c>
      <c r="W147" s="703">
        <f>GPyE!J12</f>
        <v>0.03</v>
      </c>
      <c r="X147" s="691" t="str">
        <f>GPyE!K12</f>
        <v>Marisol Viveros 
Jorge Chavez</v>
      </c>
      <c r="Y147" s="717">
        <f>GPyE!L12</f>
        <v>43845</v>
      </c>
      <c r="Z147" s="717">
        <f>GPyE!M12</f>
        <v>44196</v>
      </c>
      <c r="AA147" s="156" t="str">
        <f>GPyE!N12</f>
        <v>Bogotá DC</v>
      </c>
    </row>
    <row r="148" spans="1:27" ht="102" x14ac:dyDescent="0.2">
      <c r="A148" s="127"/>
      <c r="B148" s="101" t="s">
        <v>143</v>
      </c>
      <c r="C148" s="101" t="s">
        <v>176</v>
      </c>
      <c r="D148" s="708"/>
      <c r="E148" s="101" t="s">
        <v>300</v>
      </c>
      <c r="F148" s="101" t="s">
        <v>294</v>
      </c>
      <c r="G148" s="130" t="s">
        <v>236</v>
      </c>
      <c r="H148" s="130" t="s">
        <v>236</v>
      </c>
      <c r="I148" s="101" t="s">
        <v>182</v>
      </c>
      <c r="J148" s="101" t="s">
        <v>187</v>
      </c>
      <c r="K148" s="101" t="s">
        <v>195</v>
      </c>
      <c r="L148" s="101">
        <v>90</v>
      </c>
      <c r="M148" s="146" t="s">
        <v>203</v>
      </c>
      <c r="N148" s="146" t="s">
        <v>87</v>
      </c>
      <c r="O148" s="2" t="s">
        <v>226</v>
      </c>
      <c r="P148" s="146" t="s">
        <v>195</v>
      </c>
      <c r="Q148" s="146">
        <v>90</v>
      </c>
      <c r="R148" s="117" t="s">
        <v>272</v>
      </c>
      <c r="S148" s="146" t="s">
        <v>275</v>
      </c>
      <c r="T148" s="685" t="str">
        <f>GPyE!G13</f>
        <v>1.2 Realizar seguimiento a los compromisos del PND (Indicador de SINERGIA), la Planeación Sectorial e Institucional (último vigencia 2020 y 3  de 2021)</v>
      </c>
      <c r="U148" s="685" t="str">
        <f>GPyE!H13</f>
        <v>4 informes de seguimiento  (último vigencia 2020 y 3  de 2021)</v>
      </c>
      <c r="V148" s="685" t="str">
        <f>GPyE!I13</f>
        <v>Número de informes de seguimientos realizados</v>
      </c>
      <c r="W148" s="703">
        <f>GPyE!J13</f>
        <v>0.05</v>
      </c>
      <c r="X148" s="691" t="str">
        <f>GPyE!K13</f>
        <v>Marisol Viveros
 Jorge Chavez</v>
      </c>
      <c r="Y148" s="717">
        <f>GPyE!L13</f>
        <v>43831</v>
      </c>
      <c r="Z148" s="717">
        <f>GPyE!M13</f>
        <v>44166</v>
      </c>
      <c r="AA148" s="156" t="str">
        <f>GPyE!N13</f>
        <v>Bogotá DC</v>
      </c>
    </row>
    <row r="149" spans="1:27" ht="102" x14ac:dyDescent="0.2">
      <c r="A149" s="127"/>
      <c r="B149" s="101" t="s">
        <v>137</v>
      </c>
      <c r="C149" s="101" t="s">
        <v>164</v>
      </c>
      <c r="D149" s="708"/>
      <c r="E149" s="101" t="s">
        <v>300</v>
      </c>
      <c r="F149" s="101" t="s">
        <v>294</v>
      </c>
      <c r="G149" s="130" t="s">
        <v>236</v>
      </c>
      <c r="H149" s="130" t="s">
        <v>236</v>
      </c>
      <c r="I149" s="101" t="s">
        <v>182</v>
      </c>
      <c r="J149" s="101" t="s">
        <v>187</v>
      </c>
      <c r="K149" s="101" t="s">
        <v>195</v>
      </c>
      <c r="L149" s="101">
        <v>90</v>
      </c>
      <c r="M149" s="146" t="s">
        <v>203</v>
      </c>
      <c r="N149" s="146" t="s">
        <v>87</v>
      </c>
      <c r="O149" s="2" t="s">
        <v>226</v>
      </c>
      <c r="P149" s="146" t="s">
        <v>195</v>
      </c>
      <c r="Q149" s="146">
        <v>90</v>
      </c>
      <c r="R149" s="117" t="s">
        <v>272</v>
      </c>
      <c r="S149" s="146" t="s">
        <v>275</v>
      </c>
      <c r="T149" s="685" t="str">
        <f>GPyE!G14</f>
        <v>1.3 Apoyar   la preparación y realización de la  jornada de planeación para la vigencia 2022</v>
      </c>
      <c r="U149" s="685" t="str">
        <f>GPyE!H14</f>
        <v xml:space="preserve">1 Jornada de planeación </v>
      </c>
      <c r="V149" s="685" t="str">
        <f>GPyE!I14</f>
        <v>Número de jornada de planeación apoyadas</v>
      </c>
      <c r="W149" s="703">
        <f>GPyE!J14</f>
        <v>0.06</v>
      </c>
      <c r="X149" s="691" t="str">
        <f>GPyE!K14</f>
        <v>Marisol Viveros
 Jorge Chavez 
Martha Daza</v>
      </c>
      <c r="Y149" s="717">
        <f>GPyE!L14</f>
        <v>44136</v>
      </c>
      <c r="Z149" s="717" t="str">
        <f>GPyE!M14</f>
        <v>31/11/2020</v>
      </c>
      <c r="AA149" s="156" t="str">
        <f>GPyE!N14</f>
        <v>Bogotá DC</v>
      </c>
    </row>
    <row r="150" spans="1:27" ht="102" x14ac:dyDescent="0.2">
      <c r="A150" s="127" t="s">
        <v>157</v>
      </c>
      <c r="B150" s="101" t="s">
        <v>137</v>
      </c>
      <c r="C150" s="101" t="s">
        <v>165</v>
      </c>
      <c r="D150" s="708"/>
      <c r="E150" s="101" t="s">
        <v>300</v>
      </c>
      <c r="F150" s="101" t="s">
        <v>294</v>
      </c>
      <c r="G150" s="130" t="s">
        <v>236</v>
      </c>
      <c r="H150" s="130" t="s">
        <v>236</v>
      </c>
      <c r="I150" s="101" t="s">
        <v>182</v>
      </c>
      <c r="J150" s="101" t="s">
        <v>187</v>
      </c>
      <c r="K150" s="101" t="s">
        <v>195</v>
      </c>
      <c r="L150" s="101">
        <v>90</v>
      </c>
      <c r="M150" s="146" t="s">
        <v>203</v>
      </c>
      <c r="N150" s="146" t="s">
        <v>87</v>
      </c>
      <c r="O150" s="2" t="s">
        <v>226</v>
      </c>
      <c r="P150" s="146" t="s">
        <v>195</v>
      </c>
      <c r="Q150" s="146">
        <v>90</v>
      </c>
      <c r="R150" s="117" t="s">
        <v>272</v>
      </c>
      <c r="S150" s="146" t="s">
        <v>275</v>
      </c>
      <c r="T150" s="685" t="str">
        <f>GPyE!G15</f>
        <v xml:space="preserve">1.4 Elaborar  y consolidar en coordinación con el Grupo de Gestión Financiera el Anteproyecto de presupuesto de la Entidad para validación de la Dirección de Planeación e Investigación </v>
      </c>
      <c r="U150" s="685" t="str">
        <f>GPyE!H15</f>
        <v>1 anteproyecto de presupuesto elaborado y consolidado oportunamente</v>
      </c>
      <c r="V150" s="685" t="str">
        <f>GPyE!I15</f>
        <v>Número de anteproyectos de presupuesto  elaborado, consolidado y presentado</v>
      </c>
      <c r="W150" s="703">
        <f>GPyE!J15</f>
        <v>0.06</v>
      </c>
      <c r="X150" s="691" t="str">
        <f>GPyE!K15</f>
        <v>Marisol Viveros 
Martha Daza</v>
      </c>
      <c r="Y150" s="717">
        <f>GPyE!L15</f>
        <v>43831</v>
      </c>
      <c r="Z150" s="717">
        <f>GPyE!M15</f>
        <v>44166</v>
      </c>
      <c r="AA150" s="156" t="str">
        <f>GPyE!N15</f>
        <v>Bogotá DC</v>
      </c>
    </row>
    <row r="151" spans="1:27" ht="153" x14ac:dyDescent="0.2">
      <c r="A151" s="127"/>
      <c r="B151" s="101" t="s">
        <v>143</v>
      </c>
      <c r="C151" s="101" t="s">
        <v>176</v>
      </c>
      <c r="D151" s="708"/>
      <c r="E151" s="101" t="s">
        <v>300</v>
      </c>
      <c r="F151" s="101" t="s">
        <v>294</v>
      </c>
      <c r="G151" s="130" t="s">
        <v>236</v>
      </c>
      <c r="H151" s="130" t="s">
        <v>236</v>
      </c>
      <c r="I151" s="101" t="s">
        <v>182</v>
      </c>
      <c r="J151" s="101" t="s">
        <v>187</v>
      </c>
      <c r="K151" s="101" t="s">
        <v>195</v>
      </c>
      <c r="L151" s="101">
        <v>90</v>
      </c>
      <c r="M151" s="146" t="s">
        <v>203</v>
      </c>
      <c r="N151" s="146" t="s">
        <v>87</v>
      </c>
      <c r="O151" s="2" t="s">
        <v>226</v>
      </c>
      <c r="P151" s="146" t="s">
        <v>195</v>
      </c>
      <c r="Q151" s="146">
        <v>90</v>
      </c>
      <c r="R151" s="117" t="s">
        <v>272</v>
      </c>
      <c r="S151" s="146" t="s">
        <v>275</v>
      </c>
      <c r="T151" s="685" t="str">
        <f>GPyE!G16</f>
        <v>2.1 Apoyar a la Dirección de Investigación y Planeación en  el desarrollo del  Comité Institucional de Gestión y Desempeño de la Unidad Administrativa Especial de Organizaciones Solidarias,  para presentar los avances y cumplimiento de metas del Modelo Integrado de Planeación y Gestión para la vigencia.</v>
      </c>
      <c r="U151" s="685" t="str">
        <f>GPyE!H16</f>
        <v>4 Comités  Institucionales de Gestión y Desempeño</v>
      </c>
      <c r="V151" s="685" t="str">
        <f>GPyE!I16</f>
        <v>Número de Comités  Institucionales de Gestión y Desempeño realizados</v>
      </c>
      <c r="W151" s="703">
        <f>GPyE!J16</f>
        <v>0.03</v>
      </c>
      <c r="X151" s="691" t="str">
        <f>GPyE!K16</f>
        <v>Marisol Viveros 
Martha Daza</v>
      </c>
      <c r="Y151" s="717">
        <f>GPyE!L16</f>
        <v>43831</v>
      </c>
      <c r="Z151" s="717">
        <f>GPyE!M16</f>
        <v>44166</v>
      </c>
      <c r="AA151" s="156" t="str">
        <f>GPyE!N16</f>
        <v>Bogotá DC</v>
      </c>
    </row>
    <row r="152" spans="1:27" ht="102" x14ac:dyDescent="0.2">
      <c r="A152" s="127"/>
      <c r="B152" s="101" t="s">
        <v>137</v>
      </c>
      <c r="C152" s="101" t="s">
        <v>164</v>
      </c>
      <c r="D152" s="708"/>
      <c r="E152" s="101" t="s">
        <v>300</v>
      </c>
      <c r="F152" s="101" t="s">
        <v>294</v>
      </c>
      <c r="G152" s="130" t="s">
        <v>236</v>
      </c>
      <c r="H152" s="130" t="s">
        <v>236</v>
      </c>
      <c r="I152" s="101" t="s">
        <v>182</v>
      </c>
      <c r="J152" s="101" t="s">
        <v>187</v>
      </c>
      <c r="K152" s="101" t="s">
        <v>195</v>
      </c>
      <c r="L152" s="101">
        <v>90</v>
      </c>
      <c r="M152" s="146" t="s">
        <v>203</v>
      </c>
      <c r="N152" s="146" t="s">
        <v>87</v>
      </c>
      <c r="O152" s="2" t="s">
        <v>226</v>
      </c>
      <c r="P152" s="146" t="s">
        <v>195</v>
      </c>
      <c r="Q152" s="146">
        <v>90</v>
      </c>
      <c r="R152" s="117" t="s">
        <v>272</v>
      </c>
      <c r="S152" s="146" t="s">
        <v>275</v>
      </c>
      <c r="T152" s="685" t="str">
        <f>GPyE!G17</f>
        <v xml:space="preserve">2.2 Brindar asesoría , acompañamiento  y seguimiento a la implementación de los planes integrados  adoptados </v>
      </c>
      <c r="U152" s="685" t="str">
        <f>GPyE!H17</f>
        <v xml:space="preserve">18  planes consolidados y publicados </v>
      </c>
      <c r="V152" s="685" t="str">
        <f>GPyE!I17</f>
        <v>Número de Planes  consolidados y publicados</v>
      </c>
      <c r="W152" s="703">
        <f>GPyE!J17</f>
        <v>2.5000000000000001E-2</v>
      </c>
      <c r="X152" s="691" t="str">
        <f>GPyE!K17</f>
        <v>Jorge Chavez</v>
      </c>
      <c r="Y152" s="717">
        <f>GPyE!L17</f>
        <v>43831</v>
      </c>
      <c r="Z152" s="717">
        <f>GPyE!M17</f>
        <v>43861</v>
      </c>
      <c r="AA152" s="156" t="str">
        <f>GPyE!N17</f>
        <v>Bogotá DC</v>
      </c>
    </row>
    <row r="153" spans="1:27" ht="102" x14ac:dyDescent="0.2">
      <c r="A153" s="127"/>
      <c r="B153" s="101" t="s">
        <v>143</v>
      </c>
      <c r="C153" s="101" t="s">
        <v>176</v>
      </c>
      <c r="D153" s="708"/>
      <c r="E153" s="101" t="s">
        <v>300</v>
      </c>
      <c r="F153" s="101" t="s">
        <v>294</v>
      </c>
      <c r="G153" s="130" t="s">
        <v>236</v>
      </c>
      <c r="H153" s="130" t="s">
        <v>236</v>
      </c>
      <c r="I153" s="101" t="s">
        <v>182</v>
      </c>
      <c r="J153" s="101" t="s">
        <v>187</v>
      </c>
      <c r="K153" s="101" t="s">
        <v>195</v>
      </c>
      <c r="L153" s="101">
        <v>90</v>
      </c>
      <c r="M153" s="146" t="s">
        <v>203</v>
      </c>
      <c r="N153" s="146" t="s">
        <v>87</v>
      </c>
      <c r="O153" s="2" t="s">
        <v>226</v>
      </c>
      <c r="P153" s="146" t="s">
        <v>195</v>
      </c>
      <c r="Q153" s="146">
        <v>90</v>
      </c>
      <c r="R153" s="117" t="s">
        <v>272</v>
      </c>
      <c r="S153" s="146" t="s">
        <v>275</v>
      </c>
      <c r="T153" s="685">
        <f>GPyE!G18</f>
        <v>0</v>
      </c>
      <c r="U153" s="685" t="str">
        <f>GPyE!H18</f>
        <v>3 informes de seguimiento a Plan Anticorrupción y Atención al ciudadano y el Plan de participación ciudadana</v>
      </c>
      <c r="V153" s="685" t="str">
        <f>GPyE!I18</f>
        <v xml:space="preserve">Número de Planes informes de seguimiento realizados </v>
      </c>
      <c r="W153" s="703">
        <f>GPyE!J18</f>
        <v>2.5000000000000001E-2</v>
      </c>
      <c r="X153" s="691" t="str">
        <f>GPyE!K18</f>
        <v>Jorge Chavez</v>
      </c>
      <c r="Y153" s="717">
        <f>GPyE!L18</f>
        <v>43831</v>
      </c>
      <c r="Z153" s="717">
        <f>GPyE!M18</f>
        <v>43861</v>
      </c>
      <c r="AA153" s="156" t="str">
        <f>GPyE!N18</f>
        <v>Bogotá DC</v>
      </c>
    </row>
    <row r="154" spans="1:27" ht="102" x14ac:dyDescent="0.2">
      <c r="A154" s="127"/>
      <c r="B154" s="101" t="s">
        <v>143</v>
      </c>
      <c r="C154" s="101" t="s">
        <v>176</v>
      </c>
      <c r="D154" s="708"/>
      <c r="E154" s="101" t="s">
        <v>300</v>
      </c>
      <c r="F154" s="101" t="s">
        <v>294</v>
      </c>
      <c r="G154" s="130" t="s">
        <v>236</v>
      </c>
      <c r="H154" s="130" t="s">
        <v>236</v>
      </c>
      <c r="I154" s="101" t="s">
        <v>182</v>
      </c>
      <c r="J154" s="101" t="s">
        <v>187</v>
      </c>
      <c r="K154" s="101" t="s">
        <v>195</v>
      </c>
      <c r="L154" s="101">
        <v>90</v>
      </c>
      <c r="M154" s="146" t="s">
        <v>203</v>
      </c>
      <c r="N154" s="146" t="s">
        <v>87</v>
      </c>
      <c r="O154" s="2" t="s">
        <v>226</v>
      </c>
      <c r="P154" s="146" t="s">
        <v>195</v>
      </c>
      <c r="Q154" s="146">
        <v>90</v>
      </c>
      <c r="R154" s="117" t="s">
        <v>272</v>
      </c>
      <c r="S154" s="146" t="s">
        <v>275</v>
      </c>
      <c r="T154" s="685">
        <f>GPyE!G19</f>
        <v>0</v>
      </c>
      <c r="U154" s="685" t="str">
        <f>GPyE!H19</f>
        <v xml:space="preserve">4 informes de seguimiento a los planes integrados </v>
      </c>
      <c r="V154" s="685" t="str">
        <f>GPyE!I19</f>
        <v>Número de Planes  informes de seguimiento realizados</v>
      </c>
      <c r="W154" s="703">
        <f>GPyE!J19</f>
        <v>0.02</v>
      </c>
      <c r="X154" s="691" t="str">
        <f>GPyE!K19</f>
        <v>Jorge Chavez</v>
      </c>
      <c r="Y154" s="717">
        <f>GPyE!L19</f>
        <v>43831</v>
      </c>
      <c r="Z154" s="717">
        <f>GPyE!M19</f>
        <v>44166</v>
      </c>
      <c r="AA154" s="156" t="str">
        <f>GPyE!N19</f>
        <v>Bogotá DC</v>
      </c>
    </row>
    <row r="155" spans="1:27" ht="59.25" customHeight="1" x14ac:dyDescent="0.2">
      <c r="A155" s="127"/>
      <c r="B155" s="101" t="s">
        <v>137</v>
      </c>
      <c r="C155" s="101" t="s">
        <v>164</v>
      </c>
      <c r="D155" s="708"/>
      <c r="E155" s="101" t="s">
        <v>300</v>
      </c>
      <c r="F155" s="101" t="s">
        <v>294</v>
      </c>
      <c r="G155" s="130" t="s">
        <v>236</v>
      </c>
      <c r="H155" s="130" t="s">
        <v>236</v>
      </c>
      <c r="I155" s="101" t="s">
        <v>182</v>
      </c>
      <c r="J155" s="101" t="s">
        <v>187</v>
      </c>
      <c r="K155" s="101" t="s">
        <v>195</v>
      </c>
      <c r="L155" s="101">
        <v>90</v>
      </c>
      <c r="M155" s="146" t="s">
        <v>203</v>
      </c>
      <c r="N155" s="146" t="s">
        <v>87</v>
      </c>
      <c r="O155" s="2" t="s">
        <v>226</v>
      </c>
      <c r="P155" s="146" t="s">
        <v>195</v>
      </c>
      <c r="Q155" s="146">
        <v>90</v>
      </c>
      <c r="R155" s="117" t="s">
        <v>272</v>
      </c>
      <c r="S155" s="146" t="s">
        <v>275</v>
      </c>
      <c r="T155" s="685" t="str">
        <f>GPyE!G20</f>
        <v>2.3 Asesorar y validar técnicamente la elaboración y publicación de los planes de acción de las diferentes áreas de la Unidad Administrativa Especial de Organizaciones Solidarias y realizar los informes de seguimiento</v>
      </c>
      <c r="U155" s="685" t="str">
        <f>GPyE!H20</f>
        <v>10 Planes de acción asesorados</v>
      </c>
      <c r="V155" s="685" t="str">
        <f>GPyE!I20</f>
        <v>Número de planes de acción publicados</v>
      </c>
      <c r="W155" s="703">
        <f>GPyE!J20</f>
        <v>0.05</v>
      </c>
      <c r="X155" s="691" t="str">
        <f>GPyE!K20</f>
        <v>Marisol Viveros 
Jorge Chavez</v>
      </c>
      <c r="Y155" s="717">
        <f>GPyE!L20</f>
        <v>43831</v>
      </c>
      <c r="Z155" s="717">
        <f>GPyE!M20</f>
        <v>43861</v>
      </c>
      <c r="AA155" s="156" t="str">
        <f>GPyE!N20</f>
        <v>Bogotá DC</v>
      </c>
    </row>
    <row r="156" spans="1:27" ht="102" x14ac:dyDescent="0.2">
      <c r="A156" s="127"/>
      <c r="B156" s="101" t="s">
        <v>143</v>
      </c>
      <c r="C156" s="101" t="s">
        <v>176</v>
      </c>
      <c r="D156" s="708"/>
      <c r="E156" s="101" t="s">
        <v>300</v>
      </c>
      <c r="F156" s="101" t="s">
        <v>294</v>
      </c>
      <c r="G156" s="130" t="s">
        <v>236</v>
      </c>
      <c r="H156" s="130" t="s">
        <v>236</v>
      </c>
      <c r="I156" s="101" t="s">
        <v>182</v>
      </c>
      <c r="J156" s="101" t="s">
        <v>187</v>
      </c>
      <c r="K156" s="101" t="s">
        <v>195</v>
      </c>
      <c r="L156" s="101">
        <v>90</v>
      </c>
      <c r="M156" s="146" t="s">
        <v>203</v>
      </c>
      <c r="N156" s="146" t="s">
        <v>87</v>
      </c>
      <c r="O156" s="2" t="s">
        <v>226</v>
      </c>
      <c r="P156" s="146" t="s">
        <v>195</v>
      </c>
      <c r="Q156" s="146">
        <v>90</v>
      </c>
      <c r="R156" s="117" t="s">
        <v>272</v>
      </c>
      <c r="S156" s="146" t="s">
        <v>275</v>
      </c>
      <c r="T156" s="685">
        <f>GPyE!G21</f>
        <v>0</v>
      </c>
      <c r="U156" s="685" t="str">
        <f>GPyE!H21</f>
        <v>12 Informes de seguimiento y ejecución (último vigencia 2020 y 3  de 2021)</v>
      </c>
      <c r="V156" s="685" t="str">
        <f>GPyE!I21</f>
        <v>Número de Informes de seguimiento elaborados y enviados a los responsables</v>
      </c>
      <c r="W156" s="703">
        <f>GPyE!J21</f>
        <v>0.04</v>
      </c>
      <c r="X156" s="691" t="str">
        <f>GPyE!K21</f>
        <v>Jorge Chavez</v>
      </c>
      <c r="Y156" s="717">
        <f>GPyE!L21</f>
        <v>43831</v>
      </c>
      <c r="Z156" s="717">
        <f>GPyE!M21</f>
        <v>44166</v>
      </c>
      <c r="AA156" s="156" t="str">
        <f>GPyE!N21</f>
        <v>Bogotá DC</v>
      </c>
    </row>
    <row r="157" spans="1:27" ht="38.25" customHeight="1" x14ac:dyDescent="0.2">
      <c r="A157" s="127" t="s">
        <v>151</v>
      </c>
      <c r="B157" s="101" t="s">
        <v>149</v>
      </c>
      <c r="C157" s="101" t="s">
        <v>149</v>
      </c>
      <c r="D157" s="708"/>
      <c r="E157" s="101" t="s">
        <v>300</v>
      </c>
      <c r="F157" s="101" t="s">
        <v>294</v>
      </c>
      <c r="G157" s="130" t="s">
        <v>236</v>
      </c>
      <c r="H157" s="130" t="s">
        <v>236</v>
      </c>
      <c r="I157" s="101" t="s">
        <v>182</v>
      </c>
      <c r="J157" s="101" t="s">
        <v>187</v>
      </c>
      <c r="K157" s="101" t="s">
        <v>195</v>
      </c>
      <c r="L157" s="101">
        <v>90</v>
      </c>
      <c r="M157" s="146" t="s">
        <v>203</v>
      </c>
      <c r="N157" s="146" t="s">
        <v>87</v>
      </c>
      <c r="O157" s="2" t="s">
        <v>226</v>
      </c>
      <c r="P157" s="146" t="s">
        <v>195</v>
      </c>
      <c r="Q157" s="146">
        <v>90</v>
      </c>
      <c r="R157" s="117" t="s">
        <v>272</v>
      </c>
      <c r="S157" s="146" t="s">
        <v>275</v>
      </c>
      <c r="T157" s="685" t="str">
        <f>GPyE!G22</f>
        <v>2.4 Apoyar metodológicamente  la construcción de los mapas de riesgos de  procesos y de corrupción y adelantar el monitoreo de acuerdo a la normatividad vigente.</v>
      </c>
      <c r="U157" s="685" t="str">
        <f>GPyE!H22</f>
        <v>2  matrices de  mapas de riesgos construidas y publicadas ( corrupción y de procesos)</v>
      </c>
      <c r="V157" s="685" t="str">
        <f>GPyE!I22</f>
        <v>Número de matriz de riesgos de procesos elaborada, publicada</v>
      </c>
      <c r="W157" s="703">
        <f>GPyE!J22</f>
        <v>0.03</v>
      </c>
      <c r="X157" s="691" t="str">
        <f>GPyE!K22</f>
        <v>Jorge Muñoz</v>
      </c>
      <c r="Y157" s="717">
        <f>GPyE!L22</f>
        <v>43831</v>
      </c>
      <c r="Z157" s="717" t="str">
        <f>GPyE!M22</f>
        <v>31/04/2020</v>
      </c>
      <c r="AA157" s="156" t="str">
        <f>GPyE!N22</f>
        <v>Bogotá DC</v>
      </c>
    </row>
    <row r="158" spans="1:27" ht="102" x14ac:dyDescent="0.2">
      <c r="A158" s="127" t="s">
        <v>151</v>
      </c>
      <c r="B158" s="101" t="s">
        <v>149</v>
      </c>
      <c r="C158" s="101" t="s">
        <v>149</v>
      </c>
      <c r="D158" s="708"/>
      <c r="E158" s="101" t="s">
        <v>300</v>
      </c>
      <c r="F158" s="101" t="s">
        <v>294</v>
      </c>
      <c r="G158" s="130" t="s">
        <v>236</v>
      </c>
      <c r="H158" s="130" t="s">
        <v>236</v>
      </c>
      <c r="I158" s="101" t="s">
        <v>182</v>
      </c>
      <c r="J158" s="101" t="s">
        <v>187</v>
      </c>
      <c r="K158" s="101" t="s">
        <v>195</v>
      </c>
      <c r="L158" s="101">
        <v>90</v>
      </c>
      <c r="M158" s="146" t="s">
        <v>203</v>
      </c>
      <c r="N158" s="146" t="s">
        <v>87</v>
      </c>
      <c r="O158" s="2" t="s">
        <v>226</v>
      </c>
      <c r="P158" s="146" t="s">
        <v>195</v>
      </c>
      <c r="Q158" s="146">
        <v>90</v>
      </c>
      <c r="R158" s="117" t="s">
        <v>272</v>
      </c>
      <c r="S158" s="146" t="s">
        <v>275</v>
      </c>
      <c r="T158" s="685">
        <f>GPyE!G23</f>
        <v>0</v>
      </c>
      <c r="U158" s="685" t="str">
        <f>GPyE!H23</f>
        <v xml:space="preserve">5 monitoreos  realizados en las fechas que establecen la normatividad  vigente ( 3 de riesgos de corrupción y 2 de procesos) </v>
      </c>
      <c r="V158" s="685" t="str">
        <f>GPyE!I23</f>
        <v>Número de Planes de monitoreos realizados.</v>
      </c>
      <c r="W158" s="703">
        <f>GPyE!J23</f>
        <v>0.03</v>
      </c>
      <c r="X158" s="691" t="str">
        <f>GPyE!K23</f>
        <v>Jorge Muñoz</v>
      </c>
      <c r="Y158" s="717">
        <f>GPyE!L23</f>
        <v>43831</v>
      </c>
      <c r="Z158" s="717">
        <f>GPyE!M23</f>
        <v>44166</v>
      </c>
      <c r="AA158" s="156" t="str">
        <f>GPyE!N23</f>
        <v>Bogotá DC</v>
      </c>
    </row>
    <row r="159" spans="1:27" ht="63.75" customHeight="1" x14ac:dyDescent="0.2">
      <c r="A159" s="127" t="s">
        <v>151</v>
      </c>
      <c r="B159" s="101" t="s">
        <v>141</v>
      </c>
      <c r="C159" s="101" t="s">
        <v>177</v>
      </c>
      <c r="D159" s="708"/>
      <c r="E159" s="101" t="s">
        <v>300</v>
      </c>
      <c r="F159" s="101" t="s">
        <v>294</v>
      </c>
      <c r="G159" s="130" t="s">
        <v>236</v>
      </c>
      <c r="H159" s="130" t="s">
        <v>236</v>
      </c>
      <c r="I159" s="101" t="s">
        <v>182</v>
      </c>
      <c r="J159" s="101" t="s">
        <v>187</v>
      </c>
      <c r="K159" s="101" t="s">
        <v>195</v>
      </c>
      <c r="L159" s="101">
        <v>90</v>
      </c>
      <c r="M159" s="146" t="s">
        <v>203</v>
      </c>
      <c r="N159" s="146" t="s">
        <v>87</v>
      </c>
      <c r="O159" s="2" t="s">
        <v>226</v>
      </c>
      <c r="P159" s="146" t="s">
        <v>195</v>
      </c>
      <c r="Q159" s="146">
        <v>90</v>
      </c>
      <c r="R159" s="117" t="s">
        <v>272</v>
      </c>
      <c r="S159" s="146" t="s">
        <v>275</v>
      </c>
      <c r="T159" s="685" t="str">
        <f>GPyE!G24</f>
        <v>3.1 Realizar el Informe de Rendición de Cuentas PAZ</v>
      </c>
      <c r="U159" s="685" t="str">
        <f>GPyE!H24</f>
        <v>1 Informe de Rendición de Cuentas PAZ</v>
      </c>
      <c r="V159" s="685" t="str">
        <f>GPyE!I24</f>
        <v>Número de Planes Informe de Rendición de Cuentas PAZ realizado</v>
      </c>
      <c r="W159" s="703">
        <f>GPyE!J24</f>
        <v>0.02</v>
      </c>
      <c r="X159" s="691" t="str">
        <f>GPyE!K24</f>
        <v>Marisol Viveros 
Jorge Chavez</v>
      </c>
      <c r="Y159" s="717">
        <f>GPyE!L24</f>
        <v>43831</v>
      </c>
      <c r="Z159" s="717">
        <f>GPyE!M24</f>
        <v>44166</v>
      </c>
      <c r="AA159" s="156" t="str">
        <f>GPyE!N24</f>
        <v>Bogotá DC</v>
      </c>
    </row>
    <row r="160" spans="1:27" ht="102" x14ac:dyDescent="0.2">
      <c r="A160" s="127"/>
      <c r="B160" s="101" t="s">
        <v>143</v>
      </c>
      <c r="C160" s="101" t="s">
        <v>176</v>
      </c>
      <c r="D160" s="708"/>
      <c r="E160" s="101" t="s">
        <v>300</v>
      </c>
      <c r="F160" s="101" t="s">
        <v>294</v>
      </c>
      <c r="G160" s="130" t="s">
        <v>236</v>
      </c>
      <c r="H160" s="130" t="s">
        <v>236</v>
      </c>
      <c r="I160" s="101" t="s">
        <v>182</v>
      </c>
      <c r="J160" s="101" t="s">
        <v>187</v>
      </c>
      <c r="K160" s="101" t="s">
        <v>195</v>
      </c>
      <c r="L160" s="101">
        <v>90</v>
      </c>
      <c r="M160" s="146" t="s">
        <v>203</v>
      </c>
      <c r="N160" s="146" t="s">
        <v>87</v>
      </c>
      <c r="O160" s="2" t="s">
        <v>226</v>
      </c>
      <c r="P160" s="146" t="s">
        <v>195</v>
      </c>
      <c r="Q160" s="146">
        <v>90</v>
      </c>
      <c r="R160" s="117" t="s">
        <v>272</v>
      </c>
      <c r="S160" s="146" t="s">
        <v>275</v>
      </c>
      <c r="T160" s="685" t="str">
        <f>GPyE!G25</f>
        <v xml:space="preserve">3.2 Seguimientos, informes  y reportes  realizados y enviados </v>
      </c>
      <c r="U160" s="685" t="str">
        <f>GPyE!H25</f>
        <v xml:space="preserve">100% de solicitudes de informes o reportes  atendidas </v>
      </c>
      <c r="V160" s="685" t="str">
        <f>GPyE!I25</f>
        <v xml:space="preserve">Porcentaje  de solicitudes atendidas </v>
      </c>
      <c r="W160" s="703">
        <f>GPyE!J25</f>
        <v>0.04</v>
      </c>
      <c r="X160" s="691" t="str">
        <f>GPyE!K25</f>
        <v>Marisol Viveros 
Jorge Chavez
Martha Daza</v>
      </c>
      <c r="Y160" s="717">
        <f>GPyE!L25</f>
        <v>43831</v>
      </c>
      <c r="Z160" s="717">
        <f>GPyE!M25</f>
        <v>44166</v>
      </c>
      <c r="AA160" s="156" t="str">
        <f>GPyE!N25</f>
        <v>Bogotá DC</v>
      </c>
    </row>
    <row r="161" spans="1:27" ht="102" x14ac:dyDescent="0.2">
      <c r="A161" s="127"/>
      <c r="B161" s="101" t="s">
        <v>143</v>
      </c>
      <c r="C161" s="101" t="s">
        <v>176</v>
      </c>
      <c r="D161" s="708"/>
      <c r="E161" s="101" t="s">
        <v>300</v>
      </c>
      <c r="F161" s="101" t="s">
        <v>294</v>
      </c>
      <c r="G161" s="130" t="s">
        <v>236</v>
      </c>
      <c r="H161" s="130" t="s">
        <v>236</v>
      </c>
      <c r="I161" s="101" t="s">
        <v>182</v>
      </c>
      <c r="J161" s="101" t="s">
        <v>187</v>
      </c>
      <c r="K161" s="101" t="s">
        <v>195</v>
      </c>
      <c r="L161" s="101">
        <v>90</v>
      </c>
      <c r="M161" s="146" t="s">
        <v>203</v>
      </c>
      <c r="N161" s="146" t="s">
        <v>87</v>
      </c>
      <c r="O161" s="2" t="s">
        <v>226</v>
      </c>
      <c r="P161" s="146" t="s">
        <v>195</v>
      </c>
      <c r="Q161" s="146">
        <v>90</v>
      </c>
      <c r="R161" s="117" t="s">
        <v>272</v>
      </c>
      <c r="S161" s="146" t="s">
        <v>275</v>
      </c>
      <c r="T161" s="685" t="str">
        <f>GPyE!G26</f>
        <v xml:space="preserve">3.3 Validar los reportes de SISCONPES </v>
      </c>
      <c r="U161" s="685" t="str">
        <f>GPyE!H26</f>
        <v>2 Reportes validados en la plataforma SISCONPES</v>
      </c>
      <c r="V161" s="685" t="str">
        <f>GPyE!I26</f>
        <v>Número de  reportes validados y enviados</v>
      </c>
      <c r="W161" s="703">
        <f>GPyE!J26</f>
        <v>0.02</v>
      </c>
      <c r="X161" s="691" t="str">
        <f>GPyE!K26</f>
        <v>Jorge Chavez</v>
      </c>
      <c r="Y161" s="717">
        <f>GPyE!L26</f>
        <v>43831</v>
      </c>
      <c r="Z161" s="717">
        <f>GPyE!M26</f>
        <v>44166</v>
      </c>
      <c r="AA161" s="156" t="str">
        <f>GPyE!N26</f>
        <v>Bogotá DC</v>
      </c>
    </row>
    <row r="162" spans="1:27" ht="51" customHeight="1" x14ac:dyDescent="0.2">
      <c r="A162" s="127"/>
      <c r="B162" s="101" t="s">
        <v>137</v>
      </c>
      <c r="C162" s="101" t="s">
        <v>168</v>
      </c>
      <c r="D162" s="708"/>
      <c r="E162" s="101" t="s">
        <v>300</v>
      </c>
      <c r="F162" s="101" t="s">
        <v>294</v>
      </c>
      <c r="G162" s="130" t="s">
        <v>236</v>
      </c>
      <c r="H162" s="130" t="s">
        <v>236</v>
      </c>
      <c r="I162" s="101" t="s">
        <v>182</v>
      </c>
      <c r="J162" s="101" t="s">
        <v>187</v>
      </c>
      <c r="K162" s="101" t="s">
        <v>195</v>
      </c>
      <c r="L162" s="101">
        <v>90</v>
      </c>
      <c r="M162" s="146" t="s">
        <v>203</v>
      </c>
      <c r="N162" s="146" t="s">
        <v>87</v>
      </c>
      <c r="O162" s="2" t="s">
        <v>226</v>
      </c>
      <c r="P162" s="146" t="s">
        <v>195</v>
      </c>
      <c r="Q162" s="146">
        <v>90</v>
      </c>
      <c r="R162" s="117" t="s">
        <v>272</v>
      </c>
      <c r="S162" s="146" t="s">
        <v>289</v>
      </c>
      <c r="T162" s="685" t="str">
        <f>GPyE!G27</f>
        <v>4.1  Asesorar  a los lideres en el desarrollo de las  acciones establecidas  para la implementación de MIPG</v>
      </c>
      <c r="U162" s="685" t="str">
        <f>GPyE!H27</f>
        <v xml:space="preserve">100% de asesorías realizadas </v>
      </c>
      <c r="V162" s="685" t="str">
        <f>GPyE!I27</f>
        <v xml:space="preserve">Porcentaje  de asesorías realizadas </v>
      </c>
      <c r="W162" s="703">
        <f>GPyE!J27</f>
        <v>0.06</v>
      </c>
      <c r="X162" s="691" t="str">
        <f>GPyE!K27</f>
        <v>Jorge Muñoz</v>
      </c>
      <c r="Y162" s="717">
        <f>GPyE!L27</f>
        <v>43831</v>
      </c>
      <c r="Z162" s="717">
        <f>GPyE!M27</f>
        <v>44166</v>
      </c>
      <c r="AA162" s="156" t="str">
        <f>GPyE!N27</f>
        <v>Bogotá DC</v>
      </c>
    </row>
    <row r="163" spans="1:27" ht="102" x14ac:dyDescent="0.2">
      <c r="A163" s="127"/>
      <c r="B163" s="101" t="s">
        <v>137</v>
      </c>
      <c r="C163" s="101" t="s">
        <v>168</v>
      </c>
      <c r="D163" s="708"/>
      <c r="E163" s="101" t="s">
        <v>300</v>
      </c>
      <c r="F163" s="101" t="s">
        <v>294</v>
      </c>
      <c r="G163" s="130" t="s">
        <v>236</v>
      </c>
      <c r="H163" s="130" t="s">
        <v>236</v>
      </c>
      <c r="I163" s="101" t="s">
        <v>182</v>
      </c>
      <c r="J163" s="101" t="s">
        <v>187</v>
      </c>
      <c r="K163" s="101" t="s">
        <v>195</v>
      </c>
      <c r="L163" s="101">
        <v>90</v>
      </c>
      <c r="M163" s="146" t="s">
        <v>203</v>
      </c>
      <c r="N163" s="146" t="s">
        <v>87</v>
      </c>
      <c r="O163" s="2" t="s">
        <v>226</v>
      </c>
      <c r="P163" s="146" t="s">
        <v>195</v>
      </c>
      <c r="Q163" s="146">
        <v>90</v>
      </c>
      <c r="R163" s="117" t="s">
        <v>272</v>
      </c>
      <c r="S163" s="146" t="s">
        <v>289</v>
      </c>
      <c r="T163" s="685" t="str">
        <f>GPyE!G28</f>
        <v xml:space="preserve">4.2 Diseñar e implementar 1  campaña de sensibilización del MIPG a los funcionarios de la Unidad </v>
      </c>
      <c r="U163" s="685" t="str">
        <f>GPyE!H28</f>
        <v xml:space="preserve">100% de la implementación de la campaña  realizadas </v>
      </c>
      <c r="V163" s="685" t="str">
        <f>GPyE!I28</f>
        <v>Porcentaje de implementación de la  campaña de sensibilización realizada</v>
      </c>
      <c r="W163" s="703">
        <f>GPyE!J28</f>
        <v>0.02</v>
      </c>
      <c r="X163" s="691" t="str">
        <f>GPyE!K28</f>
        <v>Jorge Muñoz</v>
      </c>
      <c r="Y163" s="717">
        <f>GPyE!L28</f>
        <v>43862</v>
      </c>
      <c r="Z163" s="717">
        <f>GPyE!M28</f>
        <v>44166</v>
      </c>
      <c r="AA163" s="156" t="str">
        <f>GPyE!N28</f>
        <v>Bogotá DC</v>
      </c>
    </row>
    <row r="164" spans="1:27" ht="102" x14ac:dyDescent="0.2">
      <c r="A164" s="127" t="s">
        <v>161</v>
      </c>
      <c r="B164" s="101" t="s">
        <v>137</v>
      </c>
      <c r="C164" s="101" t="s">
        <v>168</v>
      </c>
      <c r="D164" s="708"/>
      <c r="E164" s="101" t="s">
        <v>300</v>
      </c>
      <c r="F164" s="101" t="s">
        <v>294</v>
      </c>
      <c r="G164" s="130" t="s">
        <v>236</v>
      </c>
      <c r="H164" s="130" t="s">
        <v>236</v>
      </c>
      <c r="I164" s="101" t="s">
        <v>182</v>
      </c>
      <c r="J164" s="101" t="s">
        <v>187</v>
      </c>
      <c r="K164" s="101" t="s">
        <v>195</v>
      </c>
      <c r="L164" s="101">
        <v>90</v>
      </c>
      <c r="M164" s="146" t="s">
        <v>203</v>
      </c>
      <c r="N164" s="146" t="s">
        <v>87</v>
      </c>
      <c r="O164" s="2" t="s">
        <v>226</v>
      </c>
      <c r="P164" s="146" t="s">
        <v>195</v>
      </c>
      <c r="Q164" s="146">
        <v>90</v>
      </c>
      <c r="R164" s="117" t="s">
        <v>272</v>
      </c>
      <c r="S164" s="146" t="s">
        <v>289</v>
      </c>
      <c r="T164" s="685" t="str">
        <f>GPyE!G29</f>
        <v>4.3 Realizar , acompañamiento y seguimiento  a las actividades de implementación del Sistema de Gestión Ambiental</v>
      </c>
      <c r="U164" s="685" t="str">
        <f>GPyE!H29</f>
        <v>4 informes de seguimiento y acompañamiento</v>
      </c>
      <c r="V164" s="685" t="str">
        <f>GPyE!I29</f>
        <v>Número de  informes realizados</v>
      </c>
      <c r="W164" s="703">
        <f>GPyE!J29</f>
        <v>0.02</v>
      </c>
      <c r="X164" s="691" t="str">
        <f>GPyE!K29</f>
        <v>Jorge Chavez</v>
      </c>
      <c r="Y164" s="717">
        <f>GPyE!L29</f>
        <v>43862</v>
      </c>
      <c r="Z164" s="717">
        <f>GPyE!M29</f>
        <v>44136</v>
      </c>
      <c r="AA164" s="156" t="str">
        <f>GPyE!N29</f>
        <v>Bogotá DC</v>
      </c>
    </row>
    <row r="165" spans="1:27" ht="102" x14ac:dyDescent="0.2">
      <c r="A165" s="127"/>
      <c r="B165" s="101" t="s">
        <v>143</v>
      </c>
      <c r="C165" s="101" t="s">
        <v>176</v>
      </c>
      <c r="D165" s="708"/>
      <c r="E165" s="101" t="s">
        <v>300</v>
      </c>
      <c r="F165" s="101" t="s">
        <v>294</v>
      </c>
      <c r="G165" s="130" t="s">
        <v>236</v>
      </c>
      <c r="H165" s="130" t="s">
        <v>236</v>
      </c>
      <c r="I165" s="101" t="s">
        <v>182</v>
      </c>
      <c r="J165" s="101" t="s">
        <v>187</v>
      </c>
      <c r="K165" s="101" t="s">
        <v>195</v>
      </c>
      <c r="L165" s="101">
        <v>90</v>
      </c>
      <c r="M165" s="146" t="s">
        <v>203</v>
      </c>
      <c r="N165" s="146" t="s">
        <v>87</v>
      </c>
      <c r="O165" s="2" t="s">
        <v>231</v>
      </c>
      <c r="P165" s="146" t="s">
        <v>260</v>
      </c>
      <c r="Q165" s="109">
        <v>1</v>
      </c>
      <c r="R165" s="117" t="s">
        <v>272</v>
      </c>
      <c r="S165" s="146" t="s">
        <v>289</v>
      </c>
      <c r="T165" s="685" t="str">
        <f>GPyE!G30</f>
        <v>5.1 Revisar, actualizar y publicar información de gestión y resultados  con los reportes estadísticos periódicamente.</v>
      </c>
      <c r="U165" s="685" t="str">
        <f>GPyE!H30</f>
        <v xml:space="preserve">2  actualizaciones  de  información por departamento y municipio realizados en el mapa de gestión </v>
      </c>
      <c r="V165" s="685" t="str">
        <f>GPyE!I30</f>
        <v>Número de  informes realizados</v>
      </c>
      <c r="W165" s="703">
        <f>GPyE!J30</f>
        <v>0.02</v>
      </c>
      <c r="X165" s="691" t="str">
        <f>GPyE!K30</f>
        <v>Martha Daza 
Jorge Chavez</v>
      </c>
      <c r="Y165" s="717">
        <f>GPyE!L30</f>
        <v>43831</v>
      </c>
      <c r="Z165" s="717">
        <f>GPyE!M30</f>
        <v>44166</v>
      </c>
      <c r="AA165" s="156" t="str">
        <f>GPyE!N30</f>
        <v>Bogotá DC</v>
      </c>
    </row>
    <row r="166" spans="1:27" ht="89.25" x14ac:dyDescent="0.2">
      <c r="A166" s="127"/>
      <c r="B166" s="101" t="s">
        <v>143</v>
      </c>
      <c r="C166" s="101" t="s">
        <v>176</v>
      </c>
      <c r="D166" s="708"/>
      <c r="E166" s="101" t="s">
        <v>300</v>
      </c>
      <c r="F166" s="101" t="s">
        <v>294</v>
      </c>
      <c r="G166" s="130" t="s">
        <v>236</v>
      </c>
      <c r="H166" s="130" t="s">
        <v>236</v>
      </c>
      <c r="I166" s="101" t="s">
        <v>182</v>
      </c>
      <c r="J166" s="101" t="s">
        <v>186</v>
      </c>
      <c r="K166" s="101" t="s">
        <v>194</v>
      </c>
      <c r="L166" s="118">
        <v>1</v>
      </c>
      <c r="M166" s="146" t="s">
        <v>203</v>
      </c>
      <c r="N166" s="146" t="s">
        <v>87</v>
      </c>
      <c r="O166" s="2" t="s">
        <v>231</v>
      </c>
      <c r="P166" s="146" t="s">
        <v>260</v>
      </c>
      <c r="Q166" s="109">
        <v>1</v>
      </c>
      <c r="R166" s="117" t="s">
        <v>272</v>
      </c>
      <c r="S166" s="146" t="s">
        <v>278</v>
      </c>
      <c r="T166" s="685" t="str">
        <f>GPyE!G31</f>
        <v>5.2 Elaborar y presentar  los reportes e informes estadísticos de la entidad y el seguimiento al  Plan Estadístico Institucional</v>
      </c>
      <c r="U166" s="685" t="str">
        <f>GPyE!H31</f>
        <v>12 reportes de seguimiento a las operaciones estadísticas  propias y 4 informes trimestrales (último vigencia 2020 y 3  de 2021)</v>
      </c>
      <c r="V166" s="685" t="str">
        <f>GPyE!I31</f>
        <v>Número de reportes de seguimiento realizados</v>
      </c>
      <c r="W166" s="703">
        <f>GPyE!J31</f>
        <v>0.02</v>
      </c>
      <c r="X166" s="691" t="str">
        <f>GPyE!K31</f>
        <v>Marisol Viveros</v>
      </c>
      <c r="Y166" s="717">
        <f>GPyE!L31</f>
        <v>43831</v>
      </c>
      <c r="Z166" s="717">
        <f>GPyE!M31</f>
        <v>44166</v>
      </c>
      <c r="AA166" s="156" t="str">
        <f>GPyE!N31</f>
        <v>Bogotá DC</v>
      </c>
    </row>
    <row r="167" spans="1:27" ht="89.25" x14ac:dyDescent="0.2">
      <c r="A167" s="127"/>
      <c r="B167" s="101" t="s">
        <v>143</v>
      </c>
      <c r="C167" s="101" t="s">
        <v>176</v>
      </c>
      <c r="D167" s="708"/>
      <c r="E167" s="101" t="s">
        <v>300</v>
      </c>
      <c r="F167" s="101" t="s">
        <v>294</v>
      </c>
      <c r="G167" s="130" t="s">
        <v>236</v>
      </c>
      <c r="H167" s="130" t="s">
        <v>236</v>
      </c>
      <c r="I167" s="101" t="s">
        <v>182</v>
      </c>
      <c r="J167" s="101" t="s">
        <v>186</v>
      </c>
      <c r="K167" s="101" t="s">
        <v>194</v>
      </c>
      <c r="L167" s="118">
        <v>1</v>
      </c>
      <c r="M167" s="146" t="s">
        <v>203</v>
      </c>
      <c r="N167" s="146" t="s">
        <v>87</v>
      </c>
      <c r="O167" s="2" t="s">
        <v>231</v>
      </c>
      <c r="P167" s="146" t="s">
        <v>260</v>
      </c>
      <c r="Q167" s="109">
        <v>1</v>
      </c>
      <c r="R167" s="117" t="s">
        <v>272</v>
      </c>
      <c r="S167" s="146" t="s">
        <v>278</v>
      </c>
      <c r="T167" s="685" t="str">
        <f>GPyE!G32</f>
        <v>5.3 Elaborar y presentar  los reportes  estadísticos de la entidad y el seguimiento a la implementación del Plan Estadístico Institucional</v>
      </c>
      <c r="U167" s="685" t="str">
        <f>GPyE!H32</f>
        <v xml:space="preserve">9 reportes de seguimiento a las operaciones estadística otra fuente y 2 informes  semestrales  </v>
      </c>
      <c r="V167" s="685" t="str">
        <f>GPyE!I32</f>
        <v>Número de reportes de seguimiento realizados</v>
      </c>
      <c r="W167" s="703">
        <f>GPyE!J32</f>
        <v>0.02</v>
      </c>
      <c r="X167" s="691" t="str">
        <f>GPyE!K32</f>
        <v>Marisol Viveros</v>
      </c>
      <c r="Y167" s="717">
        <f>GPyE!L32</f>
        <v>43831</v>
      </c>
      <c r="Z167" s="717">
        <f>GPyE!M32</f>
        <v>44166</v>
      </c>
      <c r="AA167" s="156" t="str">
        <f>GPyE!N32</f>
        <v>Bogotá DC</v>
      </c>
    </row>
    <row r="168" spans="1:27" ht="89.25" x14ac:dyDescent="0.2">
      <c r="A168" s="127"/>
      <c r="B168" s="101" t="s">
        <v>143</v>
      </c>
      <c r="C168" s="101" t="s">
        <v>176</v>
      </c>
      <c r="D168" s="708"/>
      <c r="E168" s="101" t="s">
        <v>300</v>
      </c>
      <c r="F168" s="101" t="s">
        <v>294</v>
      </c>
      <c r="G168" s="130" t="s">
        <v>236</v>
      </c>
      <c r="H168" s="130" t="s">
        <v>236</v>
      </c>
      <c r="I168" s="101" t="s">
        <v>182</v>
      </c>
      <c r="J168" s="101" t="s">
        <v>186</v>
      </c>
      <c r="K168" s="101" t="s">
        <v>194</v>
      </c>
      <c r="L168" s="118">
        <v>1</v>
      </c>
      <c r="M168" s="146" t="s">
        <v>203</v>
      </c>
      <c r="N168" s="146" t="s">
        <v>87</v>
      </c>
      <c r="O168" s="2" t="s">
        <v>231</v>
      </c>
      <c r="P168" s="146" t="s">
        <v>260</v>
      </c>
      <c r="Q168" s="109">
        <v>1</v>
      </c>
      <c r="R168" s="117" t="s">
        <v>272</v>
      </c>
      <c r="S168" s="146" t="s">
        <v>278</v>
      </c>
      <c r="T168" s="685">
        <f>GPyE!G33</f>
        <v>0</v>
      </c>
      <c r="U168" s="685" t="str">
        <f>GPyE!H33</f>
        <v>12 reportes de medición de indicadores y 4 informes trimestrales (último vigencia 2020 y 3  de 2021)</v>
      </c>
      <c r="V168" s="685" t="str">
        <f>GPyE!I33</f>
        <v>Número de reportes de seguimiento realizados</v>
      </c>
      <c r="W168" s="703">
        <f>GPyE!J33</f>
        <v>0.04</v>
      </c>
      <c r="X168" s="691" t="str">
        <f>GPyE!K33</f>
        <v>Jorge Muñoz</v>
      </c>
      <c r="Y168" s="717">
        <f>GPyE!L33</f>
        <v>43831</v>
      </c>
      <c r="Z168" s="717">
        <f>GPyE!M33</f>
        <v>44166</v>
      </c>
      <c r="AA168" s="156" t="str">
        <f>GPyE!N33</f>
        <v>Bogotá DC</v>
      </c>
    </row>
    <row r="169" spans="1:27" ht="89.25" x14ac:dyDescent="0.2">
      <c r="A169" s="127"/>
      <c r="B169" s="101" t="s">
        <v>143</v>
      </c>
      <c r="C169" s="101" t="s">
        <v>176</v>
      </c>
      <c r="D169" s="708"/>
      <c r="E169" s="101" t="s">
        <v>300</v>
      </c>
      <c r="F169" s="101" t="s">
        <v>294</v>
      </c>
      <c r="G169" s="130" t="s">
        <v>236</v>
      </c>
      <c r="H169" s="130" t="s">
        <v>236</v>
      </c>
      <c r="I169" s="101" t="s">
        <v>182</v>
      </c>
      <c r="J169" s="101" t="s">
        <v>186</v>
      </c>
      <c r="K169" s="101" t="s">
        <v>194</v>
      </c>
      <c r="L169" s="118">
        <v>1</v>
      </c>
      <c r="M169" s="146" t="s">
        <v>203</v>
      </c>
      <c r="N169" s="146" t="s">
        <v>87</v>
      </c>
      <c r="O169" s="2" t="s">
        <v>231</v>
      </c>
      <c r="P169" s="146" t="s">
        <v>260</v>
      </c>
      <c r="Q169" s="109">
        <v>1</v>
      </c>
      <c r="R169" s="117" t="s">
        <v>272</v>
      </c>
      <c r="S169" s="146" t="s">
        <v>278</v>
      </c>
      <c r="T169" s="685" t="str">
        <f>GPyE!G34</f>
        <v>5.4  Adelantar las actividades necesarias para mantener la  certificación de la operación estadística " Registro de ESALES ante el DANE"</v>
      </c>
      <c r="U169" s="685" t="str">
        <f>GPyE!H34</f>
        <v xml:space="preserve">1 reportes  de  cumplimiento de los requerimientos del DANE </v>
      </c>
      <c r="V169" s="685" t="str">
        <f>GPyE!I34</f>
        <v xml:space="preserve">Número de reportes realizados  </v>
      </c>
      <c r="W169" s="703">
        <f>GPyE!J34</f>
        <v>0.02</v>
      </c>
      <c r="X169" s="691" t="str">
        <f>GPyE!K34</f>
        <v>Marisol Viveros</v>
      </c>
      <c r="Y169" s="717">
        <f>GPyE!L34</f>
        <v>43983</v>
      </c>
      <c r="Z169" s="717">
        <f>GPyE!M34</f>
        <v>44012</v>
      </c>
      <c r="AA169" s="156" t="str">
        <f>GPyE!N34</f>
        <v>Bogotá DC</v>
      </c>
    </row>
    <row r="170" spans="1:27" ht="89.25" x14ac:dyDescent="0.2">
      <c r="A170" s="127"/>
      <c r="B170" s="101" t="s">
        <v>143</v>
      </c>
      <c r="C170" s="101" t="s">
        <v>176</v>
      </c>
      <c r="D170" s="708"/>
      <c r="E170" s="101" t="s">
        <v>300</v>
      </c>
      <c r="F170" s="101" t="s">
        <v>294</v>
      </c>
      <c r="G170" s="130" t="s">
        <v>236</v>
      </c>
      <c r="H170" s="130" t="s">
        <v>236</v>
      </c>
      <c r="I170" s="101" t="s">
        <v>182</v>
      </c>
      <c r="J170" s="101" t="s">
        <v>186</v>
      </c>
      <c r="K170" s="101" t="s">
        <v>194</v>
      </c>
      <c r="L170" s="118">
        <v>1</v>
      </c>
      <c r="M170" s="146" t="s">
        <v>203</v>
      </c>
      <c r="N170" s="146" t="s">
        <v>87</v>
      </c>
      <c r="O170" s="2" t="s">
        <v>231</v>
      </c>
      <c r="P170" s="146" t="s">
        <v>260</v>
      </c>
      <c r="Q170" s="109">
        <v>1</v>
      </c>
      <c r="R170" s="117" t="s">
        <v>272</v>
      </c>
      <c r="S170" s="146" t="s">
        <v>292</v>
      </c>
      <c r="T170" s="685" t="str">
        <f>GPyE!G35</f>
        <v>6.1 Gestionar la actualización  y aprobación de  los proyectos de inversión para la vigencia 2021  y vigencias posteriores, por parte de Mintrabajo y DNP</v>
      </c>
      <c r="U170" s="685" t="str">
        <f>GPyE!H35</f>
        <v>100% de proyectos actualizados, aprobados y registrados vigencia 2021</v>
      </c>
      <c r="V170" s="685" t="str">
        <f>GPyE!I35</f>
        <v>Porcentaje de  proyectos actualizados, aprobados y registrados en el DNP</v>
      </c>
      <c r="W170" s="703">
        <f>GPyE!J35</f>
        <v>0.05</v>
      </c>
      <c r="X170" s="691" t="str">
        <f>GPyE!K35</f>
        <v>Marisol Viveros
Martha Daza</v>
      </c>
      <c r="Y170" s="717">
        <f>GPyE!L35</f>
        <v>43831</v>
      </c>
      <c r="Z170" s="717" t="str">
        <f>GPyE!M35</f>
        <v>2/15/2020</v>
      </c>
      <c r="AA170" s="156" t="str">
        <f>GPyE!N35</f>
        <v>Bogotá DC</v>
      </c>
    </row>
    <row r="171" spans="1:27" ht="102" x14ac:dyDescent="0.2">
      <c r="A171" s="127"/>
      <c r="B171" s="101" t="s">
        <v>137</v>
      </c>
      <c r="C171" s="101" t="s">
        <v>165</v>
      </c>
      <c r="D171" s="708"/>
      <c r="E171" s="101" t="s">
        <v>300</v>
      </c>
      <c r="F171" s="101" t="s">
        <v>294</v>
      </c>
      <c r="G171" s="130" t="s">
        <v>236</v>
      </c>
      <c r="H171" s="130" t="s">
        <v>236</v>
      </c>
      <c r="I171" s="101" t="s">
        <v>182</v>
      </c>
      <c r="J171" s="101" t="s">
        <v>187</v>
      </c>
      <c r="K171" s="101" t="s">
        <v>195</v>
      </c>
      <c r="L171" s="101">
        <v>90</v>
      </c>
      <c r="M171" s="146" t="s">
        <v>203</v>
      </c>
      <c r="N171" s="146" t="s">
        <v>87</v>
      </c>
      <c r="O171" s="2" t="s">
        <v>226</v>
      </c>
      <c r="P171" s="146" t="s">
        <v>195</v>
      </c>
      <c r="Q171" s="146">
        <v>90</v>
      </c>
      <c r="R171" s="117" t="s">
        <v>272</v>
      </c>
      <c r="S171" s="146" t="s">
        <v>292</v>
      </c>
      <c r="T171" s="685">
        <f>GPyE!G36</f>
        <v>0</v>
      </c>
      <c r="U171" s="685" t="str">
        <f>GPyE!H36</f>
        <v xml:space="preserve">100% proyectos actualizados enviados a Mintrabajo y registrados ante el DNP  programación  2022 </v>
      </c>
      <c r="V171" s="685" t="str">
        <f>GPyE!I36</f>
        <v>Porcentaje   de proyectos actualizados, aprobados y registrados en el DNP para vigencia 2022</v>
      </c>
      <c r="W171" s="703">
        <f>GPyE!J36</f>
        <v>0.05</v>
      </c>
      <c r="X171" s="691" t="str">
        <f>GPyE!K36</f>
        <v>Marisol Viveros
Martha Daza</v>
      </c>
      <c r="Y171" s="717">
        <f>GPyE!L36</f>
        <v>43831</v>
      </c>
      <c r="Z171" s="717">
        <f>GPyE!M36</f>
        <v>44165</v>
      </c>
      <c r="AA171" s="156" t="str">
        <f>GPyE!N36</f>
        <v>Bogotá DC</v>
      </c>
    </row>
    <row r="172" spans="1:27" ht="102" x14ac:dyDescent="0.2">
      <c r="A172" s="127" t="s">
        <v>157</v>
      </c>
      <c r="B172" s="101" t="s">
        <v>137</v>
      </c>
      <c r="C172" s="101" t="s">
        <v>165</v>
      </c>
      <c r="D172" s="708"/>
      <c r="E172" s="101" t="s">
        <v>300</v>
      </c>
      <c r="F172" s="101" t="s">
        <v>294</v>
      </c>
      <c r="G172" s="130" t="s">
        <v>236</v>
      </c>
      <c r="H172" s="130" t="s">
        <v>236</v>
      </c>
      <c r="I172" s="101" t="s">
        <v>182</v>
      </c>
      <c r="J172" s="101" t="s">
        <v>187</v>
      </c>
      <c r="K172" s="101" t="s">
        <v>195</v>
      </c>
      <c r="L172" s="101">
        <v>90</v>
      </c>
      <c r="M172" s="146" t="s">
        <v>203</v>
      </c>
      <c r="N172" s="146" t="s">
        <v>87</v>
      </c>
      <c r="O172" s="2" t="s">
        <v>226</v>
      </c>
      <c r="P172" s="146" t="s">
        <v>195</v>
      </c>
      <c r="Q172" s="146">
        <v>90</v>
      </c>
      <c r="R172" s="117" t="s">
        <v>272</v>
      </c>
      <c r="S172" s="146" t="s">
        <v>292</v>
      </c>
      <c r="T172" s="685" t="str">
        <f>GPyE!G37</f>
        <v>6.2  Asesorar y verificar la elaboración de estudios técnicos para la ejecución de proyectos de inversión durante 2020</v>
      </c>
      <c r="U172" s="685" t="str">
        <f>GPyE!H37</f>
        <v>100% Estudios técnicos asesorados</v>
      </c>
      <c r="V172" s="685" t="str">
        <f>GPyE!I37</f>
        <v>Porcentaje de estudios técnicos asesorados</v>
      </c>
      <c r="W172" s="703">
        <f>GPyE!J37</f>
        <v>0.05</v>
      </c>
      <c r="X172" s="691" t="str">
        <f>GPyE!K37</f>
        <v>Martha Daza</v>
      </c>
      <c r="Y172" s="717">
        <f>GPyE!L37</f>
        <v>43831</v>
      </c>
      <c r="Z172" s="717">
        <f>GPyE!M37</f>
        <v>44166</v>
      </c>
      <c r="AA172" s="156" t="str">
        <f>GPyE!N37</f>
        <v>Bogotá DC</v>
      </c>
    </row>
    <row r="173" spans="1:27" ht="102" x14ac:dyDescent="0.2">
      <c r="A173" s="127" t="s">
        <v>157</v>
      </c>
      <c r="B173" s="101" t="s">
        <v>137</v>
      </c>
      <c r="C173" s="101" t="s">
        <v>165</v>
      </c>
      <c r="D173" s="708"/>
      <c r="E173" s="101" t="s">
        <v>300</v>
      </c>
      <c r="F173" s="101" t="s">
        <v>294</v>
      </c>
      <c r="G173" s="130" t="s">
        <v>236</v>
      </c>
      <c r="H173" s="130" t="s">
        <v>236</v>
      </c>
      <c r="I173" s="101" t="s">
        <v>182</v>
      </c>
      <c r="J173" s="101" t="s">
        <v>187</v>
      </c>
      <c r="K173" s="101" t="s">
        <v>195</v>
      </c>
      <c r="L173" s="101">
        <v>90</v>
      </c>
      <c r="M173" s="146" t="s">
        <v>203</v>
      </c>
      <c r="N173" s="146" t="s">
        <v>87</v>
      </c>
      <c r="O173" s="2" t="s">
        <v>226</v>
      </c>
      <c r="P173" s="146" t="s">
        <v>195</v>
      </c>
      <c r="Q173" s="146">
        <v>90</v>
      </c>
      <c r="R173" s="117" t="s">
        <v>272</v>
      </c>
      <c r="S173" s="146" t="s">
        <v>292</v>
      </c>
      <c r="T173" s="685" t="str">
        <f>GPyE!G38</f>
        <v>6.3 Realizar seguimiento periódico sobre los avances de la ejecución de los proyectos de inversión de acuerdo a la planificación realizada en el marco de la política de Gestión Financiera y el Plan de Gasto Publico</v>
      </c>
      <c r="U173" s="685" t="str">
        <f>GPyE!H38</f>
        <v>12 Reportes  de seguimiento 4 informes trimestrales (último vigencia 2020 y 3 de 2021)</v>
      </c>
      <c r="V173" s="685" t="str">
        <f>GPyE!I38</f>
        <v>Número de reportes de seguimiento elaborados</v>
      </c>
      <c r="W173" s="703">
        <f>GPyE!J38</f>
        <v>2.5000000000000001E-2</v>
      </c>
      <c r="X173" s="691" t="str">
        <f>GPyE!K38</f>
        <v>Martha Daza</v>
      </c>
      <c r="Y173" s="717">
        <f>GPyE!L38</f>
        <v>43831</v>
      </c>
      <c r="Z173" s="717">
        <f>GPyE!M38</f>
        <v>43435</v>
      </c>
      <c r="AA173" s="156" t="str">
        <f>GPyE!N38</f>
        <v>Bogotá DC</v>
      </c>
    </row>
    <row r="174" spans="1:27" ht="102" x14ac:dyDescent="0.2">
      <c r="A174" s="127" t="s">
        <v>157</v>
      </c>
      <c r="B174" s="101" t="s">
        <v>137</v>
      </c>
      <c r="C174" s="101" t="s">
        <v>165</v>
      </c>
      <c r="D174" s="708"/>
      <c r="E174" s="101" t="s">
        <v>300</v>
      </c>
      <c r="F174" s="101" t="s">
        <v>294</v>
      </c>
      <c r="G174" s="130" t="s">
        <v>236</v>
      </c>
      <c r="H174" s="130" t="s">
        <v>236</v>
      </c>
      <c r="I174" s="101" t="s">
        <v>182</v>
      </c>
      <c r="J174" s="101" t="s">
        <v>187</v>
      </c>
      <c r="K174" s="101" t="s">
        <v>195</v>
      </c>
      <c r="L174" s="101">
        <v>90</v>
      </c>
      <c r="M174" s="146" t="s">
        <v>203</v>
      </c>
      <c r="N174" s="146" t="s">
        <v>87</v>
      </c>
      <c r="O174" s="2" t="s">
        <v>226</v>
      </c>
      <c r="P174" s="146" t="s">
        <v>195</v>
      </c>
      <c r="Q174" s="146">
        <v>90</v>
      </c>
      <c r="R174" s="117" t="s">
        <v>272</v>
      </c>
      <c r="S174" s="146" t="s">
        <v>292</v>
      </c>
      <c r="T174" s="685" t="str">
        <f>GPyE!G39</f>
        <v>6.4 Realizar seguimiento sobre los avances de la ejecución de los proyectos de inversión (Física, financiera y de gestión) registrada en la herramienta del SPI y enviar retroalimentación a los formuladores</v>
      </c>
      <c r="U174" s="685" t="str">
        <f>GPyE!H39</f>
        <v xml:space="preserve">12 Reportes  de seguimiento </v>
      </c>
      <c r="V174" s="685" t="str">
        <f>GPyE!I39</f>
        <v>Número de reportes de seguimiento realizados</v>
      </c>
      <c r="W174" s="703">
        <f>GPyE!J39</f>
        <v>2.5000000000000001E-2</v>
      </c>
      <c r="X174" s="691" t="str">
        <f>GPyE!K39</f>
        <v>Martha Daza</v>
      </c>
      <c r="Y174" s="717">
        <f>GPyE!L39</f>
        <v>43831</v>
      </c>
      <c r="Z174" s="717">
        <f>GPyE!M39</f>
        <v>43435</v>
      </c>
      <c r="AA174" s="156" t="str">
        <f>GPyE!N39</f>
        <v>Bogotá DC</v>
      </c>
    </row>
    <row r="175" spans="1:27" ht="102" x14ac:dyDescent="0.2">
      <c r="A175" s="127" t="s">
        <v>151</v>
      </c>
      <c r="B175" s="101" t="s">
        <v>137</v>
      </c>
      <c r="C175" s="101" t="s">
        <v>165</v>
      </c>
      <c r="D175" s="708"/>
      <c r="E175" s="101" t="s">
        <v>300</v>
      </c>
      <c r="F175" s="101" t="s">
        <v>294</v>
      </c>
      <c r="G175" s="130" t="s">
        <v>236</v>
      </c>
      <c r="H175" s="130" t="s">
        <v>236</v>
      </c>
      <c r="I175" s="101" t="s">
        <v>182</v>
      </c>
      <c r="J175" s="101" t="s">
        <v>187</v>
      </c>
      <c r="K175" s="101" t="s">
        <v>195</v>
      </c>
      <c r="L175" s="101">
        <v>90</v>
      </c>
      <c r="M175" s="146" t="s">
        <v>203</v>
      </c>
      <c r="N175" s="146" t="s">
        <v>87</v>
      </c>
      <c r="O175" s="2" t="s">
        <v>226</v>
      </c>
      <c r="P175" s="146" t="s">
        <v>195</v>
      </c>
      <c r="Q175" s="146">
        <v>90</v>
      </c>
      <c r="R175" s="117" t="s">
        <v>272</v>
      </c>
      <c r="S175" s="146" t="s">
        <v>275</v>
      </c>
      <c r="T175" s="685" t="str">
        <f>GPyE!G40</f>
        <v xml:space="preserve">7.1 Adelantar las actividades para la implementación de las políticas que conforman el MIPG de acuerdo al plan de trabajo dispuesto por la Entidad </v>
      </c>
      <c r="U175" s="685" t="str">
        <f>GPyE!H40</f>
        <v>100% del Cumplimiento de las actividades asignadas   del MIPG</v>
      </c>
      <c r="V175" s="685" t="str">
        <f>GPyE!I40</f>
        <v>Porcentaje de Implementación del MIPG</v>
      </c>
      <c r="W175" s="703">
        <f>GPyE!J40</f>
        <v>0.05</v>
      </c>
      <c r="X175" s="691" t="str">
        <f>GPyE!K40</f>
        <v>Marisol Viveros</v>
      </c>
      <c r="Y175" s="717">
        <f>GPyE!L40</f>
        <v>43831</v>
      </c>
      <c r="Z175" s="717">
        <f>GPyE!M40</f>
        <v>44166</v>
      </c>
      <c r="AA175" s="156" t="str">
        <f>GPyE!N40</f>
        <v>Bogotá DC</v>
      </c>
    </row>
    <row r="176" spans="1:27" ht="121.5" customHeight="1" x14ac:dyDescent="0.2">
      <c r="A176" s="127"/>
      <c r="B176" s="101" t="s">
        <v>137</v>
      </c>
      <c r="C176" s="101" t="s">
        <v>164</v>
      </c>
      <c r="D176" s="708"/>
      <c r="E176" s="101" t="s">
        <v>300</v>
      </c>
      <c r="F176" s="101" t="s">
        <v>296</v>
      </c>
      <c r="G176" s="130" t="s">
        <v>236</v>
      </c>
      <c r="H176" s="130" t="s">
        <v>236</v>
      </c>
      <c r="I176" s="111" t="s">
        <v>181</v>
      </c>
      <c r="J176" s="101" t="s">
        <v>184</v>
      </c>
      <c r="K176" s="101"/>
      <c r="L176" s="101"/>
      <c r="M176" s="146" t="s">
        <v>201</v>
      </c>
      <c r="N176" s="146" t="s">
        <v>205</v>
      </c>
      <c r="O176" s="2" t="s">
        <v>211</v>
      </c>
      <c r="P176" s="146" t="s">
        <v>235</v>
      </c>
      <c r="Q176" s="112">
        <v>1</v>
      </c>
      <c r="R176" s="117" t="s">
        <v>274</v>
      </c>
      <c r="S176" s="146" t="s">
        <v>279</v>
      </c>
      <c r="T176" s="38" t="str">
        <f>MISIONAL!G12</f>
        <v xml:space="preserve">1.1 Apoyar el diseño de la agenda para el fortalecimiento de comités de educación y otros entes de educación de las organizaciones solidarias. </v>
      </c>
      <c r="U176" s="38" t="str">
        <f>MISIONAL!H12</f>
        <v xml:space="preserve">50%  agenda diseñada e implementada </v>
      </c>
      <c r="V176" s="38" t="str">
        <f>MISIONAL!I12</f>
        <v>Porcentaje Agenda diseñada e implementada</v>
      </c>
      <c r="W176" s="109">
        <f>MISIONAL!J12</f>
        <v>0.05</v>
      </c>
      <c r="X176" s="146" t="str">
        <f>MISIONAL!K12</f>
        <v>Todos los grupos de la dirección de desarrollo</v>
      </c>
      <c r="Y176" s="718" t="str">
        <f>MISIONAL!L12</f>
        <v xml:space="preserve">marzo </v>
      </c>
      <c r="Z176" s="718" t="str">
        <f>MISIONAL!M12</f>
        <v xml:space="preserve">noviembre </v>
      </c>
      <c r="AA176" s="749" t="str">
        <f>MISIONAL!N12</f>
        <v>Nacional</v>
      </c>
    </row>
    <row r="177" spans="1:27" ht="178.5" x14ac:dyDescent="0.2">
      <c r="A177" s="127"/>
      <c r="B177" s="101" t="s">
        <v>137</v>
      </c>
      <c r="C177" s="101" t="s">
        <v>164</v>
      </c>
      <c r="D177" s="708" t="s">
        <v>321</v>
      </c>
      <c r="E177" s="101" t="s">
        <v>300</v>
      </c>
      <c r="F177" s="101" t="s">
        <v>296</v>
      </c>
      <c r="G177" s="130" t="s">
        <v>236</v>
      </c>
      <c r="H177" s="130" t="s">
        <v>236</v>
      </c>
      <c r="I177" s="111" t="s">
        <v>181</v>
      </c>
      <c r="J177" s="101" t="s">
        <v>184</v>
      </c>
      <c r="K177" s="101" t="s">
        <v>192</v>
      </c>
      <c r="L177" s="101"/>
      <c r="M177" s="146" t="s">
        <v>201</v>
      </c>
      <c r="N177" s="146" t="s">
        <v>205</v>
      </c>
      <c r="O177" s="2" t="s">
        <v>211</v>
      </c>
      <c r="P177" s="146" t="s">
        <v>237</v>
      </c>
      <c r="Q177" s="112">
        <v>32</v>
      </c>
      <c r="R177" s="117" t="s">
        <v>274</v>
      </c>
      <c r="S177" s="146" t="s">
        <v>279</v>
      </c>
      <c r="T177" s="752" t="str">
        <f>MISIONAL!G13</f>
        <v xml:space="preserve">2.1 Implementar el programa formar para emprender en asociatividad solidaria en instituciones educativas </v>
      </c>
      <c r="U177" s="38" t="str">
        <f>MISIONAL!H13</f>
        <v xml:space="preserve">8 secretarias de educación promocionadas </v>
      </c>
      <c r="V177" s="38" t="str">
        <f>MISIONAL!I13</f>
        <v>Número de secretarias de educación promocionadas en los diferentes programas educativos diseñados por la Unidad.</v>
      </c>
      <c r="W177" s="109">
        <f>MISIONAL!J13</f>
        <v>2.5000000000000001E-2</v>
      </c>
      <c r="X177" s="146" t="str">
        <f>MISIONAL!K13</f>
        <v>Todos los grupos de la dirección de desarrollo</v>
      </c>
      <c r="Y177" s="718" t="str">
        <f>MISIONAL!L13</f>
        <v>marzo</v>
      </c>
      <c r="Z177" s="718" t="str">
        <f>MISIONAL!M13</f>
        <v xml:space="preserve">noviembre </v>
      </c>
      <c r="AA177" s="749" t="str">
        <f>MISIONAL!N13</f>
        <v>Nacional</v>
      </c>
    </row>
    <row r="178" spans="1:27" ht="178.5" x14ac:dyDescent="0.2">
      <c r="A178" s="127"/>
      <c r="B178" s="101" t="s">
        <v>137</v>
      </c>
      <c r="C178" s="101" t="s">
        <v>164</v>
      </c>
      <c r="D178" s="708"/>
      <c r="E178" s="101" t="s">
        <v>300</v>
      </c>
      <c r="F178" s="101" t="s">
        <v>296</v>
      </c>
      <c r="G178" s="130" t="s">
        <v>236</v>
      </c>
      <c r="H178" s="130" t="s">
        <v>236</v>
      </c>
      <c r="I178" s="111" t="s">
        <v>181</v>
      </c>
      <c r="J178" s="101" t="s">
        <v>184</v>
      </c>
      <c r="K178" s="101" t="s">
        <v>192</v>
      </c>
      <c r="L178" s="101">
        <v>12</v>
      </c>
      <c r="M178" s="146" t="s">
        <v>201</v>
      </c>
      <c r="N178" s="146" t="s">
        <v>205</v>
      </c>
      <c r="O178" s="2" t="s">
        <v>211</v>
      </c>
      <c r="P178" s="146" t="s">
        <v>192</v>
      </c>
      <c r="Q178" s="112">
        <v>18</v>
      </c>
      <c r="R178" s="117" t="s">
        <v>274</v>
      </c>
      <c r="S178" s="146" t="s">
        <v>279</v>
      </c>
      <c r="T178" s="752"/>
      <c r="U178" s="38" t="str">
        <f>MISIONAL!H14</f>
        <v xml:space="preserve">5 municipios donde se implementa el programa Formar para Emprender </v>
      </c>
      <c r="V178" s="38" t="str">
        <f>MISIONAL!I14</f>
        <v xml:space="preserve">Número de Municipios en donde se implementa el Programa Formar Para Emprender </v>
      </c>
      <c r="W178" s="109">
        <f>MISIONAL!J14</f>
        <v>2.5000000000000001E-2</v>
      </c>
      <c r="X178" s="146" t="str">
        <f>MISIONAL!K14</f>
        <v>Todos los grupos de la dirección de desarrollo</v>
      </c>
      <c r="Y178" s="718" t="str">
        <f>MISIONAL!L14</f>
        <v>marzo</v>
      </c>
      <c r="Z178" s="718" t="str">
        <f>MISIONAL!M14</f>
        <v xml:space="preserve">noviembre </v>
      </c>
      <c r="AA178" s="749" t="str">
        <f>MISIONAL!N14</f>
        <v>Nacional</v>
      </c>
    </row>
    <row r="179" spans="1:27" ht="178.5" x14ac:dyDescent="0.2">
      <c r="A179" s="127"/>
      <c r="B179" s="101" t="s">
        <v>137</v>
      </c>
      <c r="C179" s="101" t="s">
        <v>164</v>
      </c>
      <c r="D179" s="708"/>
      <c r="E179" s="101" t="s">
        <v>300</v>
      </c>
      <c r="F179" s="101" t="s">
        <v>296</v>
      </c>
      <c r="G179" s="130" t="s">
        <v>236</v>
      </c>
      <c r="H179" s="130" t="s">
        <v>236</v>
      </c>
      <c r="I179" s="111" t="s">
        <v>181</v>
      </c>
      <c r="J179" s="101" t="s">
        <v>184</v>
      </c>
      <c r="K179" s="101"/>
      <c r="L179" s="101"/>
      <c r="M179" s="146" t="s">
        <v>202</v>
      </c>
      <c r="N179" s="146" t="s">
        <v>205</v>
      </c>
      <c r="O179" s="2" t="s">
        <v>211</v>
      </c>
      <c r="P179" s="146"/>
      <c r="Q179" s="112"/>
      <c r="R179" s="117" t="s">
        <v>274</v>
      </c>
      <c r="S179" s="146" t="s">
        <v>277</v>
      </c>
      <c r="T179" s="752" t="str">
        <f>MISIONAL!G15</f>
        <v xml:space="preserve">2.2 Adelantar jornadas de sensibilización  y promoción que posicionen la cultura asociativa solidaria
</v>
      </c>
      <c r="U179" s="38" t="str">
        <f>MISIONAL!H15</f>
        <v xml:space="preserve">1000 personas sensibilizadas </v>
      </c>
      <c r="V179" s="38" t="str">
        <f>MISIONAL!I15</f>
        <v>Número de personas sensibilizadas</v>
      </c>
      <c r="W179" s="109">
        <f>MISIONAL!J15</f>
        <v>0.02</v>
      </c>
      <c r="X179" s="146" t="str">
        <f>MISIONAL!K15</f>
        <v>Todos los grupos de la dirección de desarrollo</v>
      </c>
      <c r="Y179" s="718" t="str">
        <f>MISIONAL!L15</f>
        <v>Febrero</v>
      </c>
      <c r="Z179" s="718" t="str">
        <f>MISIONAL!M15</f>
        <v xml:space="preserve">noviembre </v>
      </c>
      <c r="AA179" s="749" t="str">
        <f>MISIONAL!N15</f>
        <v>Nacional</v>
      </c>
    </row>
    <row r="180" spans="1:27" ht="111.75" customHeight="1" x14ac:dyDescent="0.2">
      <c r="A180" s="127"/>
      <c r="B180" s="101" t="s">
        <v>137</v>
      </c>
      <c r="C180" s="101" t="s">
        <v>164</v>
      </c>
      <c r="D180" s="708"/>
      <c r="E180" s="101" t="s">
        <v>300</v>
      </c>
      <c r="F180" s="101" t="s">
        <v>296</v>
      </c>
      <c r="G180" s="130" t="s">
        <v>236</v>
      </c>
      <c r="H180" s="130" t="s">
        <v>236</v>
      </c>
      <c r="I180" s="111" t="s">
        <v>181</v>
      </c>
      <c r="J180" s="101" t="s">
        <v>184</v>
      </c>
      <c r="K180" s="101" t="s">
        <v>191</v>
      </c>
      <c r="L180" s="101"/>
      <c r="M180" s="146" t="s">
        <v>202</v>
      </c>
      <c r="N180" s="146" t="s">
        <v>205</v>
      </c>
      <c r="O180" s="2" t="s">
        <v>211</v>
      </c>
      <c r="P180" s="146"/>
      <c r="Q180" s="112"/>
      <c r="R180" s="117" t="s">
        <v>274</v>
      </c>
      <c r="S180" s="146" t="s">
        <v>277</v>
      </c>
      <c r="T180" s="752"/>
      <c r="U180" s="38" t="str">
        <f>MISIONAL!H16</f>
        <v xml:space="preserve">40 jornadas de sensibilización </v>
      </c>
      <c r="V180" s="38" t="str">
        <f>MISIONAL!I16</f>
        <v xml:space="preserve">Número de jornadas de sensibilización </v>
      </c>
      <c r="W180" s="109">
        <f>MISIONAL!J16</f>
        <v>0.03</v>
      </c>
      <c r="X180" s="146" t="str">
        <f>MISIONAL!K16</f>
        <v>Todos los grupos de la dirección de desarrollo</v>
      </c>
      <c r="Y180" s="718" t="str">
        <f>MISIONAL!L16</f>
        <v>Febrero</v>
      </c>
      <c r="Z180" s="718" t="str">
        <f>MISIONAL!M16</f>
        <v>diciembre</v>
      </c>
      <c r="AA180" s="749" t="str">
        <f>MISIONAL!N16</f>
        <v>Nacional</v>
      </c>
    </row>
    <row r="181" spans="1:27" ht="178.5" x14ac:dyDescent="0.2">
      <c r="A181" s="127"/>
      <c r="B181" s="101" t="s">
        <v>137</v>
      </c>
      <c r="C181" s="101" t="s">
        <v>164</v>
      </c>
      <c r="D181" s="708"/>
      <c r="E181" s="101" t="s">
        <v>300</v>
      </c>
      <c r="F181" s="101" t="s">
        <v>296</v>
      </c>
      <c r="G181" s="130" t="s">
        <v>236</v>
      </c>
      <c r="H181" s="130" t="s">
        <v>236</v>
      </c>
      <c r="I181" s="111" t="s">
        <v>181</v>
      </c>
      <c r="J181" s="101" t="s">
        <v>184</v>
      </c>
      <c r="K181" s="101" t="s">
        <v>191</v>
      </c>
      <c r="L181" s="101"/>
      <c r="M181" s="146" t="s">
        <v>202</v>
      </c>
      <c r="N181" s="146" t="s">
        <v>205</v>
      </c>
      <c r="O181" s="2" t="s">
        <v>211</v>
      </c>
      <c r="P181" s="146"/>
      <c r="Q181" s="112"/>
      <c r="R181" s="117" t="s">
        <v>274</v>
      </c>
      <c r="S181" s="146" t="s">
        <v>277</v>
      </c>
      <c r="T181" s="752"/>
      <c r="U181" s="38" t="str">
        <f>MISIONAL!H17</f>
        <v xml:space="preserve">6 foros </v>
      </c>
      <c r="V181" s="38" t="str">
        <f>MISIONAL!I17</f>
        <v xml:space="preserve">Número de foros realizados </v>
      </c>
      <c r="W181" s="109">
        <f>MISIONAL!J17</f>
        <v>0.02</v>
      </c>
      <c r="X181" s="146" t="str">
        <f>MISIONAL!K17</f>
        <v>Grupo de Emprendimiento y productividad</v>
      </c>
      <c r="Y181" s="718" t="str">
        <f>MISIONAL!L17</f>
        <v>Septiembre</v>
      </c>
      <c r="Z181" s="718" t="str">
        <f>MISIONAL!M17</f>
        <v xml:space="preserve">Diciembre </v>
      </c>
      <c r="AA181" s="749" t="str">
        <f>MISIONAL!N17</f>
        <v>Nacional</v>
      </c>
    </row>
    <row r="182" spans="1:27" ht="178.5" x14ac:dyDescent="0.2">
      <c r="A182" s="127"/>
      <c r="B182" s="101" t="s">
        <v>137</v>
      </c>
      <c r="C182" s="101" t="s">
        <v>164</v>
      </c>
      <c r="D182" s="708"/>
      <c r="E182" s="101" t="s">
        <v>300</v>
      </c>
      <c r="F182" s="101" t="s">
        <v>295</v>
      </c>
      <c r="G182" s="130" t="s">
        <v>180</v>
      </c>
      <c r="H182" s="130">
        <v>400</v>
      </c>
      <c r="I182" s="101" t="s">
        <v>181</v>
      </c>
      <c r="J182" s="101" t="s">
        <v>183</v>
      </c>
      <c r="K182" s="101" t="s">
        <v>193</v>
      </c>
      <c r="L182" s="101">
        <v>88000</v>
      </c>
      <c r="M182" s="146" t="s">
        <v>202</v>
      </c>
      <c r="N182" s="146" t="s">
        <v>207</v>
      </c>
      <c r="O182" s="2" t="s">
        <v>217</v>
      </c>
      <c r="P182" s="146"/>
      <c r="Q182" s="109">
        <v>0.8</v>
      </c>
      <c r="R182" s="117" t="s">
        <v>274</v>
      </c>
      <c r="S182" s="146" t="s">
        <v>277</v>
      </c>
      <c r="T182" s="38" t="str">
        <f>MISIONAL!G18</f>
        <v xml:space="preserve">2.3 Desarrollar cursos básicos de economía solidaria que contribuyan con el eje de fomento de la economía solidaria </v>
      </c>
      <c r="U182" s="38" t="str">
        <f>MISIONAL!H18</f>
        <v xml:space="preserve">12 cursos  básicos </v>
      </c>
      <c r="V182" s="38" t="str">
        <f>MISIONAL!I18</f>
        <v>Número de cursos básicos de economía solidaria  realizados por gestión</v>
      </c>
      <c r="W182" s="109">
        <f>MISIONAL!J18</f>
        <v>0.03</v>
      </c>
      <c r="X182" s="146" t="str">
        <f>MISIONAL!K18</f>
        <v>Todos los grupos de la dirección de desarrollo</v>
      </c>
      <c r="Y182" s="718" t="str">
        <f>MISIONAL!L18</f>
        <v>Marzo</v>
      </c>
      <c r="Z182" s="718" t="str">
        <f>MISIONAL!M18</f>
        <v>Octubre</v>
      </c>
      <c r="AA182" s="749" t="str">
        <f>MISIONAL!N18</f>
        <v>Nacional</v>
      </c>
    </row>
    <row r="183" spans="1:27" ht="178.5" x14ac:dyDescent="0.2">
      <c r="A183" s="127"/>
      <c r="B183" s="101" t="s">
        <v>137</v>
      </c>
      <c r="C183" s="101" t="s">
        <v>164</v>
      </c>
      <c r="D183" s="708" t="s">
        <v>322</v>
      </c>
      <c r="E183" s="101" t="s">
        <v>300</v>
      </c>
      <c r="F183" s="101" t="s">
        <v>295</v>
      </c>
      <c r="G183" s="130" t="s">
        <v>180</v>
      </c>
      <c r="H183" s="130">
        <v>400</v>
      </c>
      <c r="I183" s="101" t="s">
        <v>181</v>
      </c>
      <c r="J183" s="101" t="s">
        <v>183</v>
      </c>
      <c r="K183" s="101" t="s">
        <v>188</v>
      </c>
      <c r="L183" s="101">
        <v>1600</v>
      </c>
      <c r="M183" s="146" t="s">
        <v>202</v>
      </c>
      <c r="N183" s="146" t="s">
        <v>208</v>
      </c>
      <c r="O183" s="2" t="s">
        <v>217</v>
      </c>
      <c r="P183" s="146" t="s">
        <v>188</v>
      </c>
      <c r="Q183" s="112">
        <v>1600</v>
      </c>
      <c r="R183" s="117" t="s">
        <v>274</v>
      </c>
      <c r="S183" s="146" t="s">
        <v>277</v>
      </c>
      <c r="T183" s="38" t="str">
        <f>MISIONAL!G19</f>
        <v xml:space="preserve">3. Emprendimientos solidarios implementando estrategias de autosostenibilidad  </v>
      </c>
      <c r="U183" s="38" t="str">
        <f>MISIONAL!H19</f>
        <v>80% de emprendimientos Solidarios implementando la estrategia de sostenibilidad</v>
      </c>
      <c r="V183" s="38" t="str">
        <f>MISIONAL!I19</f>
        <v xml:space="preserve">Porcentaje de  Emprendimientos solidarios implementando estrategias de autosostenibilidad  </v>
      </c>
      <c r="W183" s="109">
        <f>MISIONAL!J19</f>
        <v>2.5000000000000001E-2</v>
      </c>
      <c r="X183" s="146" t="str">
        <f>MISIONAL!K19</f>
        <v>Todos los grupos de la dirección de desarrollo</v>
      </c>
      <c r="Y183" s="718" t="str">
        <f>MISIONAL!L19</f>
        <v>Marzo</v>
      </c>
      <c r="Z183" s="718" t="str">
        <f>MISIONAL!M19</f>
        <v>Diciembre</v>
      </c>
      <c r="AA183" s="749" t="str">
        <f>MISIONAL!N19</f>
        <v>Nacional</v>
      </c>
    </row>
    <row r="184" spans="1:27" ht="178.5" x14ac:dyDescent="0.2">
      <c r="A184" s="127"/>
      <c r="B184" s="101" t="s">
        <v>137</v>
      </c>
      <c r="C184" s="101" t="s">
        <v>164</v>
      </c>
      <c r="D184" s="708"/>
      <c r="E184" s="101" t="s">
        <v>300</v>
      </c>
      <c r="F184" s="101" t="s">
        <v>295</v>
      </c>
      <c r="G184" s="130" t="s">
        <v>180</v>
      </c>
      <c r="H184" s="130">
        <v>400</v>
      </c>
      <c r="I184" s="101" t="s">
        <v>181</v>
      </c>
      <c r="J184" s="101" t="s">
        <v>183</v>
      </c>
      <c r="K184" s="101" t="s">
        <v>190</v>
      </c>
      <c r="L184" s="101">
        <v>40</v>
      </c>
      <c r="M184" s="146" t="s">
        <v>202</v>
      </c>
      <c r="N184" s="146" t="s">
        <v>208</v>
      </c>
      <c r="O184" s="2" t="s">
        <v>219</v>
      </c>
      <c r="P184" s="146" t="s">
        <v>188</v>
      </c>
      <c r="Q184" s="112">
        <v>1600</v>
      </c>
      <c r="R184" s="117" t="s">
        <v>274</v>
      </c>
      <c r="S184" s="146" t="s">
        <v>277</v>
      </c>
      <c r="T184" s="752" t="str">
        <f>MISIONAL!G20</f>
        <v>4.1 Ejecutar las fases que correspondan del programa integral de intervención</v>
      </c>
      <c r="U184" s="38" t="str">
        <f>MISIONAL!H20</f>
        <v xml:space="preserve">313 emprendimientos  solidarios dinamizados </v>
      </c>
      <c r="V184" s="38" t="str">
        <f>MISIONAL!I20</f>
        <v xml:space="preserve">Número de Emprendimientos solidarios dinamizados </v>
      </c>
      <c r="W184" s="109">
        <f>MISIONAL!J20</f>
        <v>0.15</v>
      </c>
      <c r="X184" s="146" t="str">
        <f>MISIONAL!K20</f>
        <v>Todos los grupos de la dirección de desarrollo</v>
      </c>
      <c r="Y184" s="718" t="str">
        <f>MISIONAL!L20</f>
        <v>marzo</v>
      </c>
      <c r="Z184" s="718" t="str">
        <f>MISIONAL!M20</f>
        <v>Noviembre</v>
      </c>
      <c r="AA184" s="749" t="str">
        <f>MISIONAL!N20</f>
        <v>Nacional</v>
      </c>
    </row>
    <row r="185" spans="1:27" ht="178.5" x14ac:dyDescent="0.2">
      <c r="A185" s="127"/>
      <c r="B185" s="101" t="s">
        <v>137</v>
      </c>
      <c r="C185" s="101" t="s">
        <v>164</v>
      </c>
      <c r="D185" s="708" t="s">
        <v>321</v>
      </c>
      <c r="E185" s="101" t="s">
        <v>300</v>
      </c>
      <c r="F185" s="101" t="s">
        <v>295</v>
      </c>
      <c r="G185" s="130" t="s">
        <v>180</v>
      </c>
      <c r="H185" s="130">
        <v>400</v>
      </c>
      <c r="I185" s="101" t="s">
        <v>181</v>
      </c>
      <c r="J185" s="101" t="s">
        <v>183</v>
      </c>
      <c r="K185" s="101" t="s">
        <v>188</v>
      </c>
      <c r="L185" s="101">
        <v>1600</v>
      </c>
      <c r="M185" s="146" t="s">
        <v>202</v>
      </c>
      <c r="N185" s="146" t="s">
        <v>208</v>
      </c>
      <c r="O185" s="2" t="s">
        <v>219</v>
      </c>
      <c r="P185" s="146" t="s">
        <v>188</v>
      </c>
      <c r="Q185" s="112">
        <v>1600</v>
      </c>
      <c r="R185" s="117" t="s">
        <v>274</v>
      </c>
      <c r="S185" s="146" t="s">
        <v>277</v>
      </c>
      <c r="T185" s="752"/>
      <c r="U185" s="38" t="str">
        <f>MISIONAL!H21</f>
        <v xml:space="preserve"> 198 emprendimientos solidarios dinamizados a través de compras públicas </v>
      </c>
      <c r="V185" s="38" t="str">
        <f>MISIONAL!I21</f>
        <v xml:space="preserve">Número Emprendimientos solidarios dinamizados a través de la estrategia de compras públicas locales </v>
      </c>
      <c r="W185" s="109">
        <f>MISIONAL!J21</f>
        <v>0.05</v>
      </c>
      <c r="X185" s="146" t="str">
        <f>MISIONAL!K21</f>
        <v xml:space="preserve">Dirección Técnica de Desarrollo </v>
      </c>
      <c r="Y185" s="718" t="str">
        <f>MISIONAL!L21</f>
        <v>marzo</v>
      </c>
      <c r="Z185" s="718" t="str">
        <f>MISIONAL!M21</f>
        <v>Noviembre</v>
      </c>
      <c r="AA185" s="749" t="str">
        <f>MISIONAL!N21</f>
        <v>Nacional</v>
      </c>
    </row>
    <row r="186" spans="1:27" ht="178.5" x14ac:dyDescent="0.2">
      <c r="A186" s="127"/>
      <c r="B186" s="101" t="s">
        <v>137</v>
      </c>
      <c r="C186" s="101" t="s">
        <v>164</v>
      </c>
      <c r="D186" s="708" t="s">
        <v>323</v>
      </c>
      <c r="E186" s="101" t="s">
        <v>300</v>
      </c>
      <c r="F186" s="101" t="s">
        <v>295</v>
      </c>
      <c r="G186" s="130" t="s">
        <v>180</v>
      </c>
      <c r="H186" s="130">
        <v>400</v>
      </c>
      <c r="I186" s="101" t="s">
        <v>181</v>
      </c>
      <c r="J186" s="101" t="s">
        <v>183</v>
      </c>
      <c r="K186" s="101" t="s">
        <v>188</v>
      </c>
      <c r="L186" s="101">
        <v>1600</v>
      </c>
      <c r="M186" s="146" t="s">
        <v>202</v>
      </c>
      <c r="N186" s="146" t="s">
        <v>208</v>
      </c>
      <c r="O186" s="2" t="s">
        <v>219</v>
      </c>
      <c r="P186" s="146" t="s">
        <v>188</v>
      </c>
      <c r="Q186" s="112">
        <v>1600</v>
      </c>
      <c r="R186" s="117" t="s">
        <v>274</v>
      </c>
      <c r="S186" s="146" t="s">
        <v>277</v>
      </c>
      <c r="T186" s="38" t="str">
        <f>MISIONAL!G22</f>
        <v>4.2 Reportar los beneficiarios de los procesos de fomento para dinamizar los emprendimientos solidarios</v>
      </c>
      <c r="U186" s="38" t="str">
        <f>MISIONAL!H22</f>
        <v xml:space="preserve"> 7665 personas beneficiadas </v>
      </c>
      <c r="V186" s="38" t="str">
        <f>MISIONAL!I22</f>
        <v xml:space="preserve">Número de Personas beneficiadas </v>
      </c>
      <c r="W186" s="109">
        <f>MISIONAL!J22</f>
        <v>0.04</v>
      </c>
      <c r="X186" s="146" t="str">
        <f>MISIONAL!K22</f>
        <v>Todos los grupos de la dirección de desarrollo</v>
      </c>
      <c r="Y186" s="718" t="str">
        <f>MISIONAL!L22</f>
        <v xml:space="preserve">Febrero </v>
      </c>
      <c r="Z186" s="718" t="str">
        <f>MISIONAL!M22</f>
        <v>Noviembre</v>
      </c>
      <c r="AA186" s="749" t="str">
        <f>MISIONAL!N22</f>
        <v>Nacional</v>
      </c>
    </row>
    <row r="187" spans="1:27" ht="178.5" x14ac:dyDescent="0.2">
      <c r="A187" s="127"/>
      <c r="B187" s="101" t="s">
        <v>137</v>
      </c>
      <c r="C187" s="101" t="s">
        <v>164</v>
      </c>
      <c r="D187" s="708" t="s">
        <v>321</v>
      </c>
      <c r="E187" s="101" t="s">
        <v>300</v>
      </c>
      <c r="F187" s="101" t="s">
        <v>295</v>
      </c>
      <c r="G187" s="130" t="s">
        <v>180</v>
      </c>
      <c r="H187" s="130">
        <v>400</v>
      </c>
      <c r="I187" s="101" t="s">
        <v>181</v>
      </c>
      <c r="J187" s="101" t="s">
        <v>183</v>
      </c>
      <c r="K187" s="101" t="s">
        <v>188</v>
      </c>
      <c r="L187" s="101">
        <v>1600</v>
      </c>
      <c r="M187" s="146" t="s">
        <v>202</v>
      </c>
      <c r="N187" s="146" t="s">
        <v>208</v>
      </c>
      <c r="O187" s="2" t="s">
        <v>219</v>
      </c>
      <c r="P187" s="146" t="s">
        <v>188</v>
      </c>
      <c r="Q187" s="112">
        <v>1600</v>
      </c>
      <c r="R187" s="117" t="s">
        <v>274</v>
      </c>
      <c r="S187" s="146" t="s">
        <v>277</v>
      </c>
      <c r="T187" s="38" t="str">
        <f>MISIONAL!G23</f>
        <v>4.3 Reportar los beneficiarios de población reincorporada  de los procesos de fomento para dinamizar los emprendimientos solidarios</v>
      </c>
      <c r="U187" s="38" t="str">
        <f>MISIONAL!H23</f>
        <v xml:space="preserve">30 Personas reincorporadas beneficiadas  </v>
      </c>
      <c r="V187" s="38" t="str">
        <f>MISIONAL!I23</f>
        <v xml:space="preserve">Número de Personas reincorporadas beneficiadas </v>
      </c>
      <c r="W187" s="109">
        <f>MISIONAL!J23</f>
        <v>0.03</v>
      </c>
      <c r="X187" s="146" t="str">
        <f>MISIONAL!K23</f>
        <v>Todos los grupos de la dirección de desarrollo</v>
      </c>
      <c r="Y187" s="718" t="str">
        <f>MISIONAL!L23</f>
        <v xml:space="preserve">Febrero </v>
      </c>
      <c r="Z187" s="718" t="str">
        <f>MISIONAL!M23</f>
        <v>Noviembre</v>
      </c>
      <c r="AA187" s="749" t="str">
        <f>MISIONAL!N23</f>
        <v>Nacional</v>
      </c>
    </row>
    <row r="188" spans="1:27" ht="178.5" x14ac:dyDescent="0.2">
      <c r="A188" s="127"/>
      <c r="B188" s="101" t="s">
        <v>137</v>
      </c>
      <c r="C188" s="101" t="s">
        <v>164</v>
      </c>
      <c r="D188" s="708"/>
      <c r="E188" s="101" t="s">
        <v>300</v>
      </c>
      <c r="F188" s="101" t="s">
        <v>295</v>
      </c>
      <c r="G188" s="130" t="s">
        <v>180</v>
      </c>
      <c r="H188" s="130">
        <v>400</v>
      </c>
      <c r="I188" s="101" t="s">
        <v>181</v>
      </c>
      <c r="J188" s="101" t="s">
        <v>183</v>
      </c>
      <c r="K188" s="101" t="s">
        <v>188</v>
      </c>
      <c r="L188" s="101">
        <v>1600</v>
      </c>
      <c r="M188" s="146" t="s">
        <v>202</v>
      </c>
      <c r="N188" s="146" t="s">
        <v>208</v>
      </c>
      <c r="O188" s="2" t="s">
        <v>219</v>
      </c>
      <c r="P188" s="146" t="s">
        <v>247</v>
      </c>
      <c r="Q188" s="109">
        <v>1</v>
      </c>
      <c r="R188" s="117" t="s">
        <v>274</v>
      </c>
      <c r="S188" s="146" t="s">
        <v>277</v>
      </c>
      <c r="T188" s="38" t="str">
        <f>MISIONAL!G24</f>
        <v>4.4 Reportar los beneficiarios de población víctima de los procesos de fomento para dinamizar los emprendimientos solidarios</v>
      </c>
      <c r="U188" s="38" t="str">
        <f>MISIONAL!H24</f>
        <v xml:space="preserve">615 Personas víctimas beneficiadas </v>
      </c>
      <c r="V188" s="38" t="str">
        <f>MISIONAL!I24</f>
        <v xml:space="preserve">Número de Personas víctimas beneficiadas </v>
      </c>
      <c r="W188" s="109">
        <f>MISIONAL!J24</f>
        <v>0.03</v>
      </c>
      <c r="X188" s="146" t="str">
        <f>MISIONAL!K24</f>
        <v>Todos los grupos de la dirección de desarrollo</v>
      </c>
      <c r="Y188" s="718" t="str">
        <f>MISIONAL!L24</f>
        <v xml:space="preserve">Febrero </v>
      </c>
      <c r="Z188" s="718" t="str">
        <f>MISIONAL!M24</f>
        <v>Noviembre</v>
      </c>
      <c r="AA188" s="749" t="str">
        <f>MISIONAL!N24</f>
        <v>Nacional</v>
      </c>
    </row>
    <row r="189" spans="1:27" ht="178.5" x14ac:dyDescent="0.2">
      <c r="A189" s="127"/>
      <c r="B189" s="101" t="s">
        <v>137</v>
      </c>
      <c r="C189" s="101" t="s">
        <v>164</v>
      </c>
      <c r="D189" s="708"/>
      <c r="E189" s="101" t="s">
        <v>300</v>
      </c>
      <c r="F189" s="101" t="s">
        <v>295</v>
      </c>
      <c r="G189" s="130" t="s">
        <v>180</v>
      </c>
      <c r="H189" s="130">
        <v>400</v>
      </c>
      <c r="I189" s="101" t="s">
        <v>181</v>
      </c>
      <c r="J189" s="101" t="s">
        <v>183</v>
      </c>
      <c r="K189" s="101" t="s">
        <v>188</v>
      </c>
      <c r="L189" s="101">
        <v>1600</v>
      </c>
      <c r="M189" s="146" t="s">
        <v>202</v>
      </c>
      <c r="N189" s="146" t="s">
        <v>209</v>
      </c>
      <c r="O189" s="2" t="s">
        <v>221</v>
      </c>
      <c r="P189" s="146" t="s">
        <v>248</v>
      </c>
      <c r="Q189" s="112">
        <v>5</v>
      </c>
      <c r="R189" s="117" t="s">
        <v>274</v>
      </c>
      <c r="S189" s="146" t="s">
        <v>277</v>
      </c>
      <c r="T189" s="38" t="str">
        <f>MISIONAL!G25</f>
        <v>5.1 Jornadas de promoción para la consolidación de la identidad sectorial .</v>
      </c>
      <c r="U189" s="38" t="str">
        <f>MISIONAL!H25</f>
        <v>5 Gremios del sector solidario fortalecido</v>
      </c>
      <c r="V189" s="38" t="str">
        <f>MISIONAL!I25</f>
        <v xml:space="preserve">Número de Gremios del sector solidario  fortalecidos </v>
      </c>
      <c r="W189" s="109">
        <f>MISIONAL!J25</f>
        <v>0.05</v>
      </c>
      <c r="X189" s="146" t="str">
        <f>MISIONAL!K25</f>
        <v>Todos los grupos de la dirección de desarrollo</v>
      </c>
      <c r="Y189" s="718" t="str">
        <f>MISIONAL!L25</f>
        <v>Abril</v>
      </c>
      <c r="Z189" s="718" t="str">
        <f>MISIONAL!M25</f>
        <v>Diciembre</v>
      </c>
      <c r="AA189" s="749" t="str">
        <f>MISIONAL!N25</f>
        <v>Nacional</v>
      </c>
    </row>
    <row r="190" spans="1:27" ht="178.5" x14ac:dyDescent="0.2">
      <c r="A190" s="127"/>
      <c r="B190" s="101" t="s">
        <v>137</v>
      </c>
      <c r="C190" s="101" t="s">
        <v>164</v>
      </c>
      <c r="D190" s="708"/>
      <c r="E190" s="101" t="s">
        <v>300</v>
      </c>
      <c r="F190" s="101" t="s">
        <v>295</v>
      </c>
      <c r="G190" s="130" t="s">
        <v>180</v>
      </c>
      <c r="H190" s="130">
        <v>400</v>
      </c>
      <c r="I190" s="101" t="s">
        <v>181</v>
      </c>
      <c r="J190" s="101" t="s">
        <v>183</v>
      </c>
      <c r="K190" s="101" t="s">
        <v>188</v>
      </c>
      <c r="L190" s="101">
        <v>1600</v>
      </c>
      <c r="M190" s="146" t="s">
        <v>202</v>
      </c>
      <c r="N190" s="146" t="s">
        <v>208</v>
      </c>
      <c r="O190" s="2" t="s">
        <v>222</v>
      </c>
      <c r="P190" s="146" t="s">
        <v>249</v>
      </c>
      <c r="Q190" s="112">
        <v>1</v>
      </c>
      <c r="R190" s="117" t="s">
        <v>274</v>
      </c>
      <c r="S190" s="146" t="s">
        <v>277</v>
      </c>
      <c r="T190" s="38" t="str">
        <f>MISIONAL!G26</f>
        <v xml:space="preserve">6.1 Implementar el programa para el fortalecimiento del Voluntariado  </v>
      </c>
      <c r="U190" s="38" t="str">
        <f>MISIONAL!H26</f>
        <v xml:space="preserve">25% del programa de Voluntariado implementado </v>
      </c>
      <c r="V190" s="38" t="str">
        <f>MISIONAL!I26</f>
        <v xml:space="preserve">Porcentaje del programa de voluntariado implementado </v>
      </c>
      <c r="W190" s="109">
        <f>MISIONAL!J26</f>
        <v>0.05</v>
      </c>
      <c r="X190" s="146" t="str">
        <f>MISIONAL!K26</f>
        <v xml:space="preserve">Dirección Técnica de Desarrollo </v>
      </c>
      <c r="Y190" s="718" t="str">
        <f>MISIONAL!L26</f>
        <v xml:space="preserve">Febrero </v>
      </c>
      <c r="Z190" s="718" t="str">
        <f>MISIONAL!M26</f>
        <v>Noviembre</v>
      </c>
      <c r="AA190" s="749" t="str">
        <f>MISIONAL!N26</f>
        <v>Nacional</v>
      </c>
    </row>
    <row r="191" spans="1:27" ht="178.5" x14ac:dyDescent="0.2">
      <c r="A191" s="127"/>
      <c r="B191" s="101" t="s">
        <v>137</v>
      </c>
      <c r="C191" s="101" t="s">
        <v>164</v>
      </c>
      <c r="D191" s="708" t="s">
        <v>322</v>
      </c>
      <c r="E191" s="101" t="s">
        <v>300</v>
      </c>
      <c r="F191" s="101" t="s">
        <v>295</v>
      </c>
      <c r="G191" s="130" t="s">
        <v>180</v>
      </c>
      <c r="H191" s="130">
        <v>400</v>
      </c>
      <c r="I191" s="101" t="s">
        <v>181</v>
      </c>
      <c r="J191" s="101" t="s">
        <v>183</v>
      </c>
      <c r="K191" s="101" t="s">
        <v>188</v>
      </c>
      <c r="L191" s="101">
        <v>1600</v>
      </c>
      <c r="M191" s="146" t="s">
        <v>202</v>
      </c>
      <c r="N191" s="146" t="s">
        <v>208</v>
      </c>
      <c r="O191" s="2" t="s">
        <v>219</v>
      </c>
      <c r="P191" s="146"/>
      <c r="Q191" s="109"/>
      <c r="R191" s="117" t="s">
        <v>274</v>
      </c>
      <c r="S191" s="146" t="s">
        <v>277</v>
      </c>
      <c r="T191" s="38" t="str">
        <f>MISIONAL!G27</f>
        <v>7,1 Seguimiento al cumplimiento de compromisos (sentencias, Conpes, iniciativas) en las cuales la Unidad administrativa especial de organizaciones solidarias tiene responsabilidades,</v>
      </c>
      <c r="U191" s="38" t="str">
        <f>MISIONAL!H27</f>
        <v>100% de cumplimiento de los compromisos</v>
      </c>
      <c r="V191" s="38" t="str">
        <f>MISIONAL!I27</f>
        <v>Porcentaje de cumplimientos de los compromisos</v>
      </c>
      <c r="W191" s="109">
        <f>MISIONAL!J27</f>
        <v>0.05</v>
      </c>
      <c r="X191" s="146" t="str">
        <f>MISIONAL!K27</f>
        <v>Todos los grupos de la dirección de desarrollo</v>
      </c>
      <c r="Y191" s="718" t="str">
        <f>MISIONAL!L27</f>
        <v xml:space="preserve">Febrero </v>
      </c>
      <c r="Z191" s="718" t="str">
        <f>MISIONAL!M27</f>
        <v>Noviembre</v>
      </c>
      <c r="AA191" s="749" t="str">
        <f>MISIONAL!N27</f>
        <v>Nacional</v>
      </c>
    </row>
    <row r="192" spans="1:27" ht="178.5" x14ac:dyDescent="0.2">
      <c r="A192" s="127"/>
      <c r="B192" s="101" t="s">
        <v>137</v>
      </c>
      <c r="C192" s="101" t="s">
        <v>164</v>
      </c>
      <c r="D192" s="708"/>
      <c r="E192" s="101" t="s">
        <v>300</v>
      </c>
      <c r="F192" s="101" t="s">
        <v>295</v>
      </c>
      <c r="G192" s="130" t="s">
        <v>180</v>
      </c>
      <c r="H192" s="130">
        <v>400</v>
      </c>
      <c r="I192" s="101" t="s">
        <v>181</v>
      </c>
      <c r="J192" s="101" t="s">
        <v>183</v>
      </c>
      <c r="K192" s="101" t="s">
        <v>188</v>
      </c>
      <c r="L192" s="101">
        <v>1600</v>
      </c>
      <c r="M192" s="146" t="s">
        <v>202</v>
      </c>
      <c r="N192" s="146" t="s">
        <v>209</v>
      </c>
      <c r="O192" s="2" t="s">
        <v>223</v>
      </c>
      <c r="P192" s="146" t="s">
        <v>250</v>
      </c>
      <c r="Q192" s="109">
        <v>1</v>
      </c>
      <c r="R192" s="117" t="s">
        <v>274</v>
      </c>
      <c r="S192" s="146" t="s">
        <v>277</v>
      </c>
      <c r="T192" s="38" t="str">
        <f>MISIONAL!G28</f>
        <v xml:space="preserve"> 8.1 implementar la estrategia del  programa de sinergias interinstitucionales, articulando las agendas sectoriales nacionales o regionales</v>
      </c>
      <c r="U192" s="38" t="str">
        <f>MISIONAL!H28</f>
        <v>25% de Estrategia de Sinergias implementado</v>
      </c>
      <c r="V192" s="38" t="str">
        <f>MISIONAL!I28</f>
        <v xml:space="preserve">Porcentaje de Estrategia de sinergias implementado </v>
      </c>
      <c r="W192" s="109">
        <f>MISIONAL!J28</f>
        <v>2.5000000000000001E-2</v>
      </c>
      <c r="X192" s="146" t="str">
        <f>MISIONAL!K28</f>
        <v>Todos los grupos de la dirección de desarrollo</v>
      </c>
      <c r="Y192" s="718" t="str">
        <f>MISIONAL!L28</f>
        <v xml:space="preserve">Febrero </v>
      </c>
      <c r="Z192" s="718" t="str">
        <f>MISIONAL!M28</f>
        <v>Noviembre</v>
      </c>
      <c r="AA192" s="749" t="str">
        <f>MISIONAL!N28</f>
        <v>Nacional</v>
      </c>
    </row>
    <row r="193" spans="1:27" ht="105" customHeight="1" x14ac:dyDescent="0.2">
      <c r="A193" s="127"/>
      <c r="B193" s="101" t="s">
        <v>137</v>
      </c>
      <c r="C193" s="101" t="s">
        <v>164</v>
      </c>
      <c r="D193" s="708"/>
      <c r="E193" s="101" t="s">
        <v>300</v>
      </c>
      <c r="F193" s="101" t="s">
        <v>295</v>
      </c>
      <c r="G193" s="130" t="s">
        <v>180</v>
      </c>
      <c r="H193" s="130">
        <v>400</v>
      </c>
      <c r="I193" s="101" t="s">
        <v>181</v>
      </c>
      <c r="J193" s="101" t="s">
        <v>183</v>
      </c>
      <c r="K193" s="101" t="s">
        <v>188</v>
      </c>
      <c r="L193" s="101">
        <v>1600</v>
      </c>
      <c r="M193" s="146" t="s">
        <v>202</v>
      </c>
      <c r="N193" s="146" t="s">
        <v>209</v>
      </c>
      <c r="O193" s="2" t="s">
        <v>223</v>
      </c>
      <c r="P193" s="146" t="s">
        <v>250</v>
      </c>
      <c r="Q193" s="109">
        <v>1</v>
      </c>
      <c r="R193" s="117" t="s">
        <v>274</v>
      </c>
      <c r="S193" s="146" t="s">
        <v>277</v>
      </c>
      <c r="T193" s="38" t="str">
        <f>MISIONAL!G29</f>
        <v>8,2 Promover o Dinamizar Redes o Cadenas productivas</v>
      </c>
      <c r="U193" s="38" t="str">
        <f>MISIONAL!H29</f>
        <v xml:space="preserve">10 Redes o Cadenas promovidas y Dinamizadas </v>
      </c>
      <c r="V193" s="38" t="str">
        <f>MISIONAL!I29</f>
        <v>Número de Redes o Cadenas Promovidas o Dinamizadas</v>
      </c>
      <c r="W193" s="109">
        <f>MISIONAL!J29</f>
        <v>2.5000000000000001E-2</v>
      </c>
      <c r="X193" s="146" t="str">
        <f>MISIONAL!K29</f>
        <v>Todos los grupos de la dirección de desarrollo</v>
      </c>
      <c r="Y193" s="718" t="str">
        <f>MISIONAL!L29</f>
        <v xml:space="preserve">Febrero </v>
      </c>
      <c r="Z193" s="718" t="str">
        <f>MISIONAL!M29</f>
        <v>Noviembre</v>
      </c>
      <c r="AA193" s="749" t="str">
        <f>MISIONAL!N29</f>
        <v>Nacional</v>
      </c>
    </row>
    <row r="194" spans="1:27" ht="105" customHeight="1" x14ac:dyDescent="0.2">
      <c r="A194" s="127"/>
      <c r="B194" s="101" t="s">
        <v>137</v>
      </c>
      <c r="C194" s="101" t="s">
        <v>164</v>
      </c>
      <c r="D194" s="708"/>
      <c r="E194" s="101" t="s">
        <v>300</v>
      </c>
      <c r="F194" s="101" t="s">
        <v>295</v>
      </c>
      <c r="G194" s="130" t="s">
        <v>180</v>
      </c>
      <c r="H194" s="130">
        <v>400</v>
      </c>
      <c r="I194" s="101" t="s">
        <v>181</v>
      </c>
      <c r="J194" s="101" t="s">
        <v>183</v>
      </c>
      <c r="K194" s="101" t="s">
        <v>188</v>
      </c>
      <c r="L194" s="101">
        <v>1600</v>
      </c>
      <c r="M194" s="146" t="s">
        <v>202</v>
      </c>
      <c r="N194" s="146" t="s">
        <v>209</v>
      </c>
      <c r="O194" s="2" t="s">
        <v>309</v>
      </c>
      <c r="P194" s="146" t="s">
        <v>250</v>
      </c>
      <c r="Q194" s="109">
        <v>1</v>
      </c>
      <c r="R194" s="117" t="s">
        <v>274</v>
      </c>
      <c r="S194" s="146" t="s">
        <v>277</v>
      </c>
      <c r="T194" s="38" t="str">
        <f>MISIONAL!G30</f>
        <v>9.1  Divulgar y desarrollar  programas para la cualificación de servidores públicos y operadores de la UAEOS</v>
      </c>
      <c r="U194" s="38" t="str">
        <f>MISIONAL!H30</f>
        <v xml:space="preserve">5 procesos de capacitación </v>
      </c>
      <c r="V194" s="38" t="str">
        <f>MISIONAL!I30</f>
        <v xml:space="preserve">Número de Procesos de capacitación realizados  </v>
      </c>
      <c r="W194" s="109">
        <f>MISIONAL!J30</f>
        <v>0.05</v>
      </c>
      <c r="X194" s="146" t="str">
        <f>MISIONAL!K30</f>
        <v>Todos los grupos de la dirección de desarrollo</v>
      </c>
      <c r="Y194" s="718" t="str">
        <f>MISIONAL!L30</f>
        <v xml:space="preserve">Febrero </v>
      </c>
      <c r="Z194" s="718" t="str">
        <f>MISIONAL!M30</f>
        <v>Noviembre</v>
      </c>
      <c r="AA194" s="749" t="str">
        <f>MISIONAL!N30</f>
        <v>Nacional</v>
      </c>
    </row>
    <row r="195" spans="1:27" ht="178.5" x14ac:dyDescent="0.2">
      <c r="A195" s="127"/>
      <c r="B195" s="101" t="s">
        <v>137</v>
      </c>
      <c r="C195" s="101" t="s">
        <v>164</v>
      </c>
      <c r="D195" s="708"/>
      <c r="E195" s="101" t="s">
        <v>300</v>
      </c>
      <c r="F195" s="101" t="s">
        <v>295</v>
      </c>
      <c r="G195" s="130" t="s">
        <v>180</v>
      </c>
      <c r="H195" s="130">
        <v>400</v>
      </c>
      <c r="I195" s="101" t="s">
        <v>181</v>
      </c>
      <c r="J195" s="101" t="s">
        <v>183</v>
      </c>
      <c r="K195" s="101" t="s">
        <v>188</v>
      </c>
      <c r="L195" s="101">
        <v>1600</v>
      </c>
      <c r="M195" s="146" t="s">
        <v>202</v>
      </c>
      <c r="N195" s="146" t="s">
        <v>209</v>
      </c>
      <c r="O195" s="2" t="s">
        <v>223</v>
      </c>
      <c r="P195" s="146" t="s">
        <v>251</v>
      </c>
      <c r="Q195" s="112">
        <v>8</v>
      </c>
      <c r="R195" s="117" t="s">
        <v>274</v>
      </c>
      <c r="S195" s="146" t="s">
        <v>277</v>
      </c>
      <c r="T195" s="38" t="str">
        <f>MISIONAL!G31</f>
        <v>10,1 Identificar, gestionar y consolidar alianzas comerciales estratégicas</v>
      </c>
      <c r="U195" s="38" t="str">
        <f>MISIONAL!H31</f>
        <v xml:space="preserve">41 alianzas estratégicas generadas </v>
      </c>
      <c r="V195" s="38" t="str">
        <f>MISIONAL!I31</f>
        <v xml:space="preserve">Número de Alianzas estratégicas generadas </v>
      </c>
      <c r="W195" s="109">
        <f>MISIONAL!J31</f>
        <v>0.05</v>
      </c>
      <c r="X195" s="146" t="str">
        <f>MISIONAL!K31</f>
        <v>Todos los grupos de la dirección de desarrollo</v>
      </c>
      <c r="Y195" s="718" t="str">
        <f>MISIONAL!L31</f>
        <v>Marzo</v>
      </c>
      <c r="Z195" s="718" t="str">
        <f>MISIONAL!M31</f>
        <v>Diciembre</v>
      </c>
      <c r="AA195" s="749" t="str">
        <f>MISIONAL!N31</f>
        <v>Nacional</v>
      </c>
    </row>
    <row r="196" spans="1:27" ht="178.5" x14ac:dyDescent="0.2">
      <c r="A196" s="127"/>
      <c r="B196" s="101" t="s">
        <v>137</v>
      </c>
      <c r="C196" s="101" t="s">
        <v>164</v>
      </c>
      <c r="D196" s="708"/>
      <c r="E196" s="101" t="s">
        <v>300</v>
      </c>
      <c r="F196" s="101" t="s">
        <v>295</v>
      </c>
      <c r="G196" s="130" t="s">
        <v>180</v>
      </c>
      <c r="H196" s="130">
        <v>400</v>
      </c>
      <c r="I196" s="101" t="s">
        <v>181</v>
      </c>
      <c r="J196" s="101" t="s">
        <v>183</v>
      </c>
      <c r="K196" s="101" t="s">
        <v>188</v>
      </c>
      <c r="L196" s="101">
        <v>1600</v>
      </c>
      <c r="M196" s="146" t="s">
        <v>202</v>
      </c>
      <c r="N196" s="146" t="s">
        <v>209</v>
      </c>
      <c r="O196" s="2" t="s">
        <v>225</v>
      </c>
      <c r="P196" s="146" t="s">
        <v>252</v>
      </c>
      <c r="Q196" s="109">
        <v>1</v>
      </c>
      <c r="R196" s="117" t="s">
        <v>274</v>
      </c>
      <c r="S196" s="146" t="s">
        <v>277</v>
      </c>
      <c r="T196" s="38" t="str">
        <f>MISIONAL!G32</f>
        <v>11,1 seguimiento a  las 4 alianzas suscritas o identificadas en  apoyo a la formalización  y fomento de organizaciones solidarias</v>
      </c>
      <c r="U196" s="38" t="str">
        <f>MISIONAL!H32</f>
        <v xml:space="preserve">100% seguimiento a las alianzas suscritas </v>
      </c>
      <c r="V196" s="38" t="str">
        <f>MISIONAL!I32</f>
        <v xml:space="preserve">Porcentaje de seguimiento a las Alianzas suscritas (Superintendencias, Confecamaras, DIAN, INVIMA. </v>
      </c>
      <c r="W196" s="109">
        <f>MISIONAL!J32</f>
        <v>0.05</v>
      </c>
      <c r="X196" s="146" t="str">
        <f>MISIONAL!K32</f>
        <v>Todos los grupos de la dirección de desarrollo</v>
      </c>
      <c r="Y196" s="718" t="str">
        <f>MISIONAL!L32</f>
        <v xml:space="preserve">Febrero </v>
      </c>
      <c r="Z196" s="718" t="str">
        <f>MISIONAL!M32</f>
        <v>Noviembre</v>
      </c>
      <c r="AA196" s="749" t="str">
        <f>MISIONAL!N32</f>
        <v>Nacional</v>
      </c>
    </row>
    <row r="197" spans="1:27" ht="178.5" x14ac:dyDescent="0.2">
      <c r="A197" s="127"/>
      <c r="B197" s="101" t="s">
        <v>137</v>
      </c>
      <c r="C197" s="101" t="s">
        <v>164</v>
      </c>
      <c r="D197" s="708"/>
      <c r="E197" s="101" t="s">
        <v>300</v>
      </c>
      <c r="F197" s="101" t="s">
        <v>295</v>
      </c>
      <c r="G197" s="130" t="s">
        <v>180</v>
      </c>
      <c r="H197" s="130">
        <v>400</v>
      </c>
      <c r="I197" s="101" t="s">
        <v>181</v>
      </c>
      <c r="J197" s="101" t="s">
        <v>183</v>
      </c>
      <c r="K197" s="101" t="s">
        <v>188</v>
      </c>
      <c r="L197" s="101">
        <v>1600</v>
      </c>
      <c r="M197" s="146" t="s">
        <v>203</v>
      </c>
      <c r="N197" s="146" t="s">
        <v>209</v>
      </c>
      <c r="O197" s="2" t="s">
        <v>230</v>
      </c>
      <c r="P197" s="146" t="s">
        <v>124</v>
      </c>
      <c r="Q197" s="109">
        <v>1</v>
      </c>
      <c r="R197" s="117" t="s">
        <v>274</v>
      </c>
      <c r="S197" s="146" t="s">
        <v>277</v>
      </c>
      <c r="T197" s="38" t="str">
        <f>MISIONAL!G33</f>
        <v xml:space="preserve">12.1 Revisar la  normatividad para el fomento, desarrollo y protección del sector solidario y generar propuestas </v>
      </c>
      <c r="U197" s="38" t="str">
        <f>MISIONAL!H33</f>
        <v>25% documento de análisis y propuestas gestionadas</v>
      </c>
      <c r="V197" s="38" t="str">
        <f>MISIONAL!I33</f>
        <v>Porcentaje del Documento de análisis y propuestas gestionadas.</v>
      </c>
      <c r="W197" s="109">
        <f>MISIONAL!J33</f>
        <v>2.5000000000000001E-2</v>
      </c>
      <c r="X197" s="146" t="str">
        <f>MISIONAL!K33</f>
        <v>Todos los grupos de la dirección de desarrollo</v>
      </c>
      <c r="Y197" s="718" t="str">
        <f>MISIONAL!L33</f>
        <v xml:space="preserve">Febrero </v>
      </c>
      <c r="Z197" s="718" t="str">
        <f>MISIONAL!M33</f>
        <v xml:space="preserve">Diciembre </v>
      </c>
      <c r="AA197" s="749" t="str">
        <f>MISIONAL!N33</f>
        <v>Nacional</v>
      </c>
    </row>
    <row r="198" spans="1:27" ht="102" x14ac:dyDescent="0.2">
      <c r="A198" s="127"/>
      <c r="B198" s="101" t="s">
        <v>141</v>
      </c>
      <c r="C198" s="101" t="s">
        <v>172</v>
      </c>
      <c r="D198" s="708"/>
      <c r="E198" s="101" t="s">
        <v>300</v>
      </c>
      <c r="F198" s="101" t="s">
        <v>294</v>
      </c>
      <c r="G198" s="130" t="s">
        <v>236</v>
      </c>
      <c r="H198" s="130" t="s">
        <v>236</v>
      </c>
      <c r="I198" s="101" t="s">
        <v>182</v>
      </c>
      <c r="J198" s="101" t="s">
        <v>185</v>
      </c>
      <c r="K198" s="101" t="s">
        <v>124</v>
      </c>
      <c r="L198" s="101">
        <v>100</v>
      </c>
      <c r="M198" s="146" t="s">
        <v>203</v>
      </c>
      <c r="N198" s="146" t="s">
        <v>123</v>
      </c>
      <c r="O198" s="2" t="s">
        <v>226</v>
      </c>
      <c r="P198" s="146" t="s">
        <v>253</v>
      </c>
      <c r="Q198" s="112">
        <v>1</v>
      </c>
      <c r="R198" s="117" t="s">
        <v>274</v>
      </c>
      <c r="S198" s="146" t="s">
        <v>277</v>
      </c>
      <c r="T198" s="38" t="str">
        <f>MISIONAL!G34</f>
        <v xml:space="preserve">13 1 Implementar  las dimensiones y  políticas que conforman el MIPG para lograr una  mayor apropiación y cumplimiento adecuado de las funciones, garantizando  la satisfacción y participación ciudadana </v>
      </c>
      <c r="U198" s="38" t="str">
        <f>MISIONAL!H34</f>
        <v xml:space="preserve">100% MIPG implementado </v>
      </c>
      <c r="V198" s="38" t="str">
        <f>MISIONAL!I34</f>
        <v xml:space="preserve">Porcentaje de MIGP  implementado </v>
      </c>
      <c r="W198" s="109">
        <f>MISIONAL!J34</f>
        <v>0.1</v>
      </c>
      <c r="X198" s="146" t="str">
        <f>MISIONAL!K34</f>
        <v>Todos los grupos de la dirección de desarrollo</v>
      </c>
      <c r="Y198" s="718" t="str">
        <f>MISIONAL!L34</f>
        <v xml:space="preserve">Febrero </v>
      </c>
      <c r="Z198" s="718" t="str">
        <f>MISIONAL!M34</f>
        <v>Noviembre</v>
      </c>
      <c r="AA198" s="749" t="str">
        <f>MISIONAL!N34</f>
        <v>Nacional</v>
      </c>
    </row>
    <row r="199" spans="1:27" ht="38.25" x14ac:dyDescent="0.2">
      <c r="A199" s="127"/>
      <c r="B199" s="101"/>
      <c r="C199" s="101"/>
      <c r="D199" s="708"/>
      <c r="E199" s="101"/>
      <c r="F199" s="101"/>
      <c r="G199" s="130"/>
      <c r="H199" s="130"/>
      <c r="I199" s="101"/>
      <c r="J199" s="101"/>
      <c r="K199" s="101"/>
      <c r="L199" s="101"/>
      <c r="M199" s="146"/>
      <c r="N199" s="146"/>
      <c r="O199" s="2"/>
      <c r="P199" s="146"/>
      <c r="Q199" s="109"/>
      <c r="R199" s="117"/>
      <c r="S199" s="146" t="s">
        <v>277</v>
      </c>
      <c r="T199" s="743">
        <f>MISIONAL!G36</f>
        <v>0</v>
      </c>
      <c r="U199" s="106"/>
      <c r="V199" s="103"/>
      <c r="W199" s="489"/>
      <c r="X199" s="162"/>
      <c r="Y199" s="709"/>
      <c r="Z199" s="709"/>
      <c r="AA199" s="156"/>
    </row>
    <row r="200" spans="1:27" ht="111" customHeight="1" x14ac:dyDescent="0.2">
      <c r="A200" s="127"/>
      <c r="B200" s="101" t="s">
        <v>147</v>
      </c>
      <c r="C200" s="101" t="s">
        <v>179</v>
      </c>
      <c r="D200" s="708"/>
      <c r="E200" s="101" t="s">
        <v>300</v>
      </c>
      <c r="F200" s="101" t="s">
        <v>296</v>
      </c>
      <c r="G200" s="101" t="s">
        <v>236</v>
      </c>
      <c r="H200" s="101" t="s">
        <v>236</v>
      </c>
      <c r="I200" s="101" t="s">
        <v>181</v>
      </c>
      <c r="J200" s="101" t="s">
        <v>184</v>
      </c>
      <c r="K200" s="101" t="s">
        <v>192</v>
      </c>
      <c r="L200" s="101"/>
      <c r="M200" s="146" t="s">
        <v>201</v>
      </c>
      <c r="N200" s="159" t="s">
        <v>205</v>
      </c>
      <c r="O200" s="2" t="s">
        <v>211</v>
      </c>
      <c r="P200" s="146" t="s">
        <v>192</v>
      </c>
      <c r="Q200" s="112"/>
      <c r="R200" s="117" t="s">
        <v>271</v>
      </c>
      <c r="S200" s="146" t="s">
        <v>279</v>
      </c>
      <c r="T200" s="714" t="str">
        <f>GEeI!G11</f>
        <v>1.1. Aplicar el instrumento de seguimiento y evaluación del programa formar para emprender</v>
      </c>
      <c r="U200" s="714" t="str">
        <f>GEeI!H11</f>
        <v>100% informe generado con el resultado de 5 aplicaciones del instrumento realizadas</v>
      </c>
      <c r="V200" s="714" t="str">
        <f>GEeI!I11</f>
        <v xml:space="preserve">Porcentaje de Informe generado
</v>
      </c>
      <c r="W200" s="109">
        <f>GEeI!J11</f>
        <v>0.02</v>
      </c>
      <c r="X200" s="748" t="str">
        <f>GEeI!K11</f>
        <v>José Cuy
Carolina Bonilla</v>
      </c>
      <c r="Y200" s="719">
        <f>GEeI!L11</f>
        <v>44228</v>
      </c>
      <c r="Z200" s="719">
        <f>GEeI!M11</f>
        <v>44530</v>
      </c>
      <c r="AA200" s="751" t="str">
        <f>GEeI!N11</f>
        <v>Cordoba
Cesar
Antioquia
Cundinamarca</v>
      </c>
    </row>
    <row r="201" spans="1:27" ht="111" customHeight="1" x14ac:dyDescent="0.2">
      <c r="A201" s="127"/>
      <c r="B201" s="101" t="s">
        <v>147</v>
      </c>
      <c r="C201" s="101" t="s">
        <v>179</v>
      </c>
      <c r="D201" s="708"/>
      <c r="E201" s="101" t="s">
        <v>300</v>
      </c>
      <c r="F201" s="101" t="s">
        <v>296</v>
      </c>
      <c r="G201" s="101" t="s">
        <v>236</v>
      </c>
      <c r="H201" s="101" t="s">
        <v>236</v>
      </c>
      <c r="I201" s="101" t="s">
        <v>181</v>
      </c>
      <c r="J201" s="101" t="s">
        <v>184</v>
      </c>
      <c r="K201" s="101" t="s">
        <v>192</v>
      </c>
      <c r="L201" s="101"/>
      <c r="M201" s="146" t="s">
        <v>201</v>
      </c>
      <c r="N201" s="159" t="s">
        <v>205</v>
      </c>
      <c r="O201" s="2" t="s">
        <v>211</v>
      </c>
      <c r="P201" s="146" t="s">
        <v>192</v>
      </c>
      <c r="Q201" s="112"/>
      <c r="R201" s="117" t="s">
        <v>271</v>
      </c>
      <c r="S201" s="146" t="s">
        <v>279</v>
      </c>
      <c r="T201" s="714" t="str">
        <f>GEeI!G12</f>
        <v xml:space="preserve">1.2. Acompañar la implementación del programa formar para emprender en asociatividad solidaria </v>
      </c>
      <c r="U201" s="714" t="str">
        <f>GEeI!H12</f>
        <v xml:space="preserve">5 actividades de acompañamiento en la Implementación en Instituciones Educativas del Formar para Emprender  </v>
      </c>
      <c r="V201" s="714" t="str">
        <f>GEeI!I12</f>
        <v>Número de actividades de acompañamiento realizadas</v>
      </c>
      <c r="W201" s="109">
        <f>GEeI!J12</f>
        <v>0.02</v>
      </c>
      <c r="X201" s="748" t="str">
        <f>GEeI!K12</f>
        <v>José Cuy
Carolina Bonilla</v>
      </c>
      <c r="Y201" s="719">
        <f>GEeI!L12</f>
        <v>44228</v>
      </c>
      <c r="Z201" s="719">
        <f>GEeI!M12</f>
        <v>44500</v>
      </c>
      <c r="AA201" s="751" t="str">
        <f>GEeI!N12</f>
        <v>Risaralda</v>
      </c>
    </row>
    <row r="202" spans="1:27" ht="111" customHeight="1" x14ac:dyDescent="0.2">
      <c r="A202" s="127"/>
      <c r="B202" s="101" t="s">
        <v>147</v>
      </c>
      <c r="C202" s="101" t="s">
        <v>179</v>
      </c>
      <c r="D202" s="708"/>
      <c r="E202" s="101" t="s">
        <v>300</v>
      </c>
      <c r="F202" s="101" t="s">
        <v>296</v>
      </c>
      <c r="G202" s="101" t="s">
        <v>236</v>
      </c>
      <c r="H202" s="101" t="s">
        <v>236</v>
      </c>
      <c r="I202" s="101" t="s">
        <v>181</v>
      </c>
      <c r="J202" s="101" t="s">
        <v>184</v>
      </c>
      <c r="K202" s="101" t="s">
        <v>191</v>
      </c>
      <c r="L202" s="101"/>
      <c r="M202" s="146" t="s">
        <v>201</v>
      </c>
      <c r="N202" s="159" t="s">
        <v>205</v>
      </c>
      <c r="O202" s="2" t="s">
        <v>211</v>
      </c>
      <c r="P202" s="146" t="s">
        <v>232</v>
      </c>
      <c r="Q202" s="112"/>
      <c r="R202" s="117" t="s">
        <v>271</v>
      </c>
      <c r="S202" s="146" t="s">
        <v>279</v>
      </c>
      <c r="T202" s="714" t="str">
        <f>GEeI!G13</f>
        <v>1.3. Diseñar lineamientos educativos para la implementación del sello de calidad en programas  de educación económica y financiera para entidades del sector solidario</v>
      </c>
      <c r="U202" s="714" t="str">
        <f>GEeI!H13</f>
        <v>100% de 1 documento de lineamientos diseñado</v>
      </c>
      <c r="V202" s="714" t="str">
        <f>GEeI!I13</f>
        <v>Porcentaje de documento de lineamientos diseñado</v>
      </c>
      <c r="W202" s="109">
        <f>GEeI!J13</f>
        <v>0.02</v>
      </c>
      <c r="X202" s="748" t="str">
        <f>GEeI!K13</f>
        <v xml:space="preserve">José Cuy
Carolina Bonilla
</v>
      </c>
      <c r="Y202" s="719">
        <f>GEeI!L13</f>
        <v>44228</v>
      </c>
      <c r="Z202" s="719">
        <f>GEeI!M13</f>
        <v>44530</v>
      </c>
      <c r="AA202" s="751" t="str">
        <f>GEeI!N13</f>
        <v>Nacional</v>
      </c>
    </row>
    <row r="203" spans="1:27" ht="111" customHeight="1" x14ac:dyDescent="0.2">
      <c r="A203" s="127"/>
      <c r="B203" s="101" t="s">
        <v>147</v>
      </c>
      <c r="C203" s="101" t="s">
        <v>179</v>
      </c>
      <c r="D203" s="708"/>
      <c r="E203" s="101" t="s">
        <v>300</v>
      </c>
      <c r="F203" s="101" t="s">
        <v>296</v>
      </c>
      <c r="G203" s="101" t="s">
        <v>236</v>
      </c>
      <c r="H203" s="101" t="s">
        <v>236</v>
      </c>
      <c r="I203" s="101" t="s">
        <v>181</v>
      </c>
      <c r="J203" s="101" t="s">
        <v>184</v>
      </c>
      <c r="K203" s="101" t="s">
        <v>191</v>
      </c>
      <c r="L203" s="101">
        <v>8</v>
      </c>
      <c r="M203" s="146" t="s">
        <v>201</v>
      </c>
      <c r="N203" s="159" t="s">
        <v>205</v>
      </c>
      <c r="O203" s="2" t="s">
        <v>211</v>
      </c>
      <c r="P203" s="146" t="s">
        <v>232</v>
      </c>
      <c r="Q203" s="112">
        <v>8</v>
      </c>
      <c r="R203" s="117" t="s">
        <v>271</v>
      </c>
      <c r="S203" s="146" t="s">
        <v>279</v>
      </c>
      <c r="T203" s="797" t="str">
        <f>GEeI!G14</f>
        <v>1.4. Desarrollar procesos formativos para facilitar la comprensión de formas asociativas solidarias y la gestión educativa en las organizaciones solidarias</v>
      </c>
      <c r="U203" s="801" t="str">
        <f>GEeI!H14</f>
        <v>6 procesos formativos realizados</v>
      </c>
      <c r="V203" s="714" t="str">
        <f>GEeI!I14</f>
        <v>Número de procesos formativos diseñados o actualizados</v>
      </c>
      <c r="W203" s="109">
        <f>GEeI!J14</f>
        <v>0.06</v>
      </c>
      <c r="X203" s="748" t="str">
        <f>GEeI!K14</f>
        <v>José Cuy
Nidia Patiño
Ingrid Reyes
Magda Estrada
Rolfi Serrano
Carolina Bonilla</v>
      </c>
      <c r="Y203" s="719">
        <f>GEeI!L14</f>
        <v>44210</v>
      </c>
      <c r="Z203" s="719">
        <f>GEeI!M14</f>
        <v>44499</v>
      </c>
      <c r="AA203" s="751" t="str">
        <f>GEeI!N14</f>
        <v>Nacional</v>
      </c>
    </row>
    <row r="204" spans="1:27" ht="111" customHeight="1" x14ac:dyDescent="0.2">
      <c r="A204" s="127"/>
      <c r="B204" s="101" t="s">
        <v>147</v>
      </c>
      <c r="C204" s="101" t="s">
        <v>179</v>
      </c>
      <c r="D204" s="708"/>
      <c r="E204" s="101" t="s">
        <v>300</v>
      </c>
      <c r="F204" s="101" t="s">
        <v>296</v>
      </c>
      <c r="G204" s="101" t="s">
        <v>236</v>
      </c>
      <c r="H204" s="101" t="s">
        <v>236</v>
      </c>
      <c r="I204" s="101" t="s">
        <v>181</v>
      </c>
      <c r="J204" s="101" t="s">
        <v>184</v>
      </c>
      <c r="K204" s="101" t="s">
        <v>191</v>
      </c>
      <c r="L204" s="101">
        <v>8</v>
      </c>
      <c r="M204" s="146" t="s">
        <v>201</v>
      </c>
      <c r="N204" s="159" t="s">
        <v>205</v>
      </c>
      <c r="O204" s="2" t="s">
        <v>211</v>
      </c>
      <c r="P204" s="146" t="s">
        <v>232</v>
      </c>
      <c r="Q204" s="112">
        <v>8</v>
      </c>
      <c r="R204" s="117" t="s">
        <v>271</v>
      </c>
      <c r="S204" s="146" t="s">
        <v>279</v>
      </c>
      <c r="T204" s="797"/>
      <c r="U204" s="801"/>
      <c r="V204" s="714" t="str">
        <f>GEeI!I15</f>
        <v>Número de procesos formativos implementados</v>
      </c>
      <c r="W204" s="109">
        <f>GEeI!J15</f>
        <v>0.06</v>
      </c>
      <c r="X204" s="748" t="str">
        <f>GEeI!K15</f>
        <v>José Cuy
Nidia Patiño
Ingrid Reyes
Magda Estrada
Rolfi Serrano
Carolina Bonilla
Contratista</v>
      </c>
      <c r="Y204" s="719">
        <f>GEeI!L15</f>
        <v>44228</v>
      </c>
      <c r="Z204" s="719">
        <f>GEeI!M15</f>
        <v>44550</v>
      </c>
      <c r="AA204" s="751" t="str">
        <f>GEeI!N15</f>
        <v>Nacional</v>
      </c>
    </row>
    <row r="205" spans="1:27" ht="111" customHeight="1" x14ac:dyDescent="0.2">
      <c r="A205" s="127"/>
      <c r="B205" s="101" t="s">
        <v>147</v>
      </c>
      <c r="C205" s="101" t="s">
        <v>179</v>
      </c>
      <c r="D205" s="708"/>
      <c r="E205" s="101" t="s">
        <v>300</v>
      </c>
      <c r="F205" s="101" t="s">
        <v>296</v>
      </c>
      <c r="G205" s="101" t="s">
        <v>236</v>
      </c>
      <c r="H205" s="101" t="s">
        <v>236</v>
      </c>
      <c r="I205" s="101" t="s">
        <v>181</v>
      </c>
      <c r="J205" s="101" t="s">
        <v>184</v>
      </c>
      <c r="K205" s="101" t="s">
        <v>191</v>
      </c>
      <c r="L205" s="101"/>
      <c r="M205" s="146" t="s">
        <v>201</v>
      </c>
      <c r="N205" s="159" t="s">
        <v>205</v>
      </c>
      <c r="O205" s="2" t="s">
        <v>211</v>
      </c>
      <c r="P205" s="146" t="s">
        <v>232</v>
      </c>
      <c r="Q205" s="112">
        <v>8</v>
      </c>
      <c r="R205" s="117" t="s">
        <v>271</v>
      </c>
      <c r="S205" s="146" t="s">
        <v>279</v>
      </c>
      <c r="T205" s="714" t="str">
        <f>GEeI!G16</f>
        <v>1.5. Gestionar las solicitudes de expedición de certificados a procesos formativos adelantados por servidores públicos de la UAEOS</v>
      </c>
      <c r="U205" s="714" t="str">
        <f>GEeI!H16</f>
        <v>100% de solicitudes gestionadas</v>
      </c>
      <c r="V205" s="714" t="str">
        <f>GEeI!I16</f>
        <v>Porcentaje de solicitudes gestionadas</v>
      </c>
      <c r="W205" s="109">
        <f>GEeI!J16</f>
        <v>0.02</v>
      </c>
      <c r="X205" s="748" t="str">
        <f>GEeI!K16</f>
        <v>Contratista
Carolina Bonilla</v>
      </c>
      <c r="Y205" s="719">
        <f>GEeI!L16</f>
        <v>44198</v>
      </c>
      <c r="Z205" s="719">
        <f>GEeI!M16</f>
        <v>44550</v>
      </c>
      <c r="AA205" s="751" t="str">
        <f>GEeI!N16</f>
        <v>Nacional</v>
      </c>
    </row>
    <row r="206" spans="1:27" ht="111" customHeight="1" x14ac:dyDescent="0.2">
      <c r="A206" s="127"/>
      <c r="B206" s="101" t="s">
        <v>147</v>
      </c>
      <c r="C206" s="101" t="s">
        <v>179</v>
      </c>
      <c r="D206" s="708"/>
      <c r="E206" s="101" t="s">
        <v>300</v>
      </c>
      <c r="F206" s="101" t="s">
        <v>296</v>
      </c>
      <c r="G206" s="101" t="s">
        <v>236</v>
      </c>
      <c r="H206" s="101" t="s">
        <v>236</v>
      </c>
      <c r="I206" s="101" t="s">
        <v>181</v>
      </c>
      <c r="J206" s="101" t="s">
        <v>184</v>
      </c>
      <c r="K206" s="101"/>
      <c r="L206" s="101"/>
      <c r="M206" s="146" t="s">
        <v>201</v>
      </c>
      <c r="N206" s="159" t="s">
        <v>205</v>
      </c>
      <c r="O206" s="2" t="s">
        <v>211</v>
      </c>
      <c r="P206" s="146" t="s">
        <v>235</v>
      </c>
      <c r="Q206" s="109">
        <v>1</v>
      </c>
      <c r="R206" s="117" t="s">
        <v>271</v>
      </c>
      <c r="S206" s="146" t="s">
        <v>279</v>
      </c>
      <c r="T206" s="797" t="str">
        <f>GEeI!G17</f>
        <v>1.6. Continuar con la actividad de diseñar documento de agenda de trabajo con comités de educación</v>
      </c>
      <c r="U206" s="714" t="str">
        <f>GEeI!H17</f>
        <v>4 actividades de socialización con comités de educación</v>
      </c>
      <c r="V206" s="714" t="str">
        <f>GEeI!I17</f>
        <v>Número de actividades con comités de educación</v>
      </c>
      <c r="W206" s="109">
        <f>GEeI!J17</f>
        <v>2.5000000000000001E-2</v>
      </c>
      <c r="X206" s="748" t="str">
        <f>GEeI!K17</f>
        <v>José Cuy 
Carolina Bonilla</v>
      </c>
      <c r="Y206" s="719">
        <f>GEeI!L17</f>
        <v>44210</v>
      </c>
      <c r="Z206" s="719">
        <f>GEeI!M17</f>
        <v>44408</v>
      </c>
      <c r="AA206" s="751" t="str">
        <f>GEeI!N17</f>
        <v>Nacional</v>
      </c>
    </row>
    <row r="207" spans="1:27" ht="111" customHeight="1" x14ac:dyDescent="0.2">
      <c r="A207" s="127"/>
      <c r="B207" s="101" t="s">
        <v>147</v>
      </c>
      <c r="C207" s="101" t="s">
        <v>179</v>
      </c>
      <c r="D207" s="708"/>
      <c r="E207" s="101" t="s">
        <v>300</v>
      </c>
      <c r="F207" s="101" t="s">
        <v>296</v>
      </c>
      <c r="G207" s="101" t="s">
        <v>236</v>
      </c>
      <c r="H207" s="101" t="s">
        <v>236</v>
      </c>
      <c r="I207" s="101" t="s">
        <v>181</v>
      </c>
      <c r="J207" s="101" t="s">
        <v>184</v>
      </c>
      <c r="K207" s="101"/>
      <c r="L207" s="101"/>
      <c r="M207" s="146" t="s">
        <v>201</v>
      </c>
      <c r="N207" s="159" t="s">
        <v>205</v>
      </c>
      <c r="O207" s="2" t="s">
        <v>211</v>
      </c>
      <c r="P207" s="146" t="s">
        <v>235</v>
      </c>
      <c r="Q207" s="109">
        <v>1</v>
      </c>
      <c r="R207" s="117" t="s">
        <v>271</v>
      </c>
      <c r="S207" s="146" t="s">
        <v>279</v>
      </c>
      <c r="T207" s="797"/>
      <c r="U207" s="714" t="str">
        <f>GEeI!H18</f>
        <v>100% de 1 documento de agenda refinado</v>
      </c>
      <c r="V207" s="714" t="str">
        <f>GEeI!I18</f>
        <v>Porcentaje de documento de agenda  refinado</v>
      </c>
      <c r="W207" s="109">
        <f>GEeI!J18</f>
        <v>2.5000000000000001E-2</v>
      </c>
      <c r="X207" s="748" t="str">
        <f>GEeI!K18</f>
        <v>José Cuy
Carolina Bonilla</v>
      </c>
      <c r="Y207" s="719">
        <f>GEeI!L18</f>
        <v>44409</v>
      </c>
      <c r="Z207" s="719">
        <f>GEeI!M18</f>
        <v>44530</v>
      </c>
      <c r="AA207" s="751" t="str">
        <f>GEeI!N18</f>
        <v>Nacional</v>
      </c>
    </row>
    <row r="208" spans="1:27" ht="111" customHeight="1" x14ac:dyDescent="0.2">
      <c r="A208" s="127"/>
      <c r="B208" s="101" t="s">
        <v>147</v>
      </c>
      <c r="C208" s="101" t="s">
        <v>179</v>
      </c>
      <c r="D208" s="708"/>
      <c r="E208" s="101" t="s">
        <v>300</v>
      </c>
      <c r="F208" s="101" t="s">
        <v>296</v>
      </c>
      <c r="G208" s="101" t="s">
        <v>236</v>
      </c>
      <c r="H208" s="101" t="s">
        <v>236</v>
      </c>
      <c r="I208" s="101" t="s">
        <v>181</v>
      </c>
      <c r="J208" s="101" t="s">
        <v>184</v>
      </c>
      <c r="K208" s="101"/>
      <c r="L208" s="101"/>
      <c r="M208" s="146" t="s">
        <v>201</v>
      </c>
      <c r="N208" s="159" t="s">
        <v>205</v>
      </c>
      <c r="O208" s="2" t="s">
        <v>211</v>
      </c>
      <c r="P208" s="146" t="s">
        <v>232</v>
      </c>
      <c r="Q208" s="112"/>
      <c r="R208" s="117" t="s">
        <v>271</v>
      </c>
      <c r="S208" s="146" t="s">
        <v>279</v>
      </c>
      <c r="T208" s="714" t="str">
        <f>GEeI!G19</f>
        <v xml:space="preserve">1.7. Realizar documental estudio de caso entidades solidarias de salud, liderazgo comunitario para la solidaridad en articulacion con el grupo de Comunicaciónes </v>
      </c>
      <c r="U208" s="714" t="str">
        <f>GEeI!H19</f>
        <v>100% de 5 documentales realizados</v>
      </c>
      <c r="V208" s="714" t="str">
        <f>GEeI!I19</f>
        <v>Porcentaje de documentales realizados</v>
      </c>
      <c r="W208" s="109">
        <f>GEeI!J19</f>
        <v>0.05</v>
      </c>
      <c r="X208" s="748" t="str">
        <f>GEeI!K19</f>
        <v xml:space="preserve">Ingrid Reyes
Magda Estrada
Carolina Bonilla
</v>
      </c>
      <c r="Y208" s="719">
        <f>GEeI!L19</f>
        <v>44198</v>
      </c>
      <c r="Z208" s="719">
        <f>GEeI!M19</f>
        <v>44408</v>
      </c>
      <c r="AA208" s="751" t="str">
        <f>GEeI!N19</f>
        <v>Nacional</v>
      </c>
    </row>
    <row r="209" spans="1:27" ht="111" customHeight="1" x14ac:dyDescent="0.2">
      <c r="A209" s="127"/>
      <c r="B209" s="101" t="s">
        <v>147</v>
      </c>
      <c r="C209" s="101" t="s">
        <v>179</v>
      </c>
      <c r="D209" s="708"/>
      <c r="E209" s="101" t="s">
        <v>300</v>
      </c>
      <c r="F209" s="101" t="s">
        <v>296</v>
      </c>
      <c r="G209" s="101" t="s">
        <v>236</v>
      </c>
      <c r="H209" s="101" t="s">
        <v>236</v>
      </c>
      <c r="I209" s="101" t="s">
        <v>181</v>
      </c>
      <c r="J209" s="101" t="s">
        <v>184</v>
      </c>
      <c r="K209" s="101"/>
      <c r="L209" s="101"/>
      <c r="M209" s="146" t="s">
        <v>201</v>
      </c>
      <c r="N209" s="159" t="s">
        <v>205</v>
      </c>
      <c r="O209" s="2" t="s">
        <v>211</v>
      </c>
      <c r="P209" s="146" t="s">
        <v>232</v>
      </c>
      <c r="Q209" s="112"/>
      <c r="R209" s="117" t="s">
        <v>271</v>
      </c>
      <c r="S209" s="146" t="s">
        <v>279</v>
      </c>
      <c r="T209" s="797" t="str">
        <f>GEeI!G20</f>
        <v xml:space="preserve">1.8. Realizar el pilotaje y mejoras a la herramienta PESEM </v>
      </c>
      <c r="U209" s="714" t="str">
        <f>GEeI!H20</f>
        <v>1 pilotaje de herramienta realizado</v>
      </c>
      <c r="V209" s="714" t="str">
        <f>GEeI!I20</f>
        <v>Número de pilotos realizados</v>
      </c>
      <c r="W209" s="109">
        <f>GEeI!J20</f>
        <v>0.05</v>
      </c>
      <c r="X209" s="748" t="str">
        <f>GEeI!K20</f>
        <v>Ingrid Reyes
Carolina Bonilla</v>
      </c>
      <c r="Y209" s="719">
        <f>GEeI!L20</f>
        <v>44256</v>
      </c>
      <c r="Z209" s="719">
        <f>GEeI!M20</f>
        <v>44408</v>
      </c>
      <c r="AA209" s="751" t="str">
        <f>GEeI!N20</f>
        <v>Nacional</v>
      </c>
    </row>
    <row r="210" spans="1:27" ht="111" customHeight="1" x14ac:dyDescent="0.2">
      <c r="A210" s="127"/>
      <c r="B210" s="101" t="s">
        <v>147</v>
      </c>
      <c r="C210" s="101" t="s">
        <v>179</v>
      </c>
      <c r="D210" s="708"/>
      <c r="E210" s="101" t="s">
        <v>300</v>
      </c>
      <c r="F210" s="101" t="s">
        <v>296</v>
      </c>
      <c r="G210" s="101" t="s">
        <v>236</v>
      </c>
      <c r="H210" s="101" t="s">
        <v>236</v>
      </c>
      <c r="I210" s="101" t="s">
        <v>181</v>
      </c>
      <c r="J210" s="101" t="s">
        <v>184</v>
      </c>
      <c r="K210" s="101"/>
      <c r="L210" s="101"/>
      <c r="M210" s="146" t="s">
        <v>201</v>
      </c>
      <c r="N210" s="159" t="s">
        <v>205</v>
      </c>
      <c r="O210" s="2" t="s">
        <v>211</v>
      </c>
      <c r="P210" s="146" t="s">
        <v>232</v>
      </c>
      <c r="Q210" s="112"/>
      <c r="R210" s="117" t="s">
        <v>271</v>
      </c>
      <c r="S210" s="146" t="s">
        <v>279</v>
      </c>
      <c r="T210" s="797"/>
      <c r="U210" s="714" t="str">
        <f>GEeI!H21</f>
        <v>1 herramienta mejorada</v>
      </c>
      <c r="V210" s="714" t="str">
        <f>GEeI!I21</f>
        <v>Número de herramientas mejoradas</v>
      </c>
      <c r="W210" s="109">
        <f>GEeI!J21</f>
        <v>0.02</v>
      </c>
      <c r="X210" s="748" t="str">
        <f>GEeI!K21</f>
        <v>Ingrid Reyes
Carolina Bonilla</v>
      </c>
      <c r="Y210" s="719">
        <f>GEeI!L21</f>
        <v>44409</v>
      </c>
      <c r="Z210" s="719">
        <f>GEeI!M21</f>
        <v>44550</v>
      </c>
      <c r="AA210" s="751" t="str">
        <f>GEeI!N21</f>
        <v>Nacional</v>
      </c>
    </row>
    <row r="211" spans="1:27" ht="111" customHeight="1" x14ac:dyDescent="0.2">
      <c r="A211" s="127"/>
      <c r="B211" s="101" t="s">
        <v>147</v>
      </c>
      <c r="C211" s="101" t="s">
        <v>179</v>
      </c>
      <c r="D211" s="708"/>
      <c r="E211" s="101" t="s">
        <v>300</v>
      </c>
      <c r="F211" s="101" t="s">
        <v>296</v>
      </c>
      <c r="G211" s="101" t="s">
        <v>236</v>
      </c>
      <c r="H211" s="101" t="s">
        <v>236</v>
      </c>
      <c r="I211" s="101" t="s">
        <v>181</v>
      </c>
      <c r="J211" s="101" t="s">
        <v>184</v>
      </c>
      <c r="K211" s="101"/>
      <c r="L211" s="101"/>
      <c r="M211" s="146" t="s">
        <v>201</v>
      </c>
      <c r="N211" s="159" t="s">
        <v>205</v>
      </c>
      <c r="O211" s="2" t="s">
        <v>211</v>
      </c>
      <c r="P211" s="146" t="s">
        <v>232</v>
      </c>
      <c r="Q211" s="112"/>
      <c r="R211" s="117" t="s">
        <v>271</v>
      </c>
      <c r="S211" s="146" t="s">
        <v>279</v>
      </c>
      <c r="T211" s="714" t="str">
        <f>GEeI!G22</f>
        <v>2.1. Realizar encuentros con pares académicos, servidores públicos y sector solidario, para fortalecer aspectos doctrinales del modelo asociativo solidario</v>
      </c>
      <c r="U211" s="714" t="str">
        <f>GEeI!H22</f>
        <v>100% de 4 encuentros realizados y documentados</v>
      </c>
      <c r="V211" s="714" t="str">
        <f>GEeI!I22</f>
        <v>Porcentaje de encuentros realizados y documentados</v>
      </c>
      <c r="W211" s="109">
        <f>GEeI!J22</f>
        <v>0.03</v>
      </c>
      <c r="X211" s="748" t="str">
        <f>GEeI!K22</f>
        <v>Nidia Patiño
Rolfi Serrano
Carolina Bonilla
Contratista</v>
      </c>
      <c r="Y211" s="719">
        <f>GEeI!L22</f>
        <v>44197</v>
      </c>
      <c r="Z211" s="719">
        <f>GEeI!M22</f>
        <v>44499</v>
      </c>
      <c r="AA211" s="751" t="str">
        <f>GEeI!N22</f>
        <v>Nacional</v>
      </c>
    </row>
    <row r="212" spans="1:27" ht="178.5" x14ac:dyDescent="0.2">
      <c r="A212" s="127"/>
      <c r="B212" s="101" t="s">
        <v>147</v>
      </c>
      <c r="C212" s="101" t="s">
        <v>179</v>
      </c>
      <c r="D212" s="708"/>
      <c r="E212" s="101" t="s">
        <v>300</v>
      </c>
      <c r="F212" s="101" t="s">
        <v>296</v>
      </c>
      <c r="G212" s="101" t="s">
        <v>236</v>
      </c>
      <c r="H212" s="101" t="s">
        <v>236</v>
      </c>
      <c r="I212" s="101" t="s">
        <v>181</v>
      </c>
      <c r="J212" s="101" t="s">
        <v>184</v>
      </c>
      <c r="K212" s="101" t="s">
        <v>191</v>
      </c>
      <c r="L212" s="101">
        <v>8</v>
      </c>
      <c r="M212" s="146" t="s">
        <v>201</v>
      </c>
      <c r="N212" s="159" t="s">
        <v>205</v>
      </c>
      <c r="O212" s="2" t="s">
        <v>211</v>
      </c>
      <c r="P212" s="146" t="s">
        <v>232</v>
      </c>
      <c r="Q212" s="112">
        <v>8</v>
      </c>
      <c r="R212" s="117" t="s">
        <v>271</v>
      </c>
      <c r="S212" s="146" t="s">
        <v>279</v>
      </c>
      <c r="T212" s="797" t="str">
        <f>GEeI!G23</f>
        <v xml:space="preserve">2.2. Actualizar el documento base  del Programa de Educación Solidaria en articulación con la Dirección de Desarrollo </v>
      </c>
      <c r="U212" s="714" t="str">
        <f>GEeI!H23</f>
        <v xml:space="preserve">4 actividades de socialización con diferentes grupos de valor </v>
      </c>
      <c r="V212" s="714" t="str">
        <f>GEeI!I23</f>
        <v xml:space="preserve">Número de actividades con grupos de valor realizadas </v>
      </c>
      <c r="W212" s="109">
        <f>GEeI!J23</f>
        <v>2.5000000000000001E-2</v>
      </c>
      <c r="X212" s="748" t="str">
        <f>GEeI!K23</f>
        <v xml:space="preserve">Magda Estrada
Carolina Bonilla
</v>
      </c>
      <c r="Y212" s="719">
        <f>GEeI!L23</f>
        <v>44229</v>
      </c>
      <c r="Z212" s="719">
        <f>GEeI!M23</f>
        <v>44439</v>
      </c>
      <c r="AA212" s="751" t="str">
        <f>GEeI!N23</f>
        <v>Nacional</v>
      </c>
    </row>
    <row r="213" spans="1:27" ht="178.5" x14ac:dyDescent="0.2">
      <c r="A213" s="127"/>
      <c r="B213" s="101" t="s">
        <v>147</v>
      </c>
      <c r="C213" s="101" t="s">
        <v>179</v>
      </c>
      <c r="D213" s="708"/>
      <c r="E213" s="101" t="s">
        <v>300</v>
      </c>
      <c r="F213" s="101" t="s">
        <v>296</v>
      </c>
      <c r="G213" s="101" t="s">
        <v>236</v>
      </c>
      <c r="H213" s="101" t="s">
        <v>236</v>
      </c>
      <c r="I213" s="101" t="s">
        <v>181</v>
      </c>
      <c r="J213" s="101" t="s">
        <v>184</v>
      </c>
      <c r="K213" s="101" t="s">
        <v>191</v>
      </c>
      <c r="L213" s="101">
        <v>8</v>
      </c>
      <c r="M213" s="146" t="s">
        <v>201</v>
      </c>
      <c r="N213" s="159" t="s">
        <v>205</v>
      </c>
      <c r="O213" s="2" t="s">
        <v>211</v>
      </c>
      <c r="P213" s="146" t="s">
        <v>232</v>
      </c>
      <c r="Q213" s="112">
        <v>8</v>
      </c>
      <c r="R213" s="117" t="s">
        <v>271</v>
      </c>
      <c r="S213" s="146" t="s">
        <v>279</v>
      </c>
      <c r="T213" s="797"/>
      <c r="U213" s="714" t="str">
        <f>GEeI!H24</f>
        <v>100% de 1 documento Programa finalizado</v>
      </c>
      <c r="V213" s="714" t="str">
        <f>GEeI!I24</f>
        <v xml:space="preserve">Porcentaje de documento de Programa    realizado </v>
      </c>
      <c r="W213" s="109">
        <f>GEeI!J24</f>
        <v>2.5000000000000001E-2</v>
      </c>
      <c r="X213" s="748" t="str">
        <f>GEeI!K24</f>
        <v xml:space="preserve">Magda Estrada
Carolina Bonilla
</v>
      </c>
      <c r="Y213" s="719">
        <f>GEeI!L24</f>
        <v>44409</v>
      </c>
      <c r="Z213" s="719">
        <f>GEeI!M24</f>
        <v>44550</v>
      </c>
      <c r="AA213" s="751" t="str">
        <f>GEeI!N24</f>
        <v>Nacional</v>
      </c>
    </row>
    <row r="214" spans="1:27" ht="178.5" x14ac:dyDescent="0.2">
      <c r="A214" s="127"/>
      <c r="B214" s="101" t="s">
        <v>147</v>
      </c>
      <c r="C214" s="101" t="s">
        <v>179</v>
      </c>
      <c r="D214" s="708"/>
      <c r="E214" s="101" t="s">
        <v>300</v>
      </c>
      <c r="F214" s="101" t="s">
        <v>296</v>
      </c>
      <c r="G214" s="101" t="s">
        <v>236</v>
      </c>
      <c r="H214" s="101" t="s">
        <v>236</v>
      </c>
      <c r="I214" s="101" t="s">
        <v>181</v>
      </c>
      <c r="J214" s="101" t="s">
        <v>184</v>
      </c>
      <c r="K214" s="101"/>
      <c r="L214" s="101"/>
      <c r="M214" s="146" t="s">
        <v>201</v>
      </c>
      <c r="N214" s="159" t="s">
        <v>205</v>
      </c>
      <c r="O214" s="2" t="s">
        <v>218</v>
      </c>
      <c r="P214" s="146" t="s">
        <v>245</v>
      </c>
      <c r="Q214" s="112">
        <v>4</v>
      </c>
      <c r="R214" s="117" t="s">
        <v>271</v>
      </c>
      <c r="S214" s="146" t="s">
        <v>279</v>
      </c>
      <c r="T214" s="797" t="str">
        <f>GEeI!G25</f>
        <v>2.3. Desarrollar proceso de investigación conducente a conocer el estado actual de la educación solidaria en colegios cooperativos</v>
      </c>
      <c r="U214" s="714" t="str">
        <f>GEeI!H25</f>
        <v>100% anteproyecto diseñado y aprobado</v>
      </c>
      <c r="V214" s="714" t="str">
        <f>GEeI!I25</f>
        <v xml:space="preserve">Porcentaje de documento  de anteproyecto  diseñado y aprobado </v>
      </c>
      <c r="W214" s="109">
        <f>GEeI!J25</f>
        <v>0.05</v>
      </c>
      <c r="X214" s="748" t="str">
        <f>GEeI!K25</f>
        <v>Rolfi Serrano
Nidia Patiño
Carolina Bonilla</v>
      </c>
      <c r="Y214" s="719">
        <f>GEeI!L25</f>
        <v>44197</v>
      </c>
      <c r="Z214" s="719">
        <f>GEeI!M25</f>
        <v>44347</v>
      </c>
      <c r="AA214" s="751" t="str">
        <f>GEeI!N25</f>
        <v>Nacional</v>
      </c>
    </row>
    <row r="215" spans="1:27" ht="178.5" x14ac:dyDescent="0.2">
      <c r="A215" s="127"/>
      <c r="B215" s="101" t="s">
        <v>147</v>
      </c>
      <c r="C215" s="101" t="s">
        <v>179</v>
      </c>
      <c r="D215" s="708"/>
      <c r="E215" s="101" t="s">
        <v>300</v>
      </c>
      <c r="F215" s="101" t="s">
        <v>296</v>
      </c>
      <c r="G215" s="101" t="s">
        <v>236</v>
      </c>
      <c r="H215" s="101" t="s">
        <v>236</v>
      </c>
      <c r="I215" s="101" t="s">
        <v>181</v>
      </c>
      <c r="J215" s="101" t="s">
        <v>184</v>
      </c>
      <c r="K215" s="101"/>
      <c r="L215" s="101"/>
      <c r="M215" s="146" t="s">
        <v>201</v>
      </c>
      <c r="N215" s="159" t="s">
        <v>205</v>
      </c>
      <c r="O215" s="2" t="s">
        <v>218</v>
      </c>
      <c r="P215" s="146" t="s">
        <v>245</v>
      </c>
      <c r="Q215" s="112">
        <v>4</v>
      </c>
      <c r="R215" s="117" t="s">
        <v>271</v>
      </c>
      <c r="S215" s="146" t="s">
        <v>279</v>
      </c>
      <c r="T215" s="797"/>
      <c r="U215" s="714" t="str">
        <f>GEeI!H26</f>
        <v>100% trabajo de campo realizado</v>
      </c>
      <c r="V215" s="714" t="str">
        <f>GEeI!I26</f>
        <v xml:space="preserve">Porcentaje de trabajo de campo  realizado </v>
      </c>
      <c r="W215" s="109">
        <f>GEeI!J26</f>
        <v>0.05</v>
      </c>
      <c r="X215" s="748" t="str">
        <f>GEeI!K26</f>
        <v>Rolfi Serrano
Nidia Patiño
Contratista
Carolina Bonilla</v>
      </c>
      <c r="Y215" s="719">
        <f>GEeI!L26</f>
        <v>44348</v>
      </c>
      <c r="Z215" s="719">
        <f>GEeI!M26</f>
        <v>44550</v>
      </c>
      <c r="AA215" s="751" t="str">
        <f>GEeI!N26</f>
        <v>Nacional</v>
      </c>
    </row>
    <row r="216" spans="1:27" ht="79.5" customHeight="1" x14ac:dyDescent="0.2">
      <c r="A216" s="127"/>
      <c r="B216" s="101" t="s">
        <v>147</v>
      </c>
      <c r="C216" s="101" t="s">
        <v>179</v>
      </c>
      <c r="D216" s="708"/>
      <c r="E216" s="101" t="s">
        <v>300</v>
      </c>
      <c r="F216" s="101" t="s">
        <v>294</v>
      </c>
      <c r="G216" s="101" t="s">
        <v>236</v>
      </c>
      <c r="H216" s="101" t="s">
        <v>236</v>
      </c>
      <c r="I216" s="101" t="s">
        <v>181</v>
      </c>
      <c r="J216" s="101" t="s">
        <v>185</v>
      </c>
      <c r="K216" s="101" t="s">
        <v>124</v>
      </c>
      <c r="L216" s="118">
        <v>1</v>
      </c>
      <c r="M216" s="146" t="s">
        <v>202</v>
      </c>
      <c r="N216" s="159" t="s">
        <v>207</v>
      </c>
      <c r="O216" s="2" t="s">
        <v>230</v>
      </c>
      <c r="P216" s="146" t="s">
        <v>124</v>
      </c>
      <c r="Q216" s="109">
        <v>1</v>
      </c>
      <c r="R216" s="117" t="s">
        <v>271</v>
      </c>
      <c r="S216" s="146" t="s">
        <v>279</v>
      </c>
      <c r="T216" s="714" t="str">
        <f>GEeI!G27</f>
        <v xml:space="preserve">2.4. Desarrollar actividades conducentes a la expedición de una circular conjunta referente a la Educación Solidaria, entre la UAEOS y la SES en articulación con la Dirección de Desarrollo </v>
      </c>
      <c r="U216" s="714" t="str">
        <f>GEeI!H27</f>
        <v>100% acciones conducentes a la expedición de 1 circular conjunta</v>
      </c>
      <c r="V216" s="714" t="str">
        <f>GEeI!I27</f>
        <v>Porcentaje de acciones conducentes a la expedición de 1 circular conjunta realizadas</v>
      </c>
      <c r="W216" s="109">
        <f>GEeI!J27</f>
        <v>0.05</v>
      </c>
      <c r="X216" s="748" t="str">
        <f>GEeI!K27</f>
        <v xml:space="preserve">Carolina Bonilla
Profesionales Grupo Educación e Investigación
</v>
      </c>
      <c r="Y216" s="719">
        <f>GEeI!L27</f>
        <v>44228</v>
      </c>
      <c r="Z216" s="719">
        <f>GEeI!M27</f>
        <v>44377</v>
      </c>
      <c r="AA216" s="751" t="str">
        <f>GEeI!N27</f>
        <v>Nacional</v>
      </c>
    </row>
    <row r="217" spans="1:27" ht="71.25" customHeight="1" x14ac:dyDescent="0.2">
      <c r="A217" s="127"/>
      <c r="B217" s="101" t="s">
        <v>147</v>
      </c>
      <c r="C217" s="101" t="s">
        <v>179</v>
      </c>
      <c r="D217" s="708"/>
      <c r="E217" s="101" t="s">
        <v>300</v>
      </c>
      <c r="F217" s="101" t="s">
        <v>294</v>
      </c>
      <c r="G217" s="101" t="s">
        <v>236</v>
      </c>
      <c r="H217" s="101" t="s">
        <v>236</v>
      </c>
      <c r="I217" s="101" t="s">
        <v>181</v>
      </c>
      <c r="J217" s="101" t="s">
        <v>185</v>
      </c>
      <c r="K217" s="101" t="s">
        <v>124</v>
      </c>
      <c r="L217" s="118">
        <v>1</v>
      </c>
      <c r="M217" s="146" t="s">
        <v>202</v>
      </c>
      <c r="N217" s="159" t="s">
        <v>207</v>
      </c>
      <c r="O217" s="2" t="s">
        <v>230</v>
      </c>
      <c r="P217" s="146" t="s">
        <v>124</v>
      </c>
      <c r="Q217" s="109">
        <v>1</v>
      </c>
      <c r="R217" s="117" t="s">
        <v>271</v>
      </c>
      <c r="S217" s="146" t="s">
        <v>279</v>
      </c>
      <c r="T217" s="714" t="str">
        <f>GEeI!G28</f>
        <v xml:space="preserve">2.5. Elaborar propuesta de reglamentación del artículo 27 de la ley 1780/2016 en articulacion con la Oficina Asesora Juridica </v>
      </c>
      <c r="U217" s="714" t="str">
        <f>GEeI!H28</f>
        <v>100% de 1 propuesta elaborada</v>
      </c>
      <c r="V217" s="714" t="str">
        <f>GEeI!I28</f>
        <v>Porcentaje de propuesta elaborada</v>
      </c>
      <c r="W217" s="109">
        <f>GEeI!J28</f>
        <v>0.05</v>
      </c>
      <c r="X217" s="748" t="str">
        <f>GEeI!K28</f>
        <v xml:space="preserve">Carolina Bonilla
Profesionales Grupo Educación e Investigación
</v>
      </c>
      <c r="Y217" s="719">
        <f>GEeI!L28</f>
        <v>44409</v>
      </c>
      <c r="Z217" s="719">
        <f>GEeI!M28</f>
        <v>44550</v>
      </c>
      <c r="AA217" s="751" t="str">
        <f>GEeI!N28</f>
        <v>Nacional</v>
      </c>
    </row>
    <row r="218" spans="1:27" ht="78" customHeight="1" x14ac:dyDescent="0.2">
      <c r="A218" s="127"/>
      <c r="B218" s="101" t="s">
        <v>147</v>
      </c>
      <c r="C218" s="101" t="s">
        <v>179</v>
      </c>
      <c r="D218" s="708"/>
      <c r="E218" s="101" t="s">
        <v>300</v>
      </c>
      <c r="F218" s="101" t="s">
        <v>294</v>
      </c>
      <c r="G218" s="101" t="s">
        <v>236</v>
      </c>
      <c r="H218" s="101" t="s">
        <v>236</v>
      </c>
      <c r="I218" s="101" t="s">
        <v>181</v>
      </c>
      <c r="J218" s="101" t="s">
        <v>184</v>
      </c>
      <c r="K218" s="101"/>
      <c r="L218" s="101"/>
      <c r="M218" s="146" t="s">
        <v>202</v>
      </c>
      <c r="N218" s="159" t="s">
        <v>207</v>
      </c>
      <c r="O218" s="2" t="s">
        <v>212</v>
      </c>
      <c r="P218" s="146" t="s">
        <v>235</v>
      </c>
      <c r="Q218" s="109">
        <v>1</v>
      </c>
      <c r="R218" s="117" t="s">
        <v>271</v>
      </c>
      <c r="S218" s="146" t="s">
        <v>276</v>
      </c>
      <c r="T218" s="714" t="str">
        <f>GEeI!G29</f>
        <v xml:space="preserve">3.1. Realizar acciones para el cumplimiento del plan MIPG </v>
      </c>
      <c r="U218" s="714" t="str">
        <f>GEeI!H29</f>
        <v>100% de acciones plan MIPG desarrolladas</v>
      </c>
      <c r="V218" s="714" t="str">
        <f>GEeI!I29</f>
        <v>Porcentaje de acciones plan mipg desarrolladas</v>
      </c>
      <c r="W218" s="109">
        <f>GEeI!J29</f>
        <v>0.05</v>
      </c>
      <c r="X218" s="748" t="str">
        <f>GEeI!K29</f>
        <v>Magda Estrada
Nidia Patiño
Contratista
Carolina Bonilla</v>
      </c>
      <c r="Y218" s="719">
        <f>GEeI!L29</f>
        <v>44228</v>
      </c>
      <c r="Z218" s="719">
        <f>GEeI!M29</f>
        <v>44530</v>
      </c>
      <c r="AA218" s="751" t="str">
        <f>GEeI!N29</f>
        <v>Nacional</v>
      </c>
    </row>
    <row r="219" spans="1:27" ht="99.75" customHeight="1" x14ac:dyDescent="0.2">
      <c r="A219" s="127"/>
      <c r="B219" s="101" t="s">
        <v>147</v>
      </c>
      <c r="C219" s="101" t="s">
        <v>179</v>
      </c>
      <c r="D219" s="708"/>
      <c r="E219" s="101" t="s">
        <v>300</v>
      </c>
      <c r="F219" s="101" t="s">
        <v>294</v>
      </c>
      <c r="G219" s="101" t="s">
        <v>236</v>
      </c>
      <c r="H219" s="101" t="s">
        <v>236</v>
      </c>
      <c r="I219" s="101" t="s">
        <v>181</v>
      </c>
      <c r="J219" s="101" t="s">
        <v>184</v>
      </c>
      <c r="K219" s="101"/>
      <c r="L219" s="101"/>
      <c r="M219" s="146" t="s">
        <v>202</v>
      </c>
      <c r="N219" s="159" t="s">
        <v>207</v>
      </c>
      <c r="O219" s="2" t="s">
        <v>212</v>
      </c>
      <c r="P219" s="146" t="s">
        <v>235</v>
      </c>
      <c r="Q219" s="109">
        <v>1</v>
      </c>
      <c r="R219" s="117" t="s">
        <v>271</v>
      </c>
      <c r="S219" s="146" t="s">
        <v>276</v>
      </c>
      <c r="T219" s="714" t="str">
        <f>GEeI!G30</f>
        <v xml:space="preserve">3.2. Ajustar y actualizar los módulos histórico, reportes, asignación y poner en producción el modulo de certificados en articulación con el Grupo Tic </v>
      </c>
      <c r="U219" s="714" t="str">
        <f>GEeI!H30</f>
        <v>100% de 4 módulos actualizados y en funcionamiento</v>
      </c>
      <c r="V219" s="714" t="str">
        <f>GEeI!I30</f>
        <v>Porcentaje de módulos actualizados y en funcionamiento</v>
      </c>
      <c r="W219" s="109">
        <f>GEeI!J30</f>
        <v>0.05</v>
      </c>
      <c r="X219" s="748" t="str">
        <f>GEeI!K30</f>
        <v xml:space="preserve">Nidia Patiño
Carolina Bonilla
Contratista
</v>
      </c>
      <c r="Y219" s="719">
        <f>GEeI!L30</f>
        <v>44256</v>
      </c>
      <c r="Z219" s="719">
        <f>GEeI!M30</f>
        <v>44550</v>
      </c>
      <c r="AA219" s="751" t="str">
        <f>GEeI!N30</f>
        <v>Nacional</v>
      </c>
    </row>
    <row r="220" spans="1:27" ht="102.75" customHeight="1" x14ac:dyDescent="0.2">
      <c r="A220" s="127" t="s">
        <v>151</v>
      </c>
      <c r="B220" s="101" t="s">
        <v>137</v>
      </c>
      <c r="C220" s="101" t="s">
        <v>164</v>
      </c>
      <c r="D220" s="708"/>
      <c r="E220" s="101" t="s">
        <v>300</v>
      </c>
      <c r="F220" s="101" t="s">
        <v>294</v>
      </c>
      <c r="G220" s="101" t="s">
        <v>236</v>
      </c>
      <c r="H220" s="101" t="s">
        <v>236</v>
      </c>
      <c r="I220" s="101" t="s">
        <v>182</v>
      </c>
      <c r="J220" s="101" t="s">
        <v>187</v>
      </c>
      <c r="K220" s="101" t="s">
        <v>195</v>
      </c>
      <c r="L220" s="101">
        <v>90</v>
      </c>
      <c r="M220" s="146" t="s">
        <v>203</v>
      </c>
      <c r="N220" s="159" t="s">
        <v>87</v>
      </c>
      <c r="O220" s="2" t="s">
        <v>226</v>
      </c>
      <c r="P220" s="146" t="s">
        <v>253</v>
      </c>
      <c r="Q220" s="109">
        <v>1</v>
      </c>
      <c r="R220" s="117" t="s">
        <v>271</v>
      </c>
      <c r="S220" s="146" t="s">
        <v>276</v>
      </c>
      <c r="T220" s="714" t="str">
        <f>GEeI!G31</f>
        <v>3.3. Gestionar las solicitudes del trámite de acreditación</v>
      </c>
      <c r="U220" s="714" t="str">
        <f>GEeI!H31</f>
        <v>100% de las solicitudes del trámite gestionadas</v>
      </c>
      <c r="V220" s="714" t="str">
        <f>GEeI!I31</f>
        <v>Porcentaje de solicitudes del trámite gestionadas</v>
      </c>
      <c r="W220" s="109">
        <f>GEeI!J31</f>
        <v>0.05</v>
      </c>
      <c r="X220" s="748" t="str">
        <f>GEeI!K31</f>
        <v>Nidia Patiño
Ingrid Reyes
José Cuy
Carolina Bonilla</v>
      </c>
      <c r="Y220" s="719">
        <f>GEeI!L31</f>
        <v>44198</v>
      </c>
      <c r="Z220" s="719">
        <f>GEeI!M31</f>
        <v>44561</v>
      </c>
      <c r="AA220" s="751" t="str">
        <f>GEeI!N31</f>
        <v>Nacional</v>
      </c>
    </row>
    <row r="221" spans="1:27" ht="102" x14ac:dyDescent="0.2">
      <c r="A221" s="127" t="s">
        <v>151</v>
      </c>
      <c r="B221" s="101" t="s">
        <v>141</v>
      </c>
      <c r="C221" s="101" t="s">
        <v>173</v>
      </c>
      <c r="D221" s="708"/>
      <c r="E221" s="101" t="s">
        <v>300</v>
      </c>
      <c r="F221" s="101" t="s">
        <v>294</v>
      </c>
      <c r="G221" s="101" t="s">
        <v>236</v>
      </c>
      <c r="H221" s="101" t="s">
        <v>236</v>
      </c>
      <c r="I221" s="101" t="s">
        <v>182</v>
      </c>
      <c r="J221" s="101" t="s">
        <v>187</v>
      </c>
      <c r="K221" s="101" t="s">
        <v>195</v>
      </c>
      <c r="L221" s="101">
        <v>90</v>
      </c>
      <c r="M221" s="146" t="s">
        <v>203</v>
      </c>
      <c r="N221" s="159" t="s">
        <v>87</v>
      </c>
      <c r="O221" s="2" t="s">
        <v>226</v>
      </c>
      <c r="P221" s="146" t="s">
        <v>253</v>
      </c>
      <c r="Q221" s="109">
        <v>1</v>
      </c>
      <c r="R221" s="117" t="s">
        <v>271</v>
      </c>
      <c r="S221" s="146" t="s">
        <v>276</v>
      </c>
      <c r="T221" s="714" t="str">
        <f>GEeI!G32</f>
        <v>3.4. Realizar proceso participación ciudadana para ajustar el marco normativo del trámite de acreditación</v>
      </c>
      <c r="U221" s="714" t="str">
        <f>GEeI!H32</f>
        <v>100%  acciones para ajuste de marco normativo trámite de acreditación</v>
      </c>
      <c r="V221" s="714" t="str">
        <f>GEeI!I32</f>
        <v xml:space="preserve">Porcentaje de acciones para ajuste de marco normativo trámite de acreditación realizadas </v>
      </c>
      <c r="W221" s="109">
        <f>GEeI!J32</f>
        <v>0.05</v>
      </c>
      <c r="X221" s="748" t="str">
        <f>GEeI!K32</f>
        <v>Nidia Patiño
Carolina Bonilla
Oficina Jurídica</v>
      </c>
      <c r="Y221" s="719">
        <f>GEeI!L32</f>
        <v>44198</v>
      </c>
      <c r="Z221" s="719">
        <f>GEeI!M32</f>
        <v>44347</v>
      </c>
      <c r="AA221" s="751" t="str">
        <f>GEeI!N32</f>
        <v>Nacional</v>
      </c>
    </row>
    <row r="222" spans="1:27" ht="102" x14ac:dyDescent="0.2">
      <c r="A222" s="127" t="s">
        <v>151</v>
      </c>
      <c r="B222" s="101" t="s">
        <v>141</v>
      </c>
      <c r="C222" s="101" t="s">
        <v>174</v>
      </c>
      <c r="D222" s="708"/>
      <c r="E222" s="101" t="s">
        <v>300</v>
      </c>
      <c r="F222" s="101" t="s">
        <v>294</v>
      </c>
      <c r="G222" s="101" t="s">
        <v>236</v>
      </c>
      <c r="H222" s="101" t="s">
        <v>236</v>
      </c>
      <c r="I222" s="101" t="s">
        <v>182</v>
      </c>
      <c r="J222" s="101" t="s">
        <v>187</v>
      </c>
      <c r="K222" s="101" t="s">
        <v>195</v>
      </c>
      <c r="L222" s="101">
        <v>90</v>
      </c>
      <c r="M222" s="146" t="s">
        <v>203</v>
      </c>
      <c r="N222" s="159" t="s">
        <v>87</v>
      </c>
      <c r="O222" s="2" t="s">
        <v>226</v>
      </c>
      <c r="P222" s="146" t="s">
        <v>253</v>
      </c>
      <c r="Q222" s="109">
        <v>1</v>
      </c>
      <c r="R222" s="117" t="s">
        <v>271</v>
      </c>
      <c r="S222" s="146" t="s">
        <v>276</v>
      </c>
      <c r="T222" s="714" t="str">
        <f>GEeI!G33</f>
        <v>3.5. Realizar acciones para la catalogación, organización y plan de manejo a las publicaciones y material del centro documental de la UAEOS</v>
      </c>
      <c r="U222" s="714" t="str">
        <f>GEeI!H33</f>
        <v>100% de acciones de catalogación, organización y plan de manejo realizadas</v>
      </c>
      <c r="V222" s="714" t="str">
        <f>GEeI!I33</f>
        <v>Porcentaje de acciones de catalogación, organización y plan de manejo realizadas</v>
      </c>
      <c r="W222" s="109">
        <f>GEeI!J33</f>
        <v>0.05</v>
      </c>
      <c r="X222" s="748" t="str">
        <f>GEeI!K33</f>
        <v>Magda Estrada
Contratista
Carolina Bonilla</v>
      </c>
      <c r="Y222" s="719">
        <f>GEeI!L33</f>
        <v>44229</v>
      </c>
      <c r="Z222" s="719">
        <f>GEeI!M33</f>
        <v>44550</v>
      </c>
      <c r="AA222" s="751" t="str">
        <f>GEeI!N33</f>
        <v>Bogotá D.C.</v>
      </c>
    </row>
    <row r="223" spans="1:27" ht="102" x14ac:dyDescent="0.2">
      <c r="A223" s="127" t="s">
        <v>151</v>
      </c>
      <c r="B223" s="101" t="s">
        <v>141</v>
      </c>
      <c r="C223" s="101" t="s">
        <v>173</v>
      </c>
      <c r="D223" s="708"/>
      <c r="E223" s="101" t="s">
        <v>300</v>
      </c>
      <c r="F223" s="101" t="s">
        <v>294</v>
      </c>
      <c r="G223" s="101" t="s">
        <v>236</v>
      </c>
      <c r="H223" s="101" t="s">
        <v>236</v>
      </c>
      <c r="I223" s="101" t="s">
        <v>182</v>
      </c>
      <c r="J223" s="101" t="s">
        <v>187</v>
      </c>
      <c r="K223" s="101" t="s">
        <v>195</v>
      </c>
      <c r="L223" s="101">
        <v>90</v>
      </c>
      <c r="M223" s="146" t="s">
        <v>203</v>
      </c>
      <c r="N223" s="159" t="s">
        <v>87</v>
      </c>
      <c r="O223" s="2" t="s">
        <v>226</v>
      </c>
      <c r="P223" s="146" t="s">
        <v>253</v>
      </c>
      <c r="Q223" s="109">
        <v>1</v>
      </c>
      <c r="R223" s="117" t="s">
        <v>271</v>
      </c>
      <c r="S223" s="146" t="s">
        <v>276</v>
      </c>
      <c r="T223" s="714" t="str">
        <f>GEeI!G34</f>
        <v>3.6. Gestionar las peticiones que formule la ciudadanía en el marco del procedimiento de gestión de peticiones</v>
      </c>
      <c r="U223" s="714" t="str">
        <f>GEeI!H34</f>
        <v>100% de las peticiones gestionadas</v>
      </c>
      <c r="V223" s="714" t="str">
        <f>GEeI!I34</f>
        <v>Porcentaje de peticiones gestionadas</v>
      </c>
      <c r="W223" s="109">
        <f>GEeI!J34</f>
        <v>0.05</v>
      </c>
      <c r="X223" s="748" t="str">
        <f>GEeI!K34</f>
        <v>Contratista
Rolfi Serrano
Carolina Bonilla</v>
      </c>
      <c r="Y223" s="719">
        <f>GEeI!L34</f>
        <v>44198</v>
      </c>
      <c r="Z223" s="719">
        <f>GEeI!M34</f>
        <v>44561</v>
      </c>
      <c r="AA223" s="751" t="str">
        <f>GEeI!N34</f>
        <v>Nacional</v>
      </c>
    </row>
    <row r="224" spans="1:27" ht="107.25" customHeight="1" x14ac:dyDescent="0.2">
      <c r="A224" s="127" t="s">
        <v>151</v>
      </c>
      <c r="B224" s="101"/>
      <c r="C224" s="101" t="s">
        <v>173</v>
      </c>
      <c r="D224" s="708"/>
      <c r="E224" s="101" t="s">
        <v>300</v>
      </c>
      <c r="F224" s="101" t="s">
        <v>294</v>
      </c>
      <c r="G224" s="101" t="s">
        <v>236</v>
      </c>
      <c r="H224" s="101" t="s">
        <v>236</v>
      </c>
      <c r="I224" s="101" t="s">
        <v>182</v>
      </c>
      <c r="J224" s="101" t="s">
        <v>187</v>
      </c>
      <c r="K224" s="101" t="s">
        <v>195</v>
      </c>
      <c r="L224" s="101">
        <v>90</v>
      </c>
      <c r="M224" s="146" t="s">
        <v>203</v>
      </c>
      <c r="N224" s="691" t="s">
        <v>123</v>
      </c>
      <c r="O224" s="2" t="s">
        <v>226</v>
      </c>
      <c r="P224" s="146" t="s">
        <v>253</v>
      </c>
      <c r="Q224" s="109">
        <v>1</v>
      </c>
      <c r="R224" s="117" t="s">
        <v>271</v>
      </c>
      <c r="S224" s="146" t="s">
        <v>275</v>
      </c>
      <c r="T224" s="714" t="str">
        <f>GEeI!G35</f>
        <v>4.1. Gestionar de solicitudes internas y externas que contribuyan a la promoción de la cultura  e identidad solidaria y al fomento de la asociatividad solidaria</v>
      </c>
      <c r="U224" s="714" t="str">
        <f>GEeI!H35</f>
        <v>100% de las solicitudes gestionadas</v>
      </c>
      <c r="V224" s="714" t="str">
        <f>GEeI!I35</f>
        <v>Porcentaje de solicitudes gestionadas</v>
      </c>
      <c r="W224" s="109">
        <f>GEeI!J35</f>
        <v>0.05</v>
      </c>
      <c r="X224" s="748" t="str">
        <f>GEeI!K35</f>
        <v>Carolina Bonilla y
Profesionales del grupo</v>
      </c>
      <c r="Y224" s="719">
        <f>GEeI!L35</f>
        <v>44198</v>
      </c>
      <c r="Z224" s="719">
        <f>GEeI!M35</f>
        <v>44561</v>
      </c>
      <c r="AA224" s="751" t="str">
        <f>GEeI!N35</f>
        <v>Nacional</v>
      </c>
    </row>
  </sheetData>
  <autoFilter ref="A11:AA224" xr:uid="{F7F9D346-3F4C-4CFF-8B4D-E682FA604727}"/>
  <dataConsolidate/>
  <mergeCells count="48">
    <mergeCell ref="T44:T45"/>
    <mergeCell ref="T203:T204"/>
    <mergeCell ref="T206:T207"/>
    <mergeCell ref="T209:T210"/>
    <mergeCell ref="T94:T96"/>
    <mergeCell ref="U131:U132"/>
    <mergeCell ref="U203:U204"/>
    <mergeCell ref="T177:T178"/>
    <mergeCell ref="T179:T181"/>
    <mergeCell ref="T184:T185"/>
    <mergeCell ref="T212:T213"/>
    <mergeCell ref="T214:T215"/>
    <mergeCell ref="T125:T126"/>
    <mergeCell ref="T131:T132"/>
    <mergeCell ref="A131:A132"/>
    <mergeCell ref="M9:AA10"/>
    <mergeCell ref="A3:AA8"/>
    <mergeCell ref="T110:T111"/>
    <mergeCell ref="T112:T113"/>
    <mergeCell ref="A9:C10"/>
    <mergeCell ref="E9:H10"/>
    <mergeCell ref="I9:L10"/>
    <mergeCell ref="D9:D10"/>
    <mergeCell ref="T66:T67"/>
    <mergeCell ref="T52:T53"/>
    <mergeCell ref="T49:T50"/>
    <mergeCell ref="T12:T13"/>
    <mergeCell ref="T14:T25"/>
    <mergeCell ref="T26:T28"/>
    <mergeCell ref="T33:T34"/>
    <mergeCell ref="T40:T41"/>
    <mergeCell ref="X18:X20"/>
    <mergeCell ref="AA18:AA20"/>
    <mergeCell ref="X21:X22"/>
    <mergeCell ref="AA21:AA22"/>
    <mergeCell ref="X12:X13"/>
    <mergeCell ref="AA12:AA13"/>
    <mergeCell ref="X14:X15"/>
    <mergeCell ref="AA14:AA15"/>
    <mergeCell ref="X16:X17"/>
    <mergeCell ref="AA16:AA17"/>
    <mergeCell ref="X44:X45"/>
    <mergeCell ref="X23:X25"/>
    <mergeCell ref="X26:X28"/>
    <mergeCell ref="AA26:AA28"/>
    <mergeCell ref="AA23:AA25"/>
    <mergeCell ref="X40:X41"/>
    <mergeCell ref="AA40:AA41"/>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Hoja1!$R$2:$R$4</xm:f>
          </x14:formula1>
          <xm:sqref>M11:M224</xm:sqref>
        </x14:dataValidation>
        <x14:dataValidation type="list" allowBlank="1" showInputMessage="1" showErrorMessage="1" xr:uid="{00000000-0002-0000-0000-000001000000}">
          <x14:formula1>
            <xm:f>Hoja1!$T$2:$T$8</xm:f>
          </x14:formula1>
          <xm:sqref>N11:N199</xm:sqref>
        </x14:dataValidation>
        <x14:dataValidation type="list" allowBlank="1" showInputMessage="1" showErrorMessage="1" xr:uid="{00000000-0002-0000-0000-000002000000}">
          <x14:formula1>
            <xm:f>Hoja1!$F$2:$F$18</xm:f>
          </x14:formula1>
          <xm:sqref>C11:C224</xm:sqref>
        </x14:dataValidation>
        <x14:dataValidation type="list" allowBlank="1" showInputMessage="1" showErrorMessage="1" xr:uid="{00000000-0002-0000-0000-000003000000}">
          <x14:formula1>
            <xm:f>Hoja1!$H$2:$H$4</xm:f>
          </x14:formula1>
          <xm:sqref>E11:E224</xm:sqref>
        </x14:dataValidation>
        <x14:dataValidation type="list" allowBlank="1" showInputMessage="1" showErrorMessage="1" xr:uid="{00000000-0002-0000-0000-000004000000}">
          <x14:formula1>
            <xm:f>Hoja1!$J$2:$J$6</xm:f>
          </x14:formula1>
          <xm:sqref>F11:F224</xm:sqref>
        </x14:dataValidation>
        <x14:dataValidation type="list" allowBlank="1" showInputMessage="1" showErrorMessage="1" xr:uid="{00000000-0002-0000-0000-000005000000}">
          <x14:formula1>
            <xm:f>Hoja1!$M$2:$M$3</xm:f>
          </x14:formula1>
          <xm:sqref>I11:I224</xm:sqref>
        </x14:dataValidation>
        <x14:dataValidation type="list" allowBlank="1" showInputMessage="1" showErrorMessage="1" xr:uid="{00000000-0002-0000-0000-000006000000}">
          <x14:formula1>
            <xm:f>Hoja1!$N$2:$N$6</xm:f>
          </x14:formula1>
          <xm:sqref>J11:J224</xm:sqref>
        </x14:dataValidation>
        <x14:dataValidation type="list" allowBlank="1" showInputMessage="1" showErrorMessage="1" xr:uid="{00000000-0002-0000-0000-000007000000}">
          <x14:formula1>
            <xm:f>Hoja1!$O$2:$O$10</xm:f>
          </x14:formula1>
          <xm:sqref>K11:K224</xm:sqref>
        </x14:dataValidation>
        <x14:dataValidation type="list" allowBlank="1" showInputMessage="1" showErrorMessage="1" xr:uid="{00000000-0002-0000-0000-000008000000}">
          <x14:formula1>
            <xm:f>Hoja1!$P$2:$P$10</xm:f>
          </x14:formula1>
          <xm:sqref>L11:L224</xm:sqref>
        </x14:dataValidation>
        <x14:dataValidation type="list" allowBlank="1" showInputMessage="1" showErrorMessage="1" xr:uid="{00000000-0002-0000-0000-000009000000}">
          <x14:formula1>
            <xm:f>Hoja1!$V$2:$V$25</xm:f>
          </x14:formula1>
          <xm:sqref>O11:O224</xm:sqref>
        </x14:dataValidation>
        <x14:dataValidation type="list" allowBlank="1" showInputMessage="1" showErrorMessage="1" xr:uid="{00000000-0002-0000-0000-00000A000000}">
          <x14:formula1>
            <xm:f>Hoja1!$X$2:$X$25</xm:f>
          </x14:formula1>
          <xm:sqref>P11:P224</xm:sqref>
        </x14:dataValidation>
        <x14:dataValidation type="list" allowBlank="1" showInputMessage="1" showErrorMessage="1" xr:uid="{00000000-0002-0000-0000-00000B000000}">
          <x14:formula1>
            <xm:f>Hoja1!$AB$2:$AB$25</xm:f>
          </x14:formula1>
          <xm:sqref>Q11:Q224</xm:sqref>
        </x14:dataValidation>
        <x14:dataValidation type="list" allowBlank="1" showInputMessage="1" showErrorMessage="1" xr:uid="{00000000-0002-0000-0000-00000C000000}">
          <x14:formula1>
            <xm:f>Hoja1!$AD$2:$AD$11</xm:f>
          </x14:formula1>
          <xm:sqref>R11:R224</xm:sqref>
        </x14:dataValidation>
        <x14:dataValidation type="list" allowBlank="1" showInputMessage="1" showErrorMessage="1" xr:uid="{00000000-0002-0000-0000-00000D000000}">
          <x14:formula1>
            <xm:f>Hoja1!$K$2:$K$3</xm:f>
          </x14:formula1>
          <xm:sqref>G11:G224</xm:sqref>
        </x14:dataValidation>
        <x14:dataValidation type="list" allowBlank="1" showInputMessage="1" showErrorMessage="1" xr:uid="{00000000-0002-0000-0000-00000E000000}">
          <x14:formula1>
            <xm:f>Hoja1!$L$2:$L$3</xm:f>
          </x14:formula1>
          <xm:sqref>H11:H224</xm:sqref>
        </x14:dataValidation>
        <x14:dataValidation type="list" allowBlank="1" showInputMessage="1" showErrorMessage="1" xr:uid="{00000000-0002-0000-0000-00000F000000}">
          <x14:formula1>
            <xm:f>Hoja1!$AF$2:$AF$17</xm:f>
          </x14:formula1>
          <xm:sqref>S11:S224</xm:sqref>
        </x14:dataValidation>
        <x14:dataValidation type="list" allowBlank="1" showInputMessage="1" showErrorMessage="1" xr:uid="{00000000-0002-0000-0000-000011000000}">
          <x14:formula1>
            <xm:f>Hoja1!$B$2:$B$19</xm:f>
          </x14:formula1>
          <xm:sqref>A11:A131 A133:A224</xm:sqref>
        </x14:dataValidation>
        <x14:dataValidation type="list" allowBlank="1" showInputMessage="1" showErrorMessage="1" xr:uid="{00000000-0002-0000-0000-000012000000}">
          <x14:formula1>
            <xm:f>Hoja1!$D$2:$D$8</xm:f>
          </x14:formula1>
          <xm:sqref>B11:B224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417-DCBF-4945-9E79-7C18FC867FB6}">
  <sheetPr>
    <tabColor theme="0" tint="-0.14999847407452621"/>
  </sheetPr>
  <dimension ref="A1:BK63"/>
  <sheetViews>
    <sheetView topLeftCell="D1" zoomScaleNormal="100" zoomScaleSheetLayoutView="100" workbookViewId="0">
      <selection activeCell="G11" sqref="G11:G12"/>
    </sheetView>
  </sheetViews>
  <sheetFormatPr baseColWidth="10" defaultColWidth="11.42578125" defaultRowHeight="12.75" x14ac:dyDescent="0.2"/>
  <cols>
    <col min="1" max="1" width="23.140625" style="4" customWidth="1"/>
    <col min="2" max="2" width="19.140625" style="4" customWidth="1"/>
    <col min="3" max="3" width="13.140625" style="4" customWidth="1"/>
    <col min="4" max="4" width="22" style="4" customWidth="1"/>
    <col min="5" max="5" width="14.5703125" style="5" customWidth="1"/>
    <col min="6" max="6" width="17" style="5" customWidth="1"/>
    <col min="7" max="7" width="32.85546875" style="210" customWidth="1"/>
    <col min="8" max="8" width="34.140625" style="4" customWidth="1"/>
    <col min="9" max="9" width="36.28515625" style="4" customWidth="1"/>
    <col min="10" max="10" width="18.42578125" style="259" customWidth="1"/>
    <col min="11" max="11" width="23.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3.5703125" style="4" customWidth="1"/>
    <col min="41" max="41" width="22.85546875" style="4" customWidth="1"/>
    <col min="42" max="16384" width="11.42578125" style="4"/>
  </cols>
  <sheetData>
    <row r="1" spans="1:41" s="41" customFormat="1" ht="16.5" x14ac:dyDescent="0.2">
      <c r="E1" s="142"/>
      <c r="F1" s="142"/>
      <c r="G1" s="200"/>
      <c r="J1" s="259"/>
      <c r="P1" s="144"/>
    </row>
    <row r="2" spans="1:41" s="41" customFormat="1" ht="17.25" thickBot="1" x14ac:dyDescent="0.25">
      <c r="E2" s="142"/>
      <c r="F2" s="142"/>
      <c r="G2" s="200"/>
      <c r="J2" s="259"/>
      <c r="P2" s="144"/>
    </row>
    <row r="3" spans="1:41" s="41" customFormat="1" ht="15" customHeight="1" x14ac:dyDescent="0.2">
      <c r="A3" s="933" t="s">
        <v>484</v>
      </c>
      <c r="B3" s="934"/>
      <c r="C3" s="934"/>
      <c r="D3" s="934"/>
      <c r="E3" s="934"/>
      <c r="F3" s="934"/>
      <c r="G3" s="934"/>
      <c r="H3" s="934"/>
      <c r="I3" s="934"/>
      <c r="J3" s="934"/>
      <c r="K3" s="934"/>
      <c r="L3" s="934"/>
      <c r="M3" s="934"/>
      <c r="N3" s="935"/>
      <c r="O3" s="148"/>
      <c r="P3" s="939" t="s">
        <v>326</v>
      </c>
      <c r="Q3" s="939"/>
      <c r="R3" s="939"/>
      <c r="S3" s="939"/>
      <c r="T3" s="939"/>
      <c r="U3" s="939"/>
      <c r="V3" s="939"/>
      <c r="W3" s="939"/>
      <c r="X3" s="939"/>
      <c r="Y3" s="939"/>
      <c r="Z3" s="939"/>
      <c r="AA3" s="939"/>
      <c r="AB3" s="939"/>
      <c r="AC3" s="939"/>
      <c r="AD3" s="939"/>
      <c r="AE3" s="939"/>
      <c r="AF3" s="939"/>
      <c r="AG3" s="939"/>
      <c r="AH3" s="939"/>
      <c r="AI3" s="939"/>
      <c r="AJ3" s="939"/>
      <c r="AK3" s="939"/>
      <c r="AL3" s="939"/>
      <c r="AM3" s="940"/>
      <c r="AN3" s="813" t="s">
        <v>20</v>
      </c>
      <c r="AO3" s="814"/>
    </row>
    <row r="4" spans="1:41" s="41" customFormat="1" ht="15" customHeight="1" x14ac:dyDescent="0.2">
      <c r="A4" s="936"/>
      <c r="B4" s="937"/>
      <c r="C4" s="937"/>
      <c r="D4" s="937"/>
      <c r="E4" s="937"/>
      <c r="F4" s="937"/>
      <c r="G4" s="937"/>
      <c r="H4" s="937"/>
      <c r="I4" s="937"/>
      <c r="J4" s="937"/>
      <c r="K4" s="937"/>
      <c r="L4" s="937"/>
      <c r="M4" s="937"/>
      <c r="N4" s="938"/>
      <c r="O4" s="201"/>
      <c r="P4" s="941"/>
      <c r="Q4" s="941"/>
      <c r="R4" s="941"/>
      <c r="S4" s="941"/>
      <c r="T4" s="941"/>
      <c r="U4" s="941"/>
      <c r="V4" s="941"/>
      <c r="W4" s="941"/>
      <c r="X4" s="941"/>
      <c r="Y4" s="941"/>
      <c r="Z4" s="941"/>
      <c r="AA4" s="941"/>
      <c r="AB4" s="941"/>
      <c r="AC4" s="941"/>
      <c r="AD4" s="941"/>
      <c r="AE4" s="941"/>
      <c r="AF4" s="941"/>
      <c r="AG4" s="941"/>
      <c r="AH4" s="941"/>
      <c r="AI4" s="941"/>
      <c r="AJ4" s="941"/>
      <c r="AK4" s="941"/>
      <c r="AL4" s="941"/>
      <c r="AM4" s="942"/>
      <c r="AN4" s="815"/>
      <c r="AO4" s="816"/>
    </row>
    <row r="5" spans="1:41" s="41" customFormat="1" ht="15" customHeight="1" x14ac:dyDescent="0.2">
      <c r="A5" s="936"/>
      <c r="B5" s="937"/>
      <c r="C5" s="937"/>
      <c r="D5" s="937"/>
      <c r="E5" s="937"/>
      <c r="F5" s="937"/>
      <c r="G5" s="937"/>
      <c r="H5" s="937"/>
      <c r="I5" s="937"/>
      <c r="J5" s="937"/>
      <c r="K5" s="937"/>
      <c r="L5" s="937"/>
      <c r="M5" s="937"/>
      <c r="N5" s="938"/>
      <c r="O5" s="201"/>
      <c r="P5" s="941"/>
      <c r="Q5" s="941"/>
      <c r="R5" s="941"/>
      <c r="S5" s="941"/>
      <c r="T5" s="941"/>
      <c r="U5" s="941"/>
      <c r="V5" s="941"/>
      <c r="W5" s="941"/>
      <c r="X5" s="941"/>
      <c r="Y5" s="941"/>
      <c r="Z5" s="941"/>
      <c r="AA5" s="941"/>
      <c r="AB5" s="941"/>
      <c r="AC5" s="941"/>
      <c r="AD5" s="941"/>
      <c r="AE5" s="941"/>
      <c r="AF5" s="941"/>
      <c r="AG5" s="941"/>
      <c r="AH5" s="941"/>
      <c r="AI5" s="941"/>
      <c r="AJ5" s="941"/>
      <c r="AK5" s="941"/>
      <c r="AL5" s="941"/>
      <c r="AM5" s="942"/>
      <c r="AN5" s="815"/>
      <c r="AO5" s="816"/>
    </row>
    <row r="6" spans="1:41" s="41" customFormat="1" ht="15" customHeight="1" x14ac:dyDescent="0.2">
      <c r="A6" s="936"/>
      <c r="B6" s="937"/>
      <c r="C6" s="937"/>
      <c r="D6" s="937"/>
      <c r="E6" s="937"/>
      <c r="F6" s="937"/>
      <c r="G6" s="937"/>
      <c r="H6" s="937"/>
      <c r="I6" s="937"/>
      <c r="J6" s="937"/>
      <c r="K6" s="937"/>
      <c r="L6" s="937"/>
      <c r="M6" s="937"/>
      <c r="N6" s="938"/>
      <c r="O6" s="201"/>
      <c r="P6" s="941"/>
      <c r="Q6" s="941"/>
      <c r="R6" s="941"/>
      <c r="S6" s="941"/>
      <c r="T6" s="941"/>
      <c r="U6" s="941"/>
      <c r="V6" s="941"/>
      <c r="W6" s="941"/>
      <c r="X6" s="941"/>
      <c r="Y6" s="941"/>
      <c r="Z6" s="941"/>
      <c r="AA6" s="941"/>
      <c r="AB6" s="941"/>
      <c r="AC6" s="941"/>
      <c r="AD6" s="941"/>
      <c r="AE6" s="941"/>
      <c r="AF6" s="941"/>
      <c r="AG6" s="941"/>
      <c r="AH6" s="941"/>
      <c r="AI6" s="941"/>
      <c r="AJ6" s="941"/>
      <c r="AK6" s="941"/>
      <c r="AL6" s="941"/>
      <c r="AM6" s="942"/>
      <c r="AN6" s="815"/>
      <c r="AO6" s="816"/>
    </row>
    <row r="7" spans="1:41" s="41" customFormat="1" ht="15" customHeight="1" thickBot="1" x14ac:dyDescent="0.25">
      <c r="A7" s="936"/>
      <c r="B7" s="937"/>
      <c r="C7" s="937"/>
      <c r="D7" s="937"/>
      <c r="E7" s="937"/>
      <c r="F7" s="937"/>
      <c r="G7" s="937"/>
      <c r="H7" s="937"/>
      <c r="I7" s="937"/>
      <c r="J7" s="937"/>
      <c r="K7" s="937"/>
      <c r="L7" s="937"/>
      <c r="M7" s="937"/>
      <c r="N7" s="938"/>
      <c r="O7" s="202"/>
      <c r="P7" s="943"/>
      <c r="Q7" s="943"/>
      <c r="R7" s="943"/>
      <c r="S7" s="943"/>
      <c r="T7" s="943"/>
      <c r="U7" s="943"/>
      <c r="V7" s="943"/>
      <c r="W7" s="943"/>
      <c r="X7" s="943"/>
      <c r="Y7" s="943"/>
      <c r="Z7" s="943"/>
      <c r="AA7" s="943"/>
      <c r="AB7" s="943"/>
      <c r="AC7" s="943"/>
      <c r="AD7" s="943"/>
      <c r="AE7" s="943"/>
      <c r="AF7" s="943"/>
      <c r="AG7" s="943"/>
      <c r="AH7" s="943"/>
      <c r="AI7" s="943"/>
      <c r="AJ7" s="943"/>
      <c r="AK7" s="943"/>
      <c r="AL7" s="943"/>
      <c r="AM7" s="944"/>
      <c r="AN7" s="815"/>
      <c r="AO7" s="816"/>
    </row>
    <row r="8" spans="1:41" s="41" customFormat="1" ht="15.75" customHeight="1" thickBot="1" x14ac:dyDescent="0.25">
      <c r="A8" s="925" t="s">
        <v>89</v>
      </c>
      <c r="B8" s="926"/>
      <c r="C8" s="926"/>
      <c r="D8" s="926"/>
      <c r="E8" s="926"/>
      <c r="F8" s="926"/>
      <c r="G8" s="926"/>
      <c r="H8" s="926"/>
      <c r="I8" s="926"/>
      <c r="J8" s="926"/>
      <c r="K8" s="926"/>
      <c r="L8" s="926"/>
      <c r="M8" s="926"/>
      <c r="N8" s="927"/>
      <c r="O8" s="965" t="s">
        <v>319</v>
      </c>
      <c r="P8" s="966"/>
      <c r="Q8" s="966"/>
      <c r="R8" s="966"/>
      <c r="S8" s="966"/>
      <c r="T8" s="966"/>
      <c r="U8" s="966"/>
      <c r="V8" s="966"/>
      <c r="W8" s="966"/>
      <c r="X8" s="966"/>
      <c r="Y8" s="966"/>
      <c r="Z8" s="966"/>
      <c r="AA8" s="966"/>
      <c r="AB8" s="966"/>
      <c r="AC8" s="966"/>
      <c r="AD8" s="966"/>
      <c r="AE8" s="966"/>
      <c r="AF8" s="966"/>
      <c r="AG8" s="966"/>
      <c r="AH8" s="966"/>
      <c r="AI8" s="966"/>
      <c r="AJ8" s="966"/>
      <c r="AK8" s="966"/>
      <c r="AL8" s="966"/>
      <c r="AM8" s="1137"/>
      <c r="AN8" s="817"/>
      <c r="AO8" s="818"/>
    </row>
    <row r="9" spans="1:41" s="41" customFormat="1" ht="29.25" customHeight="1" thickBot="1" x14ac:dyDescent="0.25">
      <c r="A9" s="873" t="s">
        <v>22</v>
      </c>
      <c r="B9" s="839"/>
      <c r="C9" s="839" t="s">
        <v>49</v>
      </c>
      <c r="D9" s="839" t="s">
        <v>308</v>
      </c>
      <c r="E9" s="874" t="s">
        <v>126</v>
      </c>
      <c r="F9" s="874" t="s">
        <v>50</v>
      </c>
      <c r="G9" s="839" t="s">
        <v>51</v>
      </c>
      <c r="H9" s="839" t="s">
        <v>52</v>
      </c>
      <c r="I9" s="839" t="s">
        <v>53</v>
      </c>
      <c r="J9" s="839" t="s">
        <v>54</v>
      </c>
      <c r="K9" s="839" t="s">
        <v>56</v>
      </c>
      <c r="L9" s="839" t="s">
        <v>57</v>
      </c>
      <c r="M9" s="839" t="s">
        <v>58</v>
      </c>
      <c r="N9" s="834" t="s">
        <v>59</v>
      </c>
      <c r="O9" s="1068" t="s">
        <v>1006</v>
      </c>
      <c r="P9" s="1138" t="s">
        <v>0</v>
      </c>
      <c r="Q9" s="1139"/>
      <c r="R9" s="1138" t="s">
        <v>1</v>
      </c>
      <c r="S9" s="1139"/>
      <c r="T9" s="1138" t="s">
        <v>2</v>
      </c>
      <c r="U9" s="1139"/>
      <c r="V9" s="1138" t="s">
        <v>3</v>
      </c>
      <c r="W9" s="1139"/>
      <c r="X9" s="1138" t="s">
        <v>4</v>
      </c>
      <c r="Y9" s="1139"/>
      <c r="Z9" s="1138" t="s">
        <v>5</v>
      </c>
      <c r="AA9" s="1139"/>
      <c r="AB9" s="1138" t="s">
        <v>6</v>
      </c>
      <c r="AC9" s="1139"/>
      <c r="AD9" s="1138" t="s">
        <v>7</v>
      </c>
      <c r="AE9" s="1139"/>
      <c r="AF9" s="1138" t="s">
        <v>8</v>
      </c>
      <c r="AG9" s="1139"/>
      <c r="AH9" s="1138" t="s">
        <v>9</v>
      </c>
      <c r="AI9" s="1139"/>
      <c r="AJ9" s="1138" t="s">
        <v>10</v>
      </c>
      <c r="AK9" s="1139"/>
      <c r="AL9" s="1138" t="s">
        <v>11</v>
      </c>
      <c r="AM9" s="1139"/>
      <c r="AN9" s="813" t="s">
        <v>90</v>
      </c>
      <c r="AO9" s="814"/>
    </row>
    <row r="10" spans="1:41" s="41" customFormat="1" ht="42" customHeight="1" thickBot="1" x14ac:dyDescent="0.25">
      <c r="A10" s="270" t="s">
        <v>12</v>
      </c>
      <c r="B10" s="480" t="s">
        <v>13</v>
      </c>
      <c r="C10" s="1017"/>
      <c r="D10" s="1017"/>
      <c r="E10" s="1018"/>
      <c r="F10" s="1018"/>
      <c r="G10" s="1017"/>
      <c r="H10" s="1017"/>
      <c r="I10" s="1017"/>
      <c r="J10" s="1017"/>
      <c r="K10" s="1017"/>
      <c r="L10" s="1017"/>
      <c r="M10" s="1017"/>
      <c r="N10" s="1030"/>
      <c r="O10" s="1140"/>
      <c r="P10" s="353" t="s">
        <v>23</v>
      </c>
      <c r="Q10" s="354" t="s">
        <v>24</v>
      </c>
      <c r="R10" s="353" t="s">
        <v>23</v>
      </c>
      <c r="S10" s="354" t="s">
        <v>24</v>
      </c>
      <c r="T10" s="353" t="s">
        <v>23</v>
      </c>
      <c r="U10" s="354" t="s">
        <v>24</v>
      </c>
      <c r="V10" s="353" t="s">
        <v>23</v>
      </c>
      <c r="W10" s="354" t="s">
        <v>24</v>
      </c>
      <c r="X10" s="353" t="s">
        <v>23</v>
      </c>
      <c r="Y10" s="354" t="s">
        <v>24</v>
      </c>
      <c r="Z10" s="353" t="s">
        <v>23</v>
      </c>
      <c r="AA10" s="354" t="s">
        <v>24</v>
      </c>
      <c r="AB10" s="353" t="s">
        <v>23</v>
      </c>
      <c r="AC10" s="354" t="s">
        <v>24</v>
      </c>
      <c r="AD10" s="353" t="s">
        <v>23</v>
      </c>
      <c r="AE10" s="354" t="s">
        <v>24</v>
      </c>
      <c r="AF10" s="353" t="s">
        <v>23</v>
      </c>
      <c r="AG10" s="354" t="s">
        <v>24</v>
      </c>
      <c r="AH10" s="353" t="s">
        <v>23</v>
      </c>
      <c r="AI10" s="354" t="s">
        <v>24</v>
      </c>
      <c r="AJ10" s="353" t="s">
        <v>23</v>
      </c>
      <c r="AK10" s="354" t="s">
        <v>24</v>
      </c>
      <c r="AL10" s="355" t="s">
        <v>23</v>
      </c>
      <c r="AM10" s="356" t="s">
        <v>24</v>
      </c>
      <c r="AN10" s="618" t="s">
        <v>19</v>
      </c>
      <c r="AO10" s="619" t="s">
        <v>21</v>
      </c>
    </row>
    <row r="11" spans="1:41" s="41" customFormat="1" ht="36.75" customHeight="1" x14ac:dyDescent="0.2">
      <c r="A11" s="1141" t="s">
        <v>704</v>
      </c>
      <c r="B11" s="1144" t="s">
        <v>705</v>
      </c>
      <c r="C11" s="1144" t="s">
        <v>706</v>
      </c>
      <c r="D11" s="996" t="s">
        <v>707</v>
      </c>
      <c r="E11" s="1027">
        <v>0.25</v>
      </c>
      <c r="F11" s="1027" t="s">
        <v>68</v>
      </c>
      <c r="G11" s="1130" t="s">
        <v>708</v>
      </c>
      <c r="H11" s="28" t="s">
        <v>709</v>
      </c>
      <c r="I11" s="275" t="s">
        <v>1098</v>
      </c>
      <c r="J11" s="15">
        <v>0.02</v>
      </c>
      <c r="K11" s="1132" t="s">
        <v>710</v>
      </c>
      <c r="L11" s="30">
        <v>44228</v>
      </c>
      <c r="M11" s="30">
        <v>44546</v>
      </c>
      <c r="N11" s="1134" t="s">
        <v>64</v>
      </c>
      <c r="O11" s="1127" t="s">
        <v>26</v>
      </c>
      <c r="P11" s="357"/>
      <c r="Q11" s="357"/>
      <c r="R11" s="357"/>
      <c r="S11" s="357"/>
      <c r="T11" s="357"/>
      <c r="U11" s="357"/>
      <c r="V11" s="357"/>
      <c r="W11" s="357"/>
      <c r="X11" s="357"/>
      <c r="Y11" s="357"/>
      <c r="Z11" s="357"/>
      <c r="AA11" s="357"/>
      <c r="AB11" s="357"/>
      <c r="AC11" s="357"/>
      <c r="AD11" s="357"/>
      <c r="AE11" s="509">
        <v>1</v>
      </c>
      <c r="AF11" s="357"/>
      <c r="AG11" s="357"/>
      <c r="AH11" s="357"/>
      <c r="AI11" s="357"/>
      <c r="AJ11" s="357"/>
      <c r="AK11" s="357"/>
      <c r="AL11" s="357"/>
      <c r="AM11" s="358"/>
      <c r="AN11" s="546"/>
      <c r="AO11" s="547"/>
    </row>
    <row r="12" spans="1:41" s="41" customFormat="1" ht="51.75" customHeight="1" x14ac:dyDescent="0.2">
      <c r="A12" s="1142"/>
      <c r="B12" s="1145"/>
      <c r="C12" s="1145"/>
      <c r="D12" s="997"/>
      <c r="E12" s="1000"/>
      <c r="F12" s="1000"/>
      <c r="G12" s="1131"/>
      <c r="H12" s="360" t="s">
        <v>711</v>
      </c>
      <c r="I12" s="365" t="s">
        <v>1099</v>
      </c>
      <c r="J12" s="13">
        <v>0.01</v>
      </c>
      <c r="K12" s="1133"/>
      <c r="L12" s="20">
        <v>44228</v>
      </c>
      <c r="M12" s="32">
        <v>44546</v>
      </c>
      <c r="N12" s="1135"/>
      <c r="O12" s="886"/>
      <c r="P12" s="473"/>
      <c r="Q12" s="473"/>
      <c r="R12" s="473"/>
      <c r="S12" s="473"/>
      <c r="T12" s="473"/>
      <c r="U12" s="473"/>
      <c r="V12" s="473"/>
      <c r="W12" s="473"/>
      <c r="X12" s="473"/>
      <c r="Y12" s="473"/>
      <c r="Z12" s="473"/>
      <c r="AA12" s="473"/>
      <c r="AB12" s="473"/>
      <c r="AC12" s="473"/>
      <c r="AD12" s="473"/>
      <c r="AE12" s="473"/>
      <c r="AF12" s="473"/>
      <c r="AG12" s="473"/>
      <c r="AH12" s="473"/>
      <c r="AI12" s="485">
        <v>1</v>
      </c>
      <c r="AJ12" s="473"/>
      <c r="AK12" s="473"/>
      <c r="AL12" s="473"/>
      <c r="AM12" s="362"/>
      <c r="AN12" s="359"/>
      <c r="AO12" s="204"/>
    </row>
    <row r="13" spans="1:41" s="41" customFormat="1" ht="42" customHeight="1" x14ac:dyDescent="0.2">
      <c r="A13" s="1142"/>
      <c r="B13" s="1145"/>
      <c r="C13" s="1145"/>
      <c r="D13" s="997"/>
      <c r="E13" s="1000"/>
      <c r="F13" s="1000"/>
      <c r="G13" s="783" t="s">
        <v>712</v>
      </c>
      <c r="H13" s="363" t="s">
        <v>713</v>
      </c>
      <c r="I13" s="363" t="s">
        <v>1096</v>
      </c>
      <c r="J13" s="13">
        <v>0.03</v>
      </c>
      <c r="K13" s="1133" t="s">
        <v>714</v>
      </c>
      <c r="L13" s="1136">
        <v>44216</v>
      </c>
      <c r="M13" s="1136">
        <v>44561</v>
      </c>
      <c r="N13" s="1135" t="s">
        <v>64</v>
      </c>
      <c r="O13" s="885" t="s">
        <v>27</v>
      </c>
      <c r="P13" s="473"/>
      <c r="Q13" s="473"/>
      <c r="R13" s="473"/>
      <c r="S13" s="473"/>
      <c r="T13" s="473"/>
      <c r="U13" s="510">
        <v>0.25</v>
      </c>
      <c r="V13" s="473"/>
      <c r="W13" s="473"/>
      <c r="X13" s="473"/>
      <c r="Y13" s="473"/>
      <c r="Z13" s="473"/>
      <c r="AA13" s="510">
        <v>0.25</v>
      </c>
      <c r="AB13" s="473"/>
      <c r="AC13" s="473"/>
      <c r="AD13" s="473"/>
      <c r="AE13" s="473"/>
      <c r="AF13" s="473"/>
      <c r="AG13" s="510">
        <v>0.25</v>
      </c>
      <c r="AH13" s="473"/>
      <c r="AI13" s="473"/>
      <c r="AJ13" s="473"/>
      <c r="AK13" s="473"/>
      <c r="AL13" s="473"/>
      <c r="AM13" s="511">
        <v>0.25</v>
      </c>
      <c r="AN13" s="359"/>
      <c r="AO13" s="204"/>
    </row>
    <row r="14" spans="1:41" s="41" customFormat="1" ht="30.75" customHeight="1" x14ac:dyDescent="0.2">
      <c r="A14" s="1142"/>
      <c r="B14" s="1145"/>
      <c r="C14" s="1145"/>
      <c r="D14" s="997"/>
      <c r="E14" s="1000"/>
      <c r="F14" s="1000"/>
      <c r="G14" s="783"/>
      <c r="H14" s="363" t="s">
        <v>715</v>
      </c>
      <c r="I14" s="363" t="s">
        <v>716</v>
      </c>
      <c r="J14" s="13">
        <v>0.01</v>
      </c>
      <c r="K14" s="1133"/>
      <c r="L14" s="1136"/>
      <c r="M14" s="1136"/>
      <c r="N14" s="1135"/>
      <c r="O14" s="1128"/>
      <c r="P14" s="497"/>
      <c r="Q14" s="497"/>
      <c r="R14" s="497"/>
      <c r="S14" s="497"/>
      <c r="T14" s="497"/>
      <c r="U14" s="497"/>
      <c r="V14" s="497"/>
      <c r="W14" s="497"/>
      <c r="X14" s="497"/>
      <c r="Y14" s="497"/>
      <c r="Z14" s="497"/>
      <c r="AA14" s="497"/>
      <c r="AB14" s="497"/>
      <c r="AC14" s="497"/>
      <c r="AD14" s="497"/>
      <c r="AE14" s="497"/>
      <c r="AF14" s="497"/>
      <c r="AG14" s="496">
        <v>1</v>
      </c>
      <c r="AH14" s="497"/>
      <c r="AI14" s="468"/>
      <c r="AJ14" s="497"/>
      <c r="AK14" s="497"/>
      <c r="AL14" s="497"/>
      <c r="AM14" s="364"/>
      <c r="AN14" s="359"/>
      <c r="AO14" s="204"/>
    </row>
    <row r="15" spans="1:41" s="41" customFormat="1" ht="45.75" customHeight="1" x14ac:dyDescent="0.2">
      <c r="A15" s="1142"/>
      <c r="B15" s="1145"/>
      <c r="C15" s="1145"/>
      <c r="D15" s="997"/>
      <c r="E15" s="1000"/>
      <c r="F15" s="1000"/>
      <c r="G15" s="783"/>
      <c r="H15" s="365" t="s">
        <v>717</v>
      </c>
      <c r="I15" s="366" t="s">
        <v>1097</v>
      </c>
      <c r="J15" s="13">
        <v>0.02</v>
      </c>
      <c r="K15" s="1133" t="s">
        <v>718</v>
      </c>
      <c r="L15" s="1136">
        <v>44200</v>
      </c>
      <c r="M15" s="1136">
        <v>44561</v>
      </c>
      <c r="N15" s="1135" t="s">
        <v>64</v>
      </c>
      <c r="O15" s="1128"/>
      <c r="P15" s="497"/>
      <c r="Q15" s="497"/>
      <c r="R15" s="497"/>
      <c r="S15" s="497"/>
      <c r="T15" s="497"/>
      <c r="U15" s="497"/>
      <c r="V15" s="497"/>
      <c r="W15" s="512">
        <v>0.33300000000000002</v>
      </c>
      <c r="X15" s="497"/>
      <c r="Y15" s="497"/>
      <c r="Z15" s="497"/>
      <c r="AA15" s="497"/>
      <c r="AB15" s="497"/>
      <c r="AC15" s="497"/>
      <c r="AD15" s="497"/>
      <c r="AE15" s="512">
        <v>0.33300000000000002</v>
      </c>
      <c r="AF15" s="497"/>
      <c r="AG15" s="497"/>
      <c r="AH15" s="497"/>
      <c r="AI15" s="497"/>
      <c r="AJ15" s="497"/>
      <c r="AK15" s="497"/>
      <c r="AL15" s="497"/>
      <c r="AM15" s="513">
        <v>0.33400000000000002</v>
      </c>
      <c r="AN15" s="359"/>
      <c r="AO15" s="204"/>
    </row>
    <row r="16" spans="1:41" s="41" customFormat="1" ht="34.5" customHeight="1" x14ac:dyDescent="0.2">
      <c r="A16" s="1142"/>
      <c r="B16" s="1145"/>
      <c r="C16" s="1145"/>
      <c r="D16" s="997"/>
      <c r="E16" s="1000"/>
      <c r="F16" s="1000"/>
      <c r="G16" s="783"/>
      <c r="H16" s="467" t="s">
        <v>719</v>
      </c>
      <c r="I16" s="467" t="s">
        <v>720</v>
      </c>
      <c r="J16" s="13">
        <v>0.01</v>
      </c>
      <c r="K16" s="1133"/>
      <c r="L16" s="1136"/>
      <c r="M16" s="1136"/>
      <c r="N16" s="1135"/>
      <c r="O16" s="1128"/>
      <c r="P16" s="468"/>
      <c r="Q16" s="468"/>
      <c r="R16" s="468"/>
      <c r="S16" s="468"/>
      <c r="T16" s="468"/>
      <c r="U16" s="468"/>
      <c r="V16" s="468"/>
      <c r="W16" s="468"/>
      <c r="X16" s="468"/>
      <c r="Y16" s="468"/>
      <c r="Z16" s="468"/>
      <c r="AA16" s="468"/>
      <c r="AB16" s="468"/>
      <c r="AC16" s="468"/>
      <c r="AD16" s="468"/>
      <c r="AE16" s="468"/>
      <c r="AF16" s="468"/>
      <c r="AG16" s="496">
        <v>1</v>
      </c>
      <c r="AH16" s="468"/>
      <c r="AI16" s="468"/>
      <c r="AJ16" s="468"/>
      <c r="AK16" s="468"/>
      <c r="AL16" s="468"/>
      <c r="AM16" s="362"/>
      <c r="AN16" s="359"/>
      <c r="AO16" s="204"/>
    </row>
    <row r="17" spans="1:41" s="41" customFormat="1" ht="39" customHeight="1" x14ac:dyDescent="0.2">
      <c r="A17" s="1142"/>
      <c r="B17" s="1145"/>
      <c r="C17" s="1145"/>
      <c r="D17" s="997"/>
      <c r="E17" s="1000"/>
      <c r="F17" s="1000"/>
      <c r="G17" s="783"/>
      <c r="H17" s="365" t="s">
        <v>721</v>
      </c>
      <c r="I17" s="365" t="s">
        <v>722</v>
      </c>
      <c r="J17" s="13">
        <v>0.01</v>
      </c>
      <c r="K17" s="1052" t="s">
        <v>723</v>
      </c>
      <c r="L17" s="1136">
        <v>44230</v>
      </c>
      <c r="M17" s="1136">
        <v>44546</v>
      </c>
      <c r="N17" s="1054" t="s">
        <v>64</v>
      </c>
      <c r="O17" s="1128"/>
      <c r="P17" s="473"/>
      <c r="Q17" s="473"/>
      <c r="R17" s="473"/>
      <c r="S17" s="473"/>
      <c r="T17" s="473"/>
      <c r="U17" s="473"/>
      <c r="V17" s="473"/>
      <c r="W17" s="496">
        <v>1</v>
      </c>
      <c r="X17" s="473"/>
      <c r="Y17" s="473"/>
      <c r="Z17" s="473"/>
      <c r="AA17" s="473"/>
      <c r="AB17" s="473"/>
      <c r="AC17" s="473"/>
      <c r="AD17" s="473"/>
      <c r="AE17" s="496">
        <v>1</v>
      </c>
      <c r="AF17" s="473"/>
      <c r="AG17" s="473"/>
      <c r="AH17" s="473"/>
      <c r="AI17" s="473"/>
      <c r="AJ17" s="473"/>
      <c r="AK17" s="496">
        <v>1</v>
      </c>
      <c r="AL17" s="473"/>
      <c r="AM17" s="362"/>
      <c r="AN17" s="359"/>
      <c r="AO17" s="204"/>
    </row>
    <row r="18" spans="1:41" s="41" customFormat="1" ht="37.5" customHeight="1" x14ac:dyDescent="0.2">
      <c r="A18" s="1142"/>
      <c r="B18" s="1145"/>
      <c r="C18" s="1145"/>
      <c r="D18" s="997"/>
      <c r="E18" s="1000"/>
      <c r="F18" s="1000"/>
      <c r="G18" s="783"/>
      <c r="H18" s="467" t="s">
        <v>724</v>
      </c>
      <c r="I18" s="467" t="s">
        <v>725</v>
      </c>
      <c r="J18" s="13">
        <v>0.02</v>
      </c>
      <c r="K18" s="1052"/>
      <c r="L18" s="1136"/>
      <c r="M18" s="1136"/>
      <c r="N18" s="1054"/>
      <c r="O18" s="1128"/>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514">
        <v>1</v>
      </c>
      <c r="AN18" s="359"/>
      <c r="AO18" s="204"/>
    </row>
    <row r="19" spans="1:41" s="41" customFormat="1" ht="37.5" customHeight="1" x14ac:dyDescent="0.2">
      <c r="A19" s="1142"/>
      <c r="B19" s="1145"/>
      <c r="C19" s="1145"/>
      <c r="D19" s="997"/>
      <c r="E19" s="1000"/>
      <c r="F19" s="1000"/>
      <c r="G19" s="783"/>
      <c r="H19" s="467" t="s">
        <v>726</v>
      </c>
      <c r="I19" s="467" t="s">
        <v>727</v>
      </c>
      <c r="J19" s="13">
        <v>0.01</v>
      </c>
      <c r="K19" s="1052"/>
      <c r="L19" s="1136"/>
      <c r="M19" s="1136"/>
      <c r="N19" s="1054"/>
      <c r="O19" s="1128"/>
      <c r="P19" s="473"/>
      <c r="Q19" s="473"/>
      <c r="R19" s="473"/>
      <c r="S19" s="473"/>
      <c r="T19" s="473"/>
      <c r="U19" s="473"/>
      <c r="V19" s="473"/>
      <c r="W19" s="473"/>
      <c r="X19" s="473"/>
      <c r="Y19" s="473"/>
      <c r="Z19" s="473"/>
      <c r="AA19" s="473"/>
      <c r="AB19" s="473"/>
      <c r="AC19" s="473"/>
      <c r="AD19" s="473"/>
      <c r="AE19" s="473"/>
      <c r="AF19" s="473"/>
      <c r="AG19" s="496">
        <v>1</v>
      </c>
      <c r="AH19" s="473"/>
      <c r="AI19" s="473"/>
      <c r="AJ19" s="473"/>
      <c r="AK19" s="473"/>
      <c r="AL19" s="473"/>
      <c r="AM19" s="362"/>
      <c r="AN19" s="359"/>
      <c r="AO19" s="204"/>
    </row>
    <row r="20" spans="1:41" s="41" customFormat="1" ht="44.25" customHeight="1" x14ac:dyDescent="0.2">
      <c r="A20" s="1142"/>
      <c r="B20" s="1145"/>
      <c r="C20" s="1145"/>
      <c r="D20" s="997"/>
      <c r="E20" s="1000"/>
      <c r="F20" s="1000"/>
      <c r="G20" s="783"/>
      <c r="H20" s="365" t="s">
        <v>728</v>
      </c>
      <c r="I20" s="365" t="s">
        <v>729</v>
      </c>
      <c r="J20" s="13">
        <v>0.02</v>
      </c>
      <c r="K20" s="1052" t="s">
        <v>718</v>
      </c>
      <c r="L20" s="1136">
        <v>44216</v>
      </c>
      <c r="M20" s="1136">
        <v>44561</v>
      </c>
      <c r="N20" s="1135" t="s">
        <v>64</v>
      </c>
      <c r="O20" s="1128"/>
      <c r="P20" s="473"/>
      <c r="Q20" s="473"/>
      <c r="R20" s="473"/>
      <c r="S20" s="473"/>
      <c r="T20" s="473"/>
      <c r="U20" s="473"/>
      <c r="V20" s="473"/>
      <c r="W20" s="473"/>
      <c r="X20" s="473"/>
      <c r="Y20" s="473"/>
      <c r="Z20" s="473"/>
      <c r="AA20" s="512">
        <v>0.5</v>
      </c>
      <c r="AB20" s="137"/>
      <c r="AC20" s="473"/>
      <c r="AD20" s="137"/>
      <c r="AE20" s="473"/>
      <c r="AF20" s="473"/>
      <c r="AG20" s="473"/>
      <c r="AH20" s="473"/>
      <c r="AI20" s="473"/>
      <c r="AJ20" s="473"/>
      <c r="AK20" s="512">
        <v>0.5</v>
      </c>
      <c r="AL20" s="137"/>
      <c r="AM20" s="362"/>
      <c r="AN20" s="359"/>
      <c r="AO20" s="204"/>
    </row>
    <row r="21" spans="1:41" s="41" customFormat="1" ht="45" customHeight="1" x14ac:dyDescent="0.2">
      <c r="A21" s="1142"/>
      <c r="B21" s="1145"/>
      <c r="C21" s="1145"/>
      <c r="D21" s="997"/>
      <c r="E21" s="1000"/>
      <c r="F21" s="1000"/>
      <c r="G21" s="783"/>
      <c r="H21" s="467" t="s">
        <v>730</v>
      </c>
      <c r="I21" s="467" t="s">
        <v>731</v>
      </c>
      <c r="J21" s="13">
        <v>0.01</v>
      </c>
      <c r="K21" s="1052"/>
      <c r="L21" s="1136"/>
      <c r="M21" s="1136"/>
      <c r="N21" s="1135"/>
      <c r="O21" s="1128"/>
      <c r="P21" s="473"/>
      <c r="Q21" s="473"/>
      <c r="R21" s="473"/>
      <c r="S21" s="473"/>
      <c r="T21" s="473"/>
      <c r="U21" s="473"/>
      <c r="V21" s="473"/>
      <c r="W21" s="473"/>
      <c r="X21" s="473"/>
      <c r="Y21" s="473"/>
      <c r="Z21" s="473"/>
      <c r="AA21" s="473"/>
      <c r="AB21" s="473"/>
      <c r="AC21" s="473"/>
      <c r="AD21" s="473"/>
      <c r="AE21" s="473"/>
      <c r="AF21" s="473"/>
      <c r="AG21" s="496">
        <v>1</v>
      </c>
      <c r="AH21" s="473"/>
      <c r="AI21" s="473"/>
      <c r="AJ21" s="473"/>
      <c r="AK21" s="473"/>
      <c r="AL21" s="473"/>
      <c r="AM21" s="362"/>
      <c r="AN21" s="359"/>
      <c r="AO21" s="204"/>
    </row>
    <row r="22" spans="1:41" s="41" customFormat="1" ht="53.25" customHeight="1" x14ac:dyDescent="0.2">
      <c r="A22" s="1142"/>
      <c r="B22" s="1145"/>
      <c r="C22" s="1145"/>
      <c r="D22" s="997"/>
      <c r="E22" s="1000"/>
      <c r="F22" s="1000"/>
      <c r="G22" s="783"/>
      <c r="H22" s="365" t="s">
        <v>732</v>
      </c>
      <c r="I22" s="365" t="s">
        <v>1100</v>
      </c>
      <c r="J22" s="13">
        <v>0.02</v>
      </c>
      <c r="K22" s="1052" t="s">
        <v>733</v>
      </c>
      <c r="L22" s="1136">
        <v>44256</v>
      </c>
      <c r="M22" s="1136">
        <v>44546</v>
      </c>
      <c r="N22" s="1135" t="s">
        <v>64</v>
      </c>
      <c r="O22" s="1128"/>
      <c r="P22" s="473"/>
      <c r="Q22" s="473"/>
      <c r="R22" s="473"/>
      <c r="S22" s="473"/>
      <c r="T22" s="473"/>
      <c r="U22" s="510">
        <v>0.25</v>
      </c>
      <c r="V22" s="473"/>
      <c r="W22" s="473"/>
      <c r="X22" s="473"/>
      <c r="Y22" s="473"/>
      <c r="Z22" s="473"/>
      <c r="AA22" s="510">
        <v>0.25</v>
      </c>
      <c r="AB22" s="473"/>
      <c r="AC22" s="473"/>
      <c r="AD22" s="473"/>
      <c r="AE22" s="473"/>
      <c r="AF22" s="473"/>
      <c r="AG22" s="510">
        <v>0.25</v>
      </c>
      <c r="AH22" s="473"/>
      <c r="AI22" s="473"/>
      <c r="AJ22" s="473"/>
      <c r="AK22" s="473"/>
      <c r="AL22" s="473"/>
      <c r="AM22" s="511">
        <v>0.25</v>
      </c>
      <c r="AN22" s="359"/>
      <c r="AO22" s="204"/>
    </row>
    <row r="23" spans="1:41" s="41" customFormat="1" ht="57.75" customHeight="1" x14ac:dyDescent="0.2">
      <c r="A23" s="1142"/>
      <c r="B23" s="1145"/>
      <c r="C23" s="1145"/>
      <c r="D23" s="997"/>
      <c r="E23" s="1000"/>
      <c r="F23" s="1000"/>
      <c r="G23" s="783"/>
      <c r="H23" s="467" t="s">
        <v>734</v>
      </c>
      <c r="I23" s="467" t="s">
        <v>725</v>
      </c>
      <c r="J23" s="13">
        <v>0.01</v>
      </c>
      <c r="K23" s="1052"/>
      <c r="L23" s="1136"/>
      <c r="M23" s="1136"/>
      <c r="N23" s="1135"/>
      <c r="O23" s="1128"/>
      <c r="P23" s="473"/>
      <c r="Q23" s="473"/>
      <c r="R23" s="473"/>
      <c r="S23" s="473"/>
      <c r="T23" s="473"/>
      <c r="U23" s="473"/>
      <c r="V23" s="473"/>
      <c r="W23" s="473"/>
      <c r="X23" s="473"/>
      <c r="Y23" s="473"/>
      <c r="Z23" s="473"/>
      <c r="AA23" s="473"/>
      <c r="AB23" s="473"/>
      <c r="AC23" s="473"/>
      <c r="AD23" s="473"/>
      <c r="AE23" s="473"/>
      <c r="AF23" s="473"/>
      <c r="AG23" s="468"/>
      <c r="AH23" s="473"/>
      <c r="AI23" s="473"/>
      <c r="AJ23" s="473"/>
      <c r="AK23" s="473"/>
      <c r="AL23" s="473"/>
      <c r="AM23" s="514">
        <v>1</v>
      </c>
      <c r="AN23" s="359"/>
      <c r="AO23" s="204"/>
    </row>
    <row r="24" spans="1:41" s="41" customFormat="1" ht="48" customHeight="1" thickBot="1" x14ac:dyDescent="0.25">
      <c r="A24" s="1142"/>
      <c r="B24" s="1145"/>
      <c r="C24" s="1145"/>
      <c r="D24" s="997"/>
      <c r="E24" s="1000"/>
      <c r="F24" s="1000"/>
      <c r="G24" s="783"/>
      <c r="H24" s="467" t="s">
        <v>735</v>
      </c>
      <c r="I24" s="467" t="s">
        <v>736</v>
      </c>
      <c r="J24" s="13">
        <v>0.01</v>
      </c>
      <c r="K24" s="1052"/>
      <c r="L24" s="1136"/>
      <c r="M24" s="1136"/>
      <c r="N24" s="1135"/>
      <c r="O24" s="1129"/>
      <c r="P24" s="504"/>
      <c r="Q24" s="504"/>
      <c r="R24" s="504"/>
      <c r="S24" s="504"/>
      <c r="T24" s="504"/>
      <c r="U24" s="504"/>
      <c r="V24" s="504"/>
      <c r="W24" s="504"/>
      <c r="X24" s="504"/>
      <c r="Y24" s="504"/>
      <c r="Z24" s="504"/>
      <c r="AA24" s="504"/>
      <c r="AB24" s="504"/>
      <c r="AC24" s="504"/>
      <c r="AD24" s="504"/>
      <c r="AE24" s="504"/>
      <c r="AF24" s="504"/>
      <c r="AG24" s="505"/>
      <c r="AH24" s="504"/>
      <c r="AI24" s="515">
        <v>1</v>
      </c>
      <c r="AJ24" s="504"/>
      <c r="AK24" s="504"/>
      <c r="AL24" s="504"/>
      <c r="AM24" s="506"/>
      <c r="AN24" s="359"/>
      <c r="AO24" s="204"/>
    </row>
    <row r="25" spans="1:41" s="41" customFormat="1" ht="57.75" customHeight="1" x14ac:dyDescent="0.2">
      <c r="A25" s="1142"/>
      <c r="B25" s="1145"/>
      <c r="C25" s="1145"/>
      <c r="D25" s="997"/>
      <c r="E25" s="1000"/>
      <c r="F25" s="1000"/>
      <c r="G25" s="783" t="s">
        <v>737</v>
      </c>
      <c r="H25" s="459" t="s">
        <v>738</v>
      </c>
      <c r="I25" s="365" t="s">
        <v>1101</v>
      </c>
      <c r="J25" s="13">
        <v>0.02</v>
      </c>
      <c r="K25" s="1052" t="s">
        <v>739</v>
      </c>
      <c r="L25" s="1136">
        <v>44200</v>
      </c>
      <c r="M25" s="1136">
        <v>44561</v>
      </c>
      <c r="N25" s="1054" t="s">
        <v>64</v>
      </c>
      <c r="O25" s="1128" t="s">
        <v>42</v>
      </c>
      <c r="P25" s="137"/>
      <c r="Q25" s="516">
        <v>8.3299999999999999E-2</v>
      </c>
      <c r="R25" s="508"/>
      <c r="S25" s="516">
        <v>8.3299999999999999E-2</v>
      </c>
      <c r="T25" s="508"/>
      <c r="U25" s="516">
        <v>8.3299999999999999E-2</v>
      </c>
      <c r="V25" s="508"/>
      <c r="W25" s="516">
        <v>8.3299999999999999E-2</v>
      </c>
      <c r="X25" s="508"/>
      <c r="Y25" s="516">
        <v>8.3299999999999999E-2</v>
      </c>
      <c r="Z25" s="508"/>
      <c r="AA25" s="516">
        <v>8.3299999999999999E-2</v>
      </c>
      <c r="AB25" s="508"/>
      <c r="AC25" s="516">
        <v>8.3299999999999999E-2</v>
      </c>
      <c r="AD25" s="508"/>
      <c r="AE25" s="516">
        <v>8.3299999999999999E-2</v>
      </c>
      <c r="AF25" s="508"/>
      <c r="AG25" s="516">
        <v>8.3299999999999999E-2</v>
      </c>
      <c r="AH25" s="508"/>
      <c r="AI25" s="516">
        <v>8.3299999999999999E-2</v>
      </c>
      <c r="AJ25" s="508"/>
      <c r="AK25" s="516">
        <v>8.3299999999999999E-2</v>
      </c>
      <c r="AL25" s="508"/>
      <c r="AM25" s="517">
        <v>8.3699999999999997E-2</v>
      </c>
      <c r="AN25" s="359"/>
      <c r="AO25" s="204"/>
    </row>
    <row r="26" spans="1:41" s="41" customFormat="1" ht="33" customHeight="1" x14ac:dyDescent="0.2">
      <c r="A26" s="1142"/>
      <c r="B26" s="1145"/>
      <c r="C26" s="1145"/>
      <c r="D26" s="997"/>
      <c r="E26" s="1000"/>
      <c r="F26" s="1000"/>
      <c r="G26" s="783"/>
      <c r="H26" s="467" t="s">
        <v>740</v>
      </c>
      <c r="I26" s="467" t="s">
        <v>741</v>
      </c>
      <c r="J26" s="13">
        <v>0.01</v>
      </c>
      <c r="K26" s="1052"/>
      <c r="L26" s="1136"/>
      <c r="M26" s="1136"/>
      <c r="N26" s="1054"/>
      <c r="O26" s="1128"/>
      <c r="P26" s="173"/>
      <c r="Q26" s="173"/>
      <c r="R26" s="173"/>
      <c r="S26" s="173"/>
      <c r="T26" s="173"/>
      <c r="U26" s="173"/>
      <c r="V26" s="173"/>
      <c r="W26" s="173"/>
      <c r="X26" s="173"/>
      <c r="Y26" s="173"/>
      <c r="Z26" s="173"/>
      <c r="AA26" s="173"/>
      <c r="AB26" s="173"/>
      <c r="AC26" s="173"/>
      <c r="AD26" s="173"/>
      <c r="AE26" s="173"/>
      <c r="AF26" s="173"/>
      <c r="AG26" s="496">
        <v>1</v>
      </c>
      <c r="AH26" s="173"/>
      <c r="AI26" s="173"/>
      <c r="AJ26" s="173"/>
      <c r="AK26" s="173"/>
      <c r="AL26" s="173"/>
      <c r="AM26" s="362"/>
      <c r="AN26" s="359"/>
      <c r="AO26" s="204"/>
    </row>
    <row r="27" spans="1:41" s="41" customFormat="1" ht="48" customHeight="1" x14ac:dyDescent="0.2">
      <c r="A27" s="1142"/>
      <c r="B27" s="1145"/>
      <c r="C27" s="1145"/>
      <c r="D27" s="997"/>
      <c r="E27" s="1000"/>
      <c r="F27" s="1000"/>
      <c r="G27" s="783"/>
      <c r="H27" s="467" t="s">
        <v>742</v>
      </c>
      <c r="I27" s="467" t="s">
        <v>743</v>
      </c>
      <c r="J27" s="13">
        <v>0.01</v>
      </c>
      <c r="K27" s="1052"/>
      <c r="L27" s="1136"/>
      <c r="M27" s="1136"/>
      <c r="N27" s="1054"/>
      <c r="O27" s="886"/>
      <c r="P27" s="173"/>
      <c r="Q27" s="173"/>
      <c r="R27" s="173"/>
      <c r="S27" s="173"/>
      <c r="T27" s="173"/>
      <c r="U27" s="173"/>
      <c r="V27" s="173"/>
      <c r="W27" s="173"/>
      <c r="X27" s="173"/>
      <c r="Y27" s="496">
        <v>1</v>
      </c>
      <c r="Z27" s="173"/>
      <c r="AA27" s="173"/>
      <c r="AB27" s="173"/>
      <c r="AC27" s="137"/>
      <c r="AD27" s="173"/>
      <c r="AE27" s="173"/>
      <c r="AF27" s="173"/>
      <c r="AG27" s="173"/>
      <c r="AH27" s="173"/>
      <c r="AI27" s="173"/>
      <c r="AJ27" s="173"/>
      <c r="AK27" s="173"/>
      <c r="AL27" s="173"/>
      <c r="AM27" s="514">
        <v>1</v>
      </c>
      <c r="AN27" s="359"/>
      <c r="AO27" s="204"/>
    </row>
    <row r="28" spans="1:41" s="41" customFormat="1" ht="43.5" customHeight="1" x14ac:dyDescent="0.2">
      <c r="A28" s="1142"/>
      <c r="B28" s="1145"/>
      <c r="C28" s="1145"/>
      <c r="D28" s="997" t="s">
        <v>744</v>
      </c>
      <c r="E28" s="1052">
        <v>0.06</v>
      </c>
      <c r="F28" s="1000"/>
      <c r="G28" s="490" t="s">
        <v>745</v>
      </c>
      <c r="H28" s="457" t="s">
        <v>746</v>
      </c>
      <c r="I28" s="370" t="s">
        <v>747</v>
      </c>
      <c r="J28" s="13">
        <v>0.03</v>
      </c>
      <c r="K28" s="478" t="s">
        <v>748</v>
      </c>
      <c r="L28" s="1136">
        <v>44216</v>
      </c>
      <c r="M28" s="1136">
        <v>44546</v>
      </c>
      <c r="N28" s="479" t="s">
        <v>64</v>
      </c>
      <c r="O28" s="232" t="s">
        <v>43</v>
      </c>
      <c r="P28" s="368"/>
      <c r="Q28" s="368"/>
      <c r="R28" s="368"/>
      <c r="S28" s="368"/>
      <c r="T28" s="368"/>
      <c r="U28" s="368"/>
      <c r="V28" s="368"/>
      <c r="W28" s="368"/>
      <c r="X28" s="368"/>
      <c r="Y28" s="368"/>
      <c r="Z28" s="368"/>
      <c r="AA28" s="496">
        <v>1</v>
      </c>
      <c r="AB28" s="368"/>
      <c r="AC28" s="368"/>
      <c r="AD28" s="368"/>
      <c r="AE28" s="368"/>
      <c r="AF28" s="368"/>
      <c r="AG28" s="368"/>
      <c r="AH28" s="368"/>
      <c r="AI28" s="368"/>
      <c r="AJ28" s="368"/>
      <c r="AK28" s="368"/>
      <c r="AL28" s="496">
        <v>1</v>
      </c>
      <c r="AM28" s="369"/>
      <c r="AN28" s="359"/>
      <c r="AO28" s="204"/>
    </row>
    <row r="29" spans="1:41" s="41" customFormat="1" ht="62.25" customHeight="1" x14ac:dyDescent="0.2">
      <c r="A29" s="1142"/>
      <c r="B29" s="1145"/>
      <c r="C29" s="1145"/>
      <c r="D29" s="997"/>
      <c r="E29" s="1052"/>
      <c r="F29" s="1000"/>
      <c r="G29" s="153" t="s">
        <v>749</v>
      </c>
      <c r="H29" s="459" t="s">
        <v>750</v>
      </c>
      <c r="I29" s="459" t="s">
        <v>751</v>
      </c>
      <c r="J29" s="13">
        <v>0.03</v>
      </c>
      <c r="K29" s="478" t="s">
        <v>748</v>
      </c>
      <c r="L29" s="1136"/>
      <c r="M29" s="1136"/>
      <c r="N29" s="479" t="s">
        <v>64</v>
      </c>
      <c r="O29" s="232" t="s">
        <v>28</v>
      </c>
      <c r="P29" s="368"/>
      <c r="Q29" s="368"/>
      <c r="R29" s="368"/>
      <c r="S29" s="368"/>
      <c r="T29" s="368"/>
      <c r="U29" s="368"/>
      <c r="V29" s="368"/>
      <c r="W29" s="512">
        <v>0.33300000000000002</v>
      </c>
      <c r="X29" s="368"/>
      <c r="Y29" s="368"/>
      <c r="Z29" s="368"/>
      <c r="AA29" s="368"/>
      <c r="AB29" s="368"/>
      <c r="AC29" s="512">
        <v>0.33300000000000002</v>
      </c>
      <c r="AD29" s="368"/>
      <c r="AE29" s="368"/>
      <c r="AF29" s="368"/>
      <c r="AG29" s="368"/>
      <c r="AH29" s="368"/>
      <c r="AI29" s="512">
        <v>0.33400000000000002</v>
      </c>
      <c r="AJ29" s="368"/>
      <c r="AK29" s="368"/>
      <c r="AL29" s="368"/>
      <c r="AM29" s="369"/>
      <c r="AN29" s="359"/>
      <c r="AO29" s="204"/>
    </row>
    <row r="30" spans="1:41" s="41" customFormat="1" ht="36.75" customHeight="1" x14ac:dyDescent="0.2">
      <c r="A30" s="1142"/>
      <c r="B30" s="1145"/>
      <c r="C30" s="1145"/>
      <c r="D30" s="997" t="s">
        <v>752</v>
      </c>
      <c r="E30" s="1052">
        <v>0.4</v>
      </c>
      <c r="F30" s="1000"/>
      <c r="G30" s="495" t="s">
        <v>753</v>
      </c>
      <c r="H30" s="371" t="s">
        <v>754</v>
      </c>
      <c r="I30" s="370" t="s">
        <v>755</v>
      </c>
      <c r="J30" s="13">
        <v>7.0000000000000007E-2</v>
      </c>
      <c r="K30" s="478" t="s">
        <v>756</v>
      </c>
      <c r="L30" s="20">
        <v>44470</v>
      </c>
      <c r="M30" s="32">
        <v>44561</v>
      </c>
      <c r="N30" s="479" t="s">
        <v>64</v>
      </c>
      <c r="O30" s="232" t="s">
        <v>30</v>
      </c>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514">
        <v>157</v>
      </c>
      <c r="AN30" s="359"/>
      <c r="AO30" s="204"/>
    </row>
    <row r="31" spans="1:41" s="41" customFormat="1" ht="56.25" customHeight="1" x14ac:dyDescent="0.2">
      <c r="A31" s="1142"/>
      <c r="B31" s="1145"/>
      <c r="C31" s="1145"/>
      <c r="D31" s="997"/>
      <c r="E31" s="1052"/>
      <c r="F31" s="1000"/>
      <c r="G31" s="490" t="s">
        <v>757</v>
      </c>
      <c r="H31" s="457" t="s">
        <v>758</v>
      </c>
      <c r="I31" s="370" t="s">
        <v>755</v>
      </c>
      <c r="J31" s="13">
        <v>0.06</v>
      </c>
      <c r="K31" s="478" t="s">
        <v>756</v>
      </c>
      <c r="L31" s="20">
        <v>44470</v>
      </c>
      <c r="M31" s="32">
        <v>44561</v>
      </c>
      <c r="N31" s="479" t="s">
        <v>64</v>
      </c>
      <c r="O31" s="232" t="s">
        <v>31</v>
      </c>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514">
        <v>148</v>
      </c>
      <c r="AN31" s="359"/>
      <c r="AO31" s="204"/>
    </row>
    <row r="32" spans="1:41" s="41" customFormat="1" ht="36.75" customHeight="1" x14ac:dyDescent="0.2">
      <c r="A32" s="1142"/>
      <c r="B32" s="1145"/>
      <c r="C32" s="1145"/>
      <c r="D32" s="997"/>
      <c r="E32" s="1052"/>
      <c r="F32" s="1000"/>
      <c r="G32" s="1122" t="s">
        <v>759</v>
      </c>
      <c r="H32" s="457" t="s">
        <v>760</v>
      </c>
      <c r="I32" s="457" t="s">
        <v>761</v>
      </c>
      <c r="J32" s="13">
        <v>0.09</v>
      </c>
      <c r="K32" s="478" t="s">
        <v>762</v>
      </c>
      <c r="L32" s="20">
        <v>44200</v>
      </c>
      <c r="M32" s="20">
        <v>44196</v>
      </c>
      <c r="N32" s="479" t="s">
        <v>64</v>
      </c>
      <c r="O32" s="885" t="s">
        <v>40</v>
      </c>
      <c r="P32" s="368"/>
      <c r="Q32" s="496">
        <v>1</v>
      </c>
      <c r="R32" s="368"/>
      <c r="S32" s="496">
        <v>1</v>
      </c>
      <c r="T32" s="368"/>
      <c r="U32" s="496">
        <v>1</v>
      </c>
      <c r="V32" s="368"/>
      <c r="W32" s="496">
        <v>1</v>
      </c>
      <c r="X32" s="368"/>
      <c r="Y32" s="496">
        <v>1</v>
      </c>
      <c r="Z32" s="368"/>
      <c r="AA32" s="496">
        <v>1</v>
      </c>
      <c r="AB32" s="368"/>
      <c r="AC32" s="496">
        <v>1</v>
      </c>
      <c r="AD32" s="368"/>
      <c r="AE32" s="496">
        <v>1</v>
      </c>
      <c r="AF32" s="494"/>
      <c r="AG32" s="496">
        <v>1</v>
      </c>
      <c r="AH32" s="368"/>
      <c r="AI32" s="496">
        <v>1</v>
      </c>
      <c r="AJ32" s="368"/>
      <c r="AK32" s="496">
        <v>1</v>
      </c>
      <c r="AL32" s="368"/>
      <c r="AM32" s="514">
        <v>1</v>
      </c>
      <c r="AN32" s="359"/>
      <c r="AO32" s="204"/>
    </row>
    <row r="33" spans="1:63" s="41" customFormat="1" ht="39" customHeight="1" x14ac:dyDescent="0.2">
      <c r="A33" s="1142"/>
      <c r="B33" s="1145"/>
      <c r="C33" s="1145"/>
      <c r="D33" s="997"/>
      <c r="E33" s="1052"/>
      <c r="F33" s="1000"/>
      <c r="G33" s="1122"/>
      <c r="H33" s="371" t="s">
        <v>763</v>
      </c>
      <c r="I33" s="371" t="s">
        <v>764</v>
      </c>
      <c r="J33" s="13">
        <v>0.05</v>
      </c>
      <c r="K33" s="478" t="s">
        <v>765</v>
      </c>
      <c r="L33" s="20">
        <v>44230</v>
      </c>
      <c r="M33" s="20">
        <v>44196</v>
      </c>
      <c r="N33" s="479" t="s">
        <v>64</v>
      </c>
      <c r="O33" s="886"/>
      <c r="P33" s="368"/>
      <c r="Q33" s="368"/>
      <c r="R33" s="368"/>
      <c r="S33" s="368"/>
      <c r="T33" s="368"/>
      <c r="U33" s="368"/>
      <c r="V33" s="368"/>
      <c r="W33" s="496">
        <v>1</v>
      </c>
      <c r="X33" s="368"/>
      <c r="Y33" s="368"/>
      <c r="Z33" s="368"/>
      <c r="AA33" s="368"/>
      <c r="AB33" s="368"/>
      <c r="AC33" s="368"/>
      <c r="AD33" s="368"/>
      <c r="AE33" s="496">
        <v>1</v>
      </c>
      <c r="AF33" s="368"/>
      <c r="AG33" s="368"/>
      <c r="AH33" s="368"/>
      <c r="AI33" s="368"/>
      <c r="AJ33" s="368"/>
      <c r="AK33" s="368"/>
      <c r="AL33" s="368"/>
      <c r="AM33" s="514">
        <v>1</v>
      </c>
      <c r="AN33" s="359"/>
      <c r="AO33" s="204"/>
    </row>
    <row r="34" spans="1:63" s="41" customFormat="1" ht="71.25" customHeight="1" x14ac:dyDescent="0.2">
      <c r="A34" s="1142"/>
      <c r="B34" s="1145"/>
      <c r="C34" s="1145"/>
      <c r="D34" s="997"/>
      <c r="E34" s="1052"/>
      <c r="F34" s="1000"/>
      <c r="G34" s="490" t="s">
        <v>766</v>
      </c>
      <c r="H34" s="457" t="s">
        <v>767</v>
      </c>
      <c r="I34" s="457" t="s">
        <v>768</v>
      </c>
      <c r="J34" s="13">
        <v>7.0000000000000007E-2</v>
      </c>
      <c r="K34" s="478" t="s">
        <v>756</v>
      </c>
      <c r="L34" s="20">
        <v>44200</v>
      </c>
      <c r="M34" s="20">
        <v>44196</v>
      </c>
      <c r="N34" s="479" t="s">
        <v>64</v>
      </c>
      <c r="O34" s="232" t="s">
        <v>125</v>
      </c>
      <c r="P34" s="368"/>
      <c r="Q34" s="368"/>
      <c r="R34" s="368"/>
      <c r="S34" s="368"/>
      <c r="T34" s="368"/>
      <c r="U34" s="496">
        <v>1</v>
      </c>
      <c r="V34" s="368"/>
      <c r="W34" s="368"/>
      <c r="X34" s="368"/>
      <c r="Y34" s="368"/>
      <c r="Z34" s="368"/>
      <c r="AA34" s="496">
        <v>1</v>
      </c>
      <c r="AB34" s="368"/>
      <c r="AC34" s="368"/>
      <c r="AD34" s="368"/>
      <c r="AE34" s="368"/>
      <c r="AF34" s="368"/>
      <c r="AG34" s="496">
        <v>1</v>
      </c>
      <c r="AH34" s="368"/>
      <c r="AI34" s="368"/>
      <c r="AJ34" s="368"/>
      <c r="AK34" s="368"/>
      <c r="AL34" s="368"/>
      <c r="AM34" s="514">
        <v>1</v>
      </c>
      <c r="AN34" s="359"/>
      <c r="AO34" s="204"/>
    </row>
    <row r="35" spans="1:63" s="41" customFormat="1" ht="36.75" customHeight="1" x14ac:dyDescent="0.2">
      <c r="A35" s="1142"/>
      <c r="B35" s="1145"/>
      <c r="C35" s="1145"/>
      <c r="D35" s="997"/>
      <c r="E35" s="1052"/>
      <c r="F35" s="1000"/>
      <c r="G35" s="153" t="s">
        <v>769</v>
      </c>
      <c r="H35" s="457" t="s">
        <v>770</v>
      </c>
      <c r="I35" s="457" t="s">
        <v>768</v>
      </c>
      <c r="J35" s="13">
        <v>0.03</v>
      </c>
      <c r="K35" s="478" t="s">
        <v>771</v>
      </c>
      <c r="L35" s="20">
        <v>44216</v>
      </c>
      <c r="M35" s="32">
        <v>44561</v>
      </c>
      <c r="N35" s="479" t="s">
        <v>64</v>
      </c>
      <c r="O35" s="232" t="s">
        <v>592</v>
      </c>
      <c r="P35" s="368"/>
      <c r="Q35" s="368"/>
      <c r="R35" s="368"/>
      <c r="S35" s="496">
        <v>1</v>
      </c>
      <c r="T35" s="368"/>
      <c r="U35" s="368"/>
      <c r="V35" s="368"/>
      <c r="W35" s="368"/>
      <c r="X35" s="368"/>
      <c r="Y35" s="368"/>
      <c r="Z35" s="368"/>
      <c r="AB35" s="368"/>
      <c r="AC35" s="368"/>
      <c r="AD35" s="368"/>
      <c r="AE35" s="368"/>
      <c r="AF35" s="368"/>
      <c r="AG35" s="368"/>
      <c r="AH35" s="368"/>
      <c r="AI35" s="368"/>
      <c r="AJ35" s="368"/>
      <c r="AK35" s="496">
        <v>1</v>
      </c>
      <c r="AL35" s="368"/>
      <c r="AM35" s="362"/>
      <c r="AN35" s="359"/>
      <c r="AO35" s="204"/>
    </row>
    <row r="36" spans="1:63" s="41" customFormat="1" ht="36.75" customHeight="1" x14ac:dyDescent="0.2">
      <c r="A36" s="1142"/>
      <c r="B36" s="1145"/>
      <c r="C36" s="1145"/>
      <c r="D36" s="997"/>
      <c r="E36" s="1052"/>
      <c r="F36" s="1000"/>
      <c r="G36" s="153" t="s">
        <v>772</v>
      </c>
      <c r="H36" s="459" t="s">
        <v>773</v>
      </c>
      <c r="I36" s="457" t="s">
        <v>768</v>
      </c>
      <c r="J36" s="13">
        <v>0.01</v>
      </c>
      <c r="K36" s="478" t="s">
        <v>771</v>
      </c>
      <c r="L36" s="20">
        <v>44348</v>
      </c>
      <c r="M36" s="20">
        <v>44196</v>
      </c>
      <c r="N36" s="479" t="s">
        <v>64</v>
      </c>
      <c r="O36" s="232" t="s">
        <v>595</v>
      </c>
      <c r="P36" s="368"/>
      <c r="Q36" s="368"/>
      <c r="R36" s="368"/>
      <c r="S36" s="368"/>
      <c r="T36" s="368"/>
      <c r="U36" s="368"/>
      <c r="V36" s="368"/>
      <c r="W36" s="368"/>
      <c r="X36" s="368"/>
      <c r="Y36" s="368"/>
      <c r="Z36" s="368"/>
      <c r="AA36" s="368"/>
      <c r="AB36" s="368"/>
      <c r="AC36" s="368"/>
      <c r="AD36" s="368"/>
      <c r="AE36" s="496">
        <v>1</v>
      </c>
      <c r="AF36" s="368"/>
      <c r="AG36" s="368"/>
      <c r="AH36" s="368"/>
      <c r="AI36" s="368"/>
      <c r="AJ36" s="368"/>
      <c r="AK36" s="368"/>
      <c r="AL36" s="368"/>
      <c r="AM36" s="514">
        <v>1</v>
      </c>
      <c r="AN36" s="359"/>
      <c r="AO36" s="204"/>
    </row>
    <row r="37" spans="1:63" s="41" customFormat="1" ht="51" customHeight="1" x14ac:dyDescent="0.2">
      <c r="A37" s="1142"/>
      <c r="B37" s="1145"/>
      <c r="C37" s="1145"/>
      <c r="D37" s="997"/>
      <c r="E37" s="1052"/>
      <c r="F37" s="1000"/>
      <c r="G37" s="153" t="s">
        <v>774</v>
      </c>
      <c r="H37" s="459" t="s">
        <v>775</v>
      </c>
      <c r="I37" s="457" t="s">
        <v>776</v>
      </c>
      <c r="J37" s="13">
        <v>0.02</v>
      </c>
      <c r="K37" s="478" t="s">
        <v>777</v>
      </c>
      <c r="L37" s="20">
        <v>44230</v>
      </c>
      <c r="M37" s="20">
        <v>44196</v>
      </c>
      <c r="N37" s="479" t="s">
        <v>64</v>
      </c>
      <c r="O37" s="232" t="s">
        <v>1120</v>
      </c>
      <c r="P37" s="368"/>
      <c r="Q37" s="368"/>
      <c r="R37" s="368"/>
      <c r="S37" s="368"/>
      <c r="T37" s="368"/>
      <c r="U37" s="368"/>
      <c r="V37" s="368"/>
      <c r="W37" s="368"/>
      <c r="X37" s="368"/>
      <c r="Y37" s="368"/>
      <c r="Z37" s="368"/>
      <c r="AA37" s="368"/>
      <c r="AB37" s="368"/>
      <c r="AC37" s="368"/>
      <c r="AD37" s="368"/>
      <c r="AE37" s="368"/>
      <c r="AF37" s="368"/>
      <c r="AG37" s="368"/>
      <c r="AH37" s="368"/>
      <c r="AI37" s="368"/>
      <c r="AJ37" s="368"/>
      <c r="AK37" s="496">
        <v>8</v>
      </c>
      <c r="AL37" s="368"/>
      <c r="AM37" s="369"/>
      <c r="AN37" s="359"/>
      <c r="AO37" s="204"/>
    </row>
    <row r="38" spans="1:63" s="41" customFormat="1" ht="73.5" customHeight="1" x14ac:dyDescent="0.2">
      <c r="A38" s="1142"/>
      <c r="B38" s="1145"/>
      <c r="C38" s="1145"/>
      <c r="D38" s="997" t="s">
        <v>778</v>
      </c>
      <c r="E38" s="1052">
        <v>0.24</v>
      </c>
      <c r="F38" s="1000"/>
      <c r="G38" s="490" t="s">
        <v>779</v>
      </c>
      <c r="H38" s="457" t="s">
        <v>780</v>
      </c>
      <c r="I38" s="457" t="s">
        <v>1102</v>
      </c>
      <c r="J38" s="13">
        <v>0.05</v>
      </c>
      <c r="K38" s="478" t="s">
        <v>718</v>
      </c>
      <c r="L38" s="20">
        <v>44200</v>
      </c>
      <c r="M38" s="20">
        <v>44196</v>
      </c>
      <c r="N38" s="479" t="s">
        <v>64</v>
      </c>
      <c r="O38" s="232" t="s">
        <v>32</v>
      </c>
      <c r="P38" s="368"/>
      <c r="Q38" s="519">
        <v>8.3299999999999999E-2</v>
      </c>
      <c r="R38" s="507"/>
      <c r="S38" s="519">
        <v>8.3299999999999999E-2</v>
      </c>
      <c r="T38" s="507"/>
      <c r="U38" s="519">
        <v>8.3299999999999999E-2</v>
      </c>
      <c r="V38" s="507"/>
      <c r="W38" s="519">
        <v>8.3299999999999999E-2</v>
      </c>
      <c r="X38" s="507"/>
      <c r="Y38" s="519">
        <v>8.3299999999999999E-2</v>
      </c>
      <c r="Z38" s="507"/>
      <c r="AA38" s="519">
        <v>8.3299999999999999E-2</v>
      </c>
      <c r="AB38" s="507"/>
      <c r="AC38" s="519">
        <v>8.3299999999999999E-2</v>
      </c>
      <c r="AD38" s="507"/>
      <c r="AE38" s="519">
        <v>8.3299999999999999E-2</v>
      </c>
      <c r="AF38" s="507"/>
      <c r="AG38" s="519">
        <v>8.3299999999999999E-2</v>
      </c>
      <c r="AH38" s="507"/>
      <c r="AI38" s="519">
        <v>8.3299999999999999E-2</v>
      </c>
      <c r="AJ38" s="507"/>
      <c r="AK38" s="519">
        <v>8.3299999999999999E-2</v>
      </c>
      <c r="AL38" s="507"/>
      <c r="AM38" s="518">
        <v>8.3699999999999997E-2</v>
      </c>
      <c r="AN38" s="359"/>
      <c r="AO38" s="204"/>
    </row>
    <row r="39" spans="1:63" s="41" customFormat="1" ht="36.75" customHeight="1" x14ac:dyDescent="0.2">
      <c r="A39" s="1142"/>
      <c r="B39" s="1145"/>
      <c r="C39" s="1145"/>
      <c r="D39" s="997"/>
      <c r="E39" s="1052"/>
      <c r="F39" s="1000"/>
      <c r="G39" s="1131" t="s">
        <v>781</v>
      </c>
      <c r="H39" s="256" t="s">
        <v>782</v>
      </c>
      <c r="I39" s="459" t="s">
        <v>783</v>
      </c>
      <c r="J39" s="13">
        <v>0.02</v>
      </c>
      <c r="K39" s="1052" t="s">
        <v>784</v>
      </c>
      <c r="L39" s="1136">
        <v>44230</v>
      </c>
      <c r="M39" s="1136">
        <v>44196</v>
      </c>
      <c r="N39" s="1054" t="s">
        <v>64</v>
      </c>
      <c r="O39" s="885" t="s">
        <v>33</v>
      </c>
      <c r="P39" s="368"/>
      <c r="Q39" s="368"/>
      <c r="R39" s="368"/>
      <c r="S39" s="368"/>
      <c r="T39" s="368"/>
      <c r="U39" s="368"/>
      <c r="V39" s="368"/>
      <c r="W39" s="368"/>
      <c r="X39" s="368"/>
      <c r="Y39" s="496">
        <v>1</v>
      </c>
      <c r="Z39" s="368"/>
      <c r="AA39" s="368"/>
      <c r="AB39" s="368"/>
      <c r="AC39" s="368"/>
      <c r="AD39" s="368"/>
      <c r="AE39" s="368"/>
      <c r="AF39" s="368"/>
      <c r="AG39" s="368"/>
      <c r="AH39" s="368"/>
      <c r="AI39" s="368"/>
      <c r="AJ39" s="368"/>
      <c r="AK39" s="496">
        <v>1</v>
      </c>
      <c r="AL39" s="368"/>
      <c r="AM39" s="369"/>
      <c r="AN39" s="359"/>
      <c r="AO39" s="204"/>
    </row>
    <row r="40" spans="1:63" s="41" customFormat="1" ht="36.75" customHeight="1" x14ac:dyDescent="0.2">
      <c r="A40" s="1142"/>
      <c r="B40" s="1145"/>
      <c r="C40" s="1145"/>
      <c r="D40" s="997"/>
      <c r="E40" s="1052"/>
      <c r="F40" s="1000"/>
      <c r="G40" s="1131"/>
      <c r="H40" s="256" t="s">
        <v>785</v>
      </c>
      <c r="I40" s="256" t="s">
        <v>786</v>
      </c>
      <c r="J40" s="13">
        <v>0.01</v>
      </c>
      <c r="K40" s="1052"/>
      <c r="L40" s="1136"/>
      <c r="M40" s="1136"/>
      <c r="N40" s="1054"/>
      <c r="O40" s="886"/>
      <c r="P40" s="368"/>
      <c r="Q40" s="368"/>
      <c r="R40" s="368"/>
      <c r="S40" s="368"/>
      <c r="T40" s="368"/>
      <c r="U40" s="368"/>
      <c r="V40" s="368"/>
      <c r="W40" s="368"/>
      <c r="X40" s="368"/>
      <c r="Y40" s="368"/>
      <c r="Z40" s="368"/>
      <c r="AA40" s="496">
        <v>1</v>
      </c>
      <c r="AB40" s="368"/>
      <c r="AC40" s="368"/>
      <c r="AD40" s="368"/>
      <c r="AE40" s="368"/>
      <c r="AF40" s="368"/>
      <c r="AG40" s="368"/>
      <c r="AH40" s="368"/>
      <c r="AI40" s="368"/>
      <c r="AJ40" s="368"/>
      <c r="AK40" s="368"/>
      <c r="AL40" s="368"/>
      <c r="AM40" s="514">
        <v>1</v>
      </c>
      <c r="AN40" s="359"/>
      <c r="AO40" s="204"/>
    </row>
    <row r="41" spans="1:63" s="41" customFormat="1" ht="36.75" customHeight="1" x14ac:dyDescent="0.2">
      <c r="A41" s="1142"/>
      <c r="B41" s="1145"/>
      <c r="C41" s="1145"/>
      <c r="D41" s="997"/>
      <c r="E41" s="1052"/>
      <c r="F41" s="1000"/>
      <c r="G41" s="153" t="s">
        <v>787</v>
      </c>
      <c r="H41" s="459" t="s">
        <v>788</v>
      </c>
      <c r="I41" s="459" t="s">
        <v>789</v>
      </c>
      <c r="J41" s="13">
        <v>0.08</v>
      </c>
      <c r="K41" s="478" t="s">
        <v>790</v>
      </c>
      <c r="L41" s="20">
        <v>44200</v>
      </c>
      <c r="M41" s="20">
        <v>44196</v>
      </c>
      <c r="N41" s="479" t="s">
        <v>64</v>
      </c>
      <c r="O41" s="232" t="s">
        <v>34</v>
      </c>
      <c r="P41" s="368"/>
      <c r="Q41" s="520">
        <f>128650/12</f>
        <v>10720.833333333334</v>
      </c>
      <c r="R41" s="368"/>
      <c r="S41" s="520">
        <f>128650/12</f>
        <v>10720.833333333334</v>
      </c>
      <c r="T41" s="368"/>
      <c r="U41" s="520">
        <f>128650/12</f>
        <v>10720.833333333334</v>
      </c>
      <c r="V41" s="368"/>
      <c r="W41" s="520">
        <f>128650/12</f>
        <v>10720.833333333334</v>
      </c>
      <c r="X41" s="494"/>
      <c r="Y41" s="520">
        <f>128650/12</f>
        <v>10720.833333333334</v>
      </c>
      <c r="Z41" s="368"/>
      <c r="AA41" s="520">
        <f>128650/12</f>
        <v>10720.833333333334</v>
      </c>
      <c r="AB41" s="368"/>
      <c r="AC41" s="520">
        <f>128650/12</f>
        <v>10720.833333333334</v>
      </c>
      <c r="AD41" s="368"/>
      <c r="AE41" s="520">
        <f>128650/12</f>
        <v>10720.833333333334</v>
      </c>
      <c r="AF41" s="494"/>
      <c r="AG41" s="520">
        <f>128650/12</f>
        <v>10720.833333333334</v>
      </c>
      <c r="AH41" s="368"/>
      <c r="AI41" s="520">
        <f>128650/12</f>
        <v>10720.833333333334</v>
      </c>
      <c r="AJ41" s="368"/>
      <c r="AK41" s="520">
        <f>128650/12</f>
        <v>10720.833333333334</v>
      </c>
      <c r="AL41" s="494"/>
      <c r="AM41" s="521">
        <f>128650/12</f>
        <v>10720.833333333334</v>
      </c>
      <c r="AN41" s="372"/>
      <c r="AO41" s="204"/>
    </row>
    <row r="42" spans="1:63" s="41" customFormat="1" ht="40.15" customHeight="1" x14ac:dyDescent="0.2">
      <c r="A42" s="1142"/>
      <c r="B42" s="1145"/>
      <c r="C42" s="1145"/>
      <c r="D42" s="997"/>
      <c r="E42" s="1052"/>
      <c r="F42" s="1000"/>
      <c r="G42" s="153" t="s">
        <v>791</v>
      </c>
      <c r="H42" s="459" t="s">
        <v>792</v>
      </c>
      <c r="I42" s="457" t="s">
        <v>768</v>
      </c>
      <c r="J42" s="13">
        <v>0.01</v>
      </c>
      <c r="K42" s="478" t="s">
        <v>793</v>
      </c>
      <c r="L42" s="20">
        <v>44348</v>
      </c>
      <c r="M42" s="20">
        <v>44196</v>
      </c>
      <c r="N42" s="479" t="s">
        <v>64</v>
      </c>
      <c r="O42" s="232" t="s">
        <v>47</v>
      </c>
      <c r="P42" s="368"/>
      <c r="Q42" s="368"/>
      <c r="R42" s="368"/>
      <c r="S42" s="368"/>
      <c r="T42" s="368"/>
      <c r="U42" s="368"/>
      <c r="V42" s="368"/>
      <c r="W42" s="368"/>
      <c r="X42" s="368"/>
      <c r="Y42" s="368"/>
      <c r="Z42" s="368"/>
      <c r="AA42" s="368"/>
      <c r="AB42" s="368"/>
      <c r="AC42" s="368"/>
      <c r="AD42" s="368"/>
      <c r="AE42" s="496">
        <v>1</v>
      </c>
      <c r="AF42" s="368"/>
      <c r="AG42" s="368"/>
      <c r="AH42" s="368"/>
      <c r="AI42" s="368"/>
      <c r="AJ42" s="368"/>
      <c r="AK42" s="368"/>
      <c r="AL42" s="368"/>
      <c r="AM42" s="514">
        <v>1</v>
      </c>
      <c r="AN42" s="359"/>
      <c r="AO42" s="204"/>
    </row>
    <row r="43" spans="1:63" s="41" customFormat="1" ht="69.75" customHeight="1" x14ac:dyDescent="0.2">
      <c r="A43" s="1142"/>
      <c r="B43" s="1145"/>
      <c r="C43" s="1145"/>
      <c r="D43" s="997"/>
      <c r="E43" s="1052"/>
      <c r="F43" s="1000"/>
      <c r="G43" s="1131" t="s">
        <v>794</v>
      </c>
      <c r="H43" s="459" t="s">
        <v>795</v>
      </c>
      <c r="I43" s="467" t="s">
        <v>796</v>
      </c>
      <c r="J43" s="13">
        <v>0.01</v>
      </c>
      <c r="K43" s="1052" t="s">
        <v>797</v>
      </c>
      <c r="L43" s="1136">
        <v>44256</v>
      </c>
      <c r="M43" s="1136">
        <v>44546</v>
      </c>
      <c r="N43" s="479" t="s">
        <v>64</v>
      </c>
      <c r="O43" s="885" t="s">
        <v>342</v>
      </c>
      <c r="P43" s="368"/>
      <c r="Q43" s="368"/>
      <c r="R43" s="368"/>
      <c r="S43" s="368"/>
      <c r="T43" s="368"/>
      <c r="U43" s="368"/>
      <c r="V43" s="368"/>
      <c r="W43" s="496">
        <v>1</v>
      </c>
      <c r="X43" s="368"/>
      <c r="Y43" s="368"/>
      <c r="Z43" s="368"/>
      <c r="AA43" s="368"/>
      <c r="AB43" s="368"/>
      <c r="AC43" s="368"/>
      <c r="AD43" s="368"/>
      <c r="AE43" s="368"/>
      <c r="AF43" s="368"/>
      <c r="AG43" s="368"/>
      <c r="AH43" s="368"/>
      <c r="AI43" s="368"/>
      <c r="AJ43" s="368"/>
      <c r="AK43" s="368"/>
      <c r="AL43" s="368"/>
      <c r="AM43" s="369"/>
      <c r="AN43" s="359"/>
      <c r="AO43" s="204"/>
    </row>
    <row r="44" spans="1:63" s="41" customFormat="1" ht="60" customHeight="1" x14ac:dyDescent="0.2">
      <c r="A44" s="1142"/>
      <c r="B44" s="1145"/>
      <c r="C44" s="1145"/>
      <c r="D44" s="997"/>
      <c r="E44" s="1052"/>
      <c r="F44" s="1000"/>
      <c r="G44" s="1131"/>
      <c r="H44" s="365" t="s">
        <v>798</v>
      </c>
      <c r="I44" s="370" t="s">
        <v>1103</v>
      </c>
      <c r="J44" s="13">
        <v>0.02</v>
      </c>
      <c r="K44" s="1052"/>
      <c r="L44" s="1136"/>
      <c r="M44" s="1136"/>
      <c r="N44" s="479" t="s">
        <v>64</v>
      </c>
      <c r="O44" s="886"/>
      <c r="P44" s="368"/>
      <c r="Q44" s="368"/>
      <c r="R44" s="368"/>
      <c r="S44" s="368"/>
      <c r="T44" s="368"/>
      <c r="U44" s="368"/>
      <c r="V44" s="368"/>
      <c r="W44" s="368"/>
      <c r="X44" s="368"/>
      <c r="Y44" s="368"/>
      <c r="Z44" s="368"/>
      <c r="AA44" s="368"/>
      <c r="AB44" s="368"/>
      <c r="AC44" s="368"/>
      <c r="AD44" s="368"/>
      <c r="AE44" s="512">
        <v>0.5</v>
      </c>
      <c r="AF44" s="368"/>
      <c r="AG44" s="368"/>
      <c r="AH44" s="368"/>
      <c r="AI44" s="368"/>
      <c r="AJ44" s="368"/>
      <c r="AK44" s="368"/>
      <c r="AL44" s="368"/>
      <c r="AM44" s="513">
        <v>0.5</v>
      </c>
      <c r="AN44" s="359"/>
      <c r="AO44" s="204"/>
    </row>
    <row r="45" spans="1:63" s="41" customFormat="1" ht="58.5" customHeight="1" x14ac:dyDescent="0.2">
      <c r="A45" s="1142"/>
      <c r="B45" s="1145"/>
      <c r="C45" s="1145"/>
      <c r="D45" s="997"/>
      <c r="E45" s="1052"/>
      <c r="F45" s="1000"/>
      <c r="G45" s="373" t="s">
        <v>799</v>
      </c>
      <c r="H45" s="459" t="s">
        <v>800</v>
      </c>
      <c r="I45" s="459" t="s">
        <v>801</v>
      </c>
      <c r="J45" s="13">
        <v>0.04</v>
      </c>
      <c r="K45" s="478" t="s">
        <v>710</v>
      </c>
      <c r="L45" s="20">
        <v>44230</v>
      </c>
      <c r="M45" s="20">
        <v>44546</v>
      </c>
      <c r="N45" s="479" t="s">
        <v>64</v>
      </c>
      <c r="O45" s="232" t="s">
        <v>1121</v>
      </c>
      <c r="P45" s="368"/>
      <c r="Q45" s="368"/>
      <c r="R45" s="368"/>
      <c r="S45" s="368"/>
      <c r="T45" s="368"/>
      <c r="U45" s="368"/>
      <c r="V45" s="368"/>
      <c r="W45" s="496">
        <v>1</v>
      </c>
      <c r="X45" s="368"/>
      <c r="Y45" s="368"/>
      <c r="Z45" s="368"/>
      <c r="AA45" s="368"/>
      <c r="AB45" s="368"/>
      <c r="AC45" s="368"/>
      <c r="AD45" s="368"/>
      <c r="AE45" s="496">
        <v>1</v>
      </c>
      <c r="AF45" s="368"/>
      <c r="AG45" s="368"/>
      <c r="AH45" s="368"/>
      <c r="AI45" s="368"/>
      <c r="AJ45" s="368"/>
      <c r="AK45" s="368"/>
      <c r="AL45" s="181"/>
      <c r="AM45" s="496">
        <v>1</v>
      </c>
      <c r="AN45" s="649"/>
      <c r="AO45" s="204"/>
    </row>
    <row r="46" spans="1:63" s="41" customFormat="1" ht="103.5" customHeight="1" thickBot="1" x14ac:dyDescent="0.25">
      <c r="A46" s="1143"/>
      <c r="B46" s="1146"/>
      <c r="C46" s="503" t="s">
        <v>802</v>
      </c>
      <c r="D46" s="458" t="s">
        <v>803</v>
      </c>
      <c r="E46" s="26">
        <v>0.05</v>
      </c>
      <c r="F46" s="1147"/>
      <c r="G46" s="107" t="s">
        <v>804</v>
      </c>
      <c r="H46" s="458" t="s">
        <v>536</v>
      </c>
      <c r="I46" s="458" t="s">
        <v>1104</v>
      </c>
      <c r="J46" s="7">
        <v>0.05</v>
      </c>
      <c r="K46" s="26" t="s">
        <v>718</v>
      </c>
      <c r="L46" s="21">
        <v>44200</v>
      </c>
      <c r="M46" s="21">
        <v>44196</v>
      </c>
      <c r="N46" s="35" t="s">
        <v>64</v>
      </c>
      <c r="O46" s="232" t="s">
        <v>35</v>
      </c>
      <c r="P46" s="368"/>
      <c r="Q46" s="615">
        <v>8.3299999999999999E-2</v>
      </c>
      <c r="R46" s="616"/>
      <c r="S46" s="615">
        <v>8.3299999999999999E-2</v>
      </c>
      <c r="T46" s="616"/>
      <c r="U46" s="615">
        <v>8.3299999999999999E-2</v>
      </c>
      <c r="V46" s="616"/>
      <c r="W46" s="615">
        <v>8.3299999999999999E-2</v>
      </c>
      <c r="X46" s="616"/>
      <c r="Y46" s="615">
        <v>8.3299999999999999E-2</v>
      </c>
      <c r="Z46" s="616"/>
      <c r="AA46" s="615">
        <v>8.3299999999999999E-2</v>
      </c>
      <c r="AB46" s="616"/>
      <c r="AC46" s="615">
        <v>8.3299999999999999E-2</v>
      </c>
      <c r="AD46" s="616"/>
      <c r="AE46" s="615">
        <v>8.3299999999999999E-2</v>
      </c>
      <c r="AF46" s="616"/>
      <c r="AG46" s="615">
        <v>8.3299999999999999E-2</v>
      </c>
      <c r="AH46" s="616"/>
      <c r="AI46" s="615">
        <v>8.3299999999999999E-2</v>
      </c>
      <c r="AJ46" s="616"/>
      <c r="AK46" s="615">
        <v>8.3299999999999999E-2</v>
      </c>
      <c r="AL46" s="616"/>
      <c r="AM46" s="648">
        <v>8.3699999999999997E-2</v>
      </c>
      <c r="AN46" s="204"/>
      <c r="AO46" s="204"/>
    </row>
    <row r="47" spans="1:63" s="41" customFormat="1" ht="28.5" customHeight="1" x14ac:dyDescent="0.2">
      <c r="A47" s="135" t="s">
        <v>16</v>
      </c>
      <c r="B47" s="136"/>
      <c r="C47" s="136" t="s">
        <v>17</v>
      </c>
      <c r="D47" s="493"/>
      <c r="E47" s="136" t="s">
        <v>14</v>
      </c>
      <c r="F47" s="136"/>
      <c r="G47" s="136" t="s">
        <v>14</v>
      </c>
      <c r="H47" s="137"/>
      <c r="I47" s="136" t="s">
        <v>15</v>
      </c>
      <c r="J47" s="137"/>
      <c r="K47" s="136"/>
      <c r="L47" s="136"/>
      <c r="M47" s="136"/>
      <c r="N47" s="137"/>
      <c r="O47" s="888"/>
      <c r="P47" s="889"/>
      <c r="Q47" s="889"/>
      <c r="R47" s="889"/>
      <c r="S47" s="889"/>
      <c r="T47" s="889"/>
      <c r="U47" s="889"/>
      <c r="V47" s="889"/>
      <c r="W47" s="889"/>
      <c r="X47" s="889"/>
      <c r="Y47" s="889"/>
      <c r="Z47" s="889"/>
      <c r="AA47" s="889"/>
      <c r="AB47" s="889"/>
      <c r="AC47" s="889"/>
      <c r="AD47" s="889"/>
      <c r="AE47" s="889"/>
      <c r="AF47" s="889"/>
      <c r="AG47" s="889"/>
      <c r="AH47" s="889"/>
      <c r="AI47" s="889"/>
      <c r="AJ47" s="889"/>
      <c r="AK47" s="889"/>
      <c r="AL47" s="889"/>
      <c r="AM47" s="890"/>
      <c r="AN47" s="617"/>
      <c r="AO47" s="617"/>
      <c r="AP47" s="617"/>
      <c r="AQ47" s="617"/>
      <c r="AR47" s="617"/>
      <c r="AS47" s="617"/>
      <c r="AT47" s="617"/>
      <c r="AU47" s="617"/>
      <c r="AV47" s="617"/>
      <c r="AW47" s="617"/>
      <c r="AX47" s="617"/>
      <c r="AY47" s="617"/>
      <c r="AZ47" s="617"/>
      <c r="BA47" s="617"/>
      <c r="BB47" s="617"/>
      <c r="BC47" s="617"/>
      <c r="BD47" s="617"/>
      <c r="BE47" s="617"/>
      <c r="BF47" s="617"/>
      <c r="BG47" s="617"/>
      <c r="BH47" s="617"/>
      <c r="BI47" s="617"/>
      <c r="BJ47" s="617"/>
      <c r="BK47" s="617"/>
    </row>
    <row r="48" spans="1:63" s="41" customFormat="1" ht="40.5" customHeight="1" x14ac:dyDescent="0.2">
      <c r="A48" s="135" t="s">
        <v>63</v>
      </c>
      <c r="B48" s="136"/>
      <c r="C48" s="136" t="s">
        <v>311</v>
      </c>
      <c r="D48" s="493"/>
      <c r="E48" s="136" t="s">
        <v>62</v>
      </c>
      <c r="F48" s="136"/>
      <c r="G48" s="136" t="s">
        <v>38</v>
      </c>
      <c r="H48" s="136"/>
      <c r="I48" s="136" t="s">
        <v>1116</v>
      </c>
      <c r="J48" s="136"/>
      <c r="K48" s="136"/>
      <c r="L48" s="136"/>
      <c r="M48" s="136"/>
      <c r="N48" s="137"/>
      <c r="O48" s="891"/>
      <c r="P48" s="892"/>
      <c r="Q48" s="892"/>
      <c r="R48" s="892"/>
      <c r="S48" s="892"/>
      <c r="T48" s="892"/>
      <c r="U48" s="892"/>
      <c r="V48" s="892"/>
      <c r="W48" s="892"/>
      <c r="X48" s="892"/>
      <c r="Y48" s="892"/>
      <c r="Z48" s="892"/>
      <c r="AA48" s="892"/>
      <c r="AB48" s="892"/>
      <c r="AC48" s="892"/>
      <c r="AD48" s="892"/>
      <c r="AE48" s="892"/>
      <c r="AF48" s="892"/>
      <c r="AG48" s="892"/>
      <c r="AH48" s="892"/>
      <c r="AI48" s="892"/>
      <c r="AJ48" s="892"/>
      <c r="AK48" s="892"/>
      <c r="AL48" s="892"/>
      <c r="AM48" s="893"/>
      <c r="AN48" s="617"/>
      <c r="AO48" s="617"/>
      <c r="AP48" s="617"/>
      <c r="AQ48" s="617"/>
      <c r="AR48" s="617"/>
      <c r="AS48" s="617"/>
      <c r="AT48" s="617"/>
      <c r="AU48" s="617"/>
      <c r="AV48" s="617"/>
      <c r="AW48" s="617"/>
      <c r="AX48" s="617"/>
      <c r="AY48" s="617"/>
      <c r="AZ48" s="617"/>
      <c r="BA48" s="617"/>
      <c r="BB48" s="617"/>
      <c r="BC48" s="617"/>
      <c r="BD48" s="617"/>
      <c r="BE48" s="617"/>
      <c r="BF48" s="617"/>
      <c r="BG48" s="617"/>
      <c r="BH48" s="617"/>
      <c r="BI48" s="617"/>
      <c r="BJ48" s="617"/>
      <c r="BK48" s="617"/>
    </row>
    <row r="49" spans="1:63" s="41" customFormat="1" ht="28.5" customHeight="1" thickBot="1" x14ac:dyDescent="0.25">
      <c r="A49" s="139" t="s">
        <v>37</v>
      </c>
      <c r="B49" s="140"/>
      <c r="C49" s="851" t="s">
        <v>312</v>
      </c>
      <c r="D49" s="851"/>
      <c r="E49" s="141" t="s">
        <v>60</v>
      </c>
      <c r="F49" s="140"/>
      <c r="G49" s="141" t="s">
        <v>39</v>
      </c>
      <c r="H49" s="140"/>
      <c r="I49" s="452" t="s">
        <v>1117</v>
      </c>
      <c r="J49" s="852" t="s">
        <v>18</v>
      </c>
      <c r="K49" s="852"/>
      <c r="L49" s="852"/>
      <c r="M49" s="852"/>
      <c r="N49" s="852"/>
      <c r="O49" s="894"/>
      <c r="P49" s="895"/>
      <c r="Q49" s="895"/>
      <c r="R49" s="895"/>
      <c r="S49" s="895"/>
      <c r="T49" s="895"/>
      <c r="U49" s="895"/>
      <c r="V49" s="895"/>
      <c r="W49" s="895"/>
      <c r="X49" s="895"/>
      <c r="Y49" s="895"/>
      <c r="Z49" s="895"/>
      <c r="AA49" s="895"/>
      <c r="AB49" s="895"/>
      <c r="AC49" s="895"/>
      <c r="AD49" s="895"/>
      <c r="AE49" s="895"/>
      <c r="AF49" s="895"/>
      <c r="AG49" s="895"/>
      <c r="AH49" s="895"/>
      <c r="AI49" s="895"/>
      <c r="AJ49" s="895"/>
      <c r="AK49" s="895"/>
      <c r="AL49" s="895"/>
      <c r="AM49" s="896"/>
      <c r="AN49" s="617"/>
      <c r="AO49" s="617"/>
      <c r="AP49" s="617"/>
      <c r="AQ49" s="617"/>
      <c r="AR49" s="617"/>
      <c r="AS49" s="617"/>
      <c r="AT49" s="617"/>
      <c r="AU49" s="617"/>
      <c r="AV49" s="617"/>
      <c r="AW49" s="617"/>
      <c r="AX49" s="617"/>
      <c r="AY49" s="617"/>
      <c r="AZ49" s="617"/>
      <c r="BA49" s="617"/>
      <c r="BB49" s="617"/>
      <c r="BC49" s="617"/>
      <c r="BD49" s="617"/>
      <c r="BE49" s="617"/>
      <c r="BF49" s="617"/>
      <c r="BG49" s="617"/>
      <c r="BH49" s="617"/>
      <c r="BI49" s="617"/>
      <c r="BJ49" s="617"/>
      <c r="BK49" s="617"/>
    </row>
    <row r="50" spans="1:63" s="41" customFormat="1" x14ac:dyDescent="0.2">
      <c r="E50" s="142"/>
      <c r="F50" s="142"/>
      <c r="G50" s="200"/>
      <c r="J50" s="259"/>
    </row>
    <row r="51" spans="1:63" s="41" customFormat="1" x14ac:dyDescent="0.2">
      <c r="E51" s="142"/>
      <c r="F51" s="142"/>
      <c r="G51" s="200"/>
      <c r="J51" s="259"/>
    </row>
    <row r="52" spans="1:63" s="41" customFormat="1" x14ac:dyDescent="0.2">
      <c r="E52" s="142"/>
      <c r="F52" s="142"/>
      <c r="G52" s="200"/>
      <c r="J52" s="259"/>
    </row>
    <row r="53" spans="1:63" s="41" customFormat="1" x14ac:dyDescent="0.2">
      <c r="E53" s="142"/>
      <c r="F53" s="142"/>
      <c r="G53" s="200"/>
      <c r="J53" s="259"/>
    </row>
    <row r="54" spans="1:63" s="41" customFormat="1" x14ac:dyDescent="0.2">
      <c r="E54" s="142"/>
      <c r="F54" s="142"/>
      <c r="G54" s="200"/>
      <c r="J54" s="259"/>
    </row>
    <row r="55" spans="1:63" s="41" customFormat="1" x14ac:dyDescent="0.2">
      <c r="E55" s="142"/>
      <c r="F55" s="142"/>
      <c r="G55" s="200"/>
      <c r="J55" s="259"/>
    </row>
    <row r="56" spans="1:63" s="41" customFormat="1" x14ac:dyDescent="0.2">
      <c r="E56" s="142"/>
      <c r="F56" s="142"/>
      <c r="G56" s="200"/>
      <c r="J56" s="259"/>
    </row>
    <row r="57" spans="1:63" s="41" customFormat="1" x14ac:dyDescent="0.2">
      <c r="E57" s="142"/>
      <c r="F57" s="142"/>
      <c r="G57" s="200"/>
      <c r="J57" s="259"/>
    </row>
    <row r="58" spans="1:63" s="41" customFormat="1" x14ac:dyDescent="0.2">
      <c r="E58" s="142"/>
      <c r="F58" s="142"/>
      <c r="G58" s="200"/>
      <c r="J58" s="259"/>
    </row>
    <row r="59" spans="1:63" s="41" customFormat="1" x14ac:dyDescent="0.2">
      <c r="E59" s="142"/>
      <c r="F59" s="142"/>
      <c r="G59" s="200"/>
      <c r="J59" s="259"/>
    </row>
    <row r="60" spans="1:63" s="41" customFormat="1" x14ac:dyDescent="0.2">
      <c r="E60" s="142"/>
      <c r="F60" s="142"/>
      <c r="G60" s="200"/>
      <c r="J60" s="259"/>
    </row>
    <row r="61" spans="1:63" s="41" customFormat="1" x14ac:dyDescent="0.2">
      <c r="E61" s="142"/>
      <c r="F61" s="142"/>
      <c r="G61" s="200"/>
      <c r="J61" s="259"/>
    </row>
    <row r="62" spans="1:63" s="41" customFormat="1" x14ac:dyDescent="0.2">
      <c r="E62" s="142"/>
      <c r="F62" s="142"/>
      <c r="G62" s="200"/>
      <c r="J62" s="259"/>
    </row>
    <row r="63" spans="1:63" s="41" customFormat="1" x14ac:dyDescent="0.2">
      <c r="E63" s="142"/>
      <c r="F63" s="142"/>
      <c r="G63" s="200"/>
      <c r="J63" s="259"/>
    </row>
  </sheetData>
  <mergeCells count="94">
    <mergeCell ref="O47:AM49"/>
    <mergeCell ref="K39:K40"/>
    <mergeCell ref="L39:L40"/>
    <mergeCell ref="M39:M40"/>
    <mergeCell ref="N39:N40"/>
    <mergeCell ref="D30:D37"/>
    <mergeCell ref="E30:E37"/>
    <mergeCell ref="G32:G33"/>
    <mergeCell ref="D38:D45"/>
    <mergeCell ref="E38:E45"/>
    <mergeCell ref="G39:G40"/>
    <mergeCell ref="N25:N27"/>
    <mergeCell ref="G43:G44"/>
    <mergeCell ref="K43:K44"/>
    <mergeCell ref="L43:L44"/>
    <mergeCell ref="M43:M44"/>
    <mergeCell ref="D28:D29"/>
    <mergeCell ref="E28:E29"/>
    <mergeCell ref="L28:L29"/>
    <mergeCell ref="M28:M29"/>
    <mergeCell ref="K20:K21"/>
    <mergeCell ref="L20:L21"/>
    <mergeCell ref="M20:M21"/>
    <mergeCell ref="G25:G27"/>
    <mergeCell ref="K25:K27"/>
    <mergeCell ref="L25:L27"/>
    <mergeCell ref="M25:M27"/>
    <mergeCell ref="N20:N21"/>
    <mergeCell ref="K22:K24"/>
    <mergeCell ref="L22:L24"/>
    <mergeCell ref="M22:M24"/>
    <mergeCell ref="N22:N24"/>
    <mergeCell ref="K15:K16"/>
    <mergeCell ref="L15:L16"/>
    <mergeCell ref="M15:M16"/>
    <mergeCell ref="N15:N16"/>
    <mergeCell ref="K17:K19"/>
    <mergeCell ref="L17:L19"/>
    <mergeCell ref="M17:M19"/>
    <mergeCell ref="N17:N19"/>
    <mergeCell ref="AH9:AI9"/>
    <mergeCell ref="AJ9:AK9"/>
    <mergeCell ref="AL9:AM9"/>
    <mergeCell ref="AN9:AO9"/>
    <mergeCell ref="A11:A46"/>
    <mergeCell ref="B11:B46"/>
    <mergeCell ref="C11:C45"/>
    <mergeCell ref="D11:D27"/>
    <mergeCell ref="E11:E27"/>
    <mergeCell ref="F11:F46"/>
    <mergeCell ref="V9:W9"/>
    <mergeCell ref="X9:Y9"/>
    <mergeCell ref="Z9:AA9"/>
    <mergeCell ref="AB9:AC9"/>
    <mergeCell ref="AD9:AE9"/>
    <mergeCell ref="AF9:AG9"/>
    <mergeCell ref="T9:U9"/>
    <mergeCell ref="G9:G10"/>
    <mergeCell ref="H9:H10"/>
    <mergeCell ref="I9:I10"/>
    <mergeCell ref="J9:J10"/>
    <mergeCell ref="K9:K10"/>
    <mergeCell ref="L9:L10"/>
    <mergeCell ref="M9:M10"/>
    <mergeCell ref="N9:N10"/>
    <mergeCell ref="O9:O10"/>
    <mergeCell ref="P9:Q9"/>
    <mergeCell ref="R9:S9"/>
    <mergeCell ref="A3:N7"/>
    <mergeCell ref="P3:AM7"/>
    <mergeCell ref="AN3:AO8"/>
    <mergeCell ref="A8:N8"/>
    <mergeCell ref="O8:AM8"/>
    <mergeCell ref="A9:B9"/>
    <mergeCell ref="C9:C10"/>
    <mergeCell ref="D9:D10"/>
    <mergeCell ref="E9:E10"/>
    <mergeCell ref="F9:F10"/>
    <mergeCell ref="C49:D49"/>
    <mergeCell ref="J49:N49"/>
    <mergeCell ref="O11:O12"/>
    <mergeCell ref="O13:O24"/>
    <mergeCell ref="O25:O27"/>
    <mergeCell ref="O32:O33"/>
    <mergeCell ref="O39:O40"/>
    <mergeCell ref="O43:O44"/>
    <mergeCell ref="G11:G12"/>
    <mergeCell ref="K11:K12"/>
    <mergeCell ref="N11:N12"/>
    <mergeCell ref="G13:G24"/>
    <mergeCell ref="K13:K14"/>
    <mergeCell ref="L13:L14"/>
    <mergeCell ref="M13:M14"/>
    <mergeCell ref="N13:N14"/>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54" max="64" man="1"/>
  </rowBreaks>
  <colBreaks count="1" manualBreakCount="1">
    <brk id="14" min="2" max="3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2210-10CB-4603-9E3D-2CB2001E7268}">
  <dimension ref="A1:BM48"/>
  <sheetViews>
    <sheetView topLeftCell="H6" zoomScaleNormal="100" zoomScaleSheetLayoutView="100" workbookViewId="0">
      <selection activeCell="M13" sqref="M13"/>
    </sheetView>
  </sheetViews>
  <sheetFormatPr baseColWidth="10" defaultRowHeight="12.75" x14ac:dyDescent="0.2"/>
  <cols>
    <col min="1" max="1" width="25.140625" style="4" customWidth="1"/>
    <col min="2" max="2" width="29.5703125" style="4" customWidth="1"/>
    <col min="3" max="3" width="19.85546875" style="4" customWidth="1"/>
    <col min="4" max="4" width="34" style="4" customWidth="1"/>
    <col min="5" max="5" width="23" style="350" customWidth="1"/>
    <col min="6" max="6" width="20.140625" style="350" customWidth="1"/>
    <col min="7" max="7" width="34.140625" style="4" customWidth="1"/>
    <col min="8" max="8" width="20" style="4" customWidth="1"/>
    <col min="9" max="9" width="19" style="4" customWidth="1"/>
    <col min="10" max="13" width="23.42578125" style="4" customWidth="1"/>
    <col min="14" max="14" width="12.5703125" style="4" customWidth="1"/>
    <col min="15" max="15" width="13.85546875" style="4" customWidth="1"/>
    <col min="16" max="42" width="3.5703125" style="4" customWidth="1"/>
    <col min="43" max="43" width="2.42578125" style="4" customWidth="1"/>
    <col min="44" max="54" width="3.5703125" style="4" customWidth="1"/>
    <col min="55" max="55" width="4.42578125" style="4" customWidth="1"/>
    <col min="56" max="63" width="3.5703125" style="4" customWidth="1"/>
    <col min="64" max="16384" width="11.42578125" style="4"/>
  </cols>
  <sheetData>
    <row r="1" spans="1:65" s="41" customFormat="1" ht="16.5" x14ac:dyDescent="0.2">
      <c r="E1" s="315"/>
      <c r="F1" s="315"/>
      <c r="P1" s="144"/>
    </row>
    <row r="2" spans="1:65" s="41" customFormat="1" ht="17.25" thickBot="1" x14ac:dyDescent="0.25">
      <c r="E2" s="315"/>
      <c r="F2" s="315"/>
      <c r="P2" s="144"/>
    </row>
    <row r="3" spans="1:65" s="41" customFormat="1" ht="15" customHeight="1" x14ac:dyDescent="0.2">
      <c r="A3" s="401"/>
      <c r="B3" s="402"/>
      <c r="C3" s="403"/>
      <c r="D3" s="403"/>
      <c r="E3" s="403"/>
      <c r="F3" s="403"/>
      <c r="G3" s="403"/>
      <c r="H3" s="403"/>
      <c r="I3" s="403"/>
      <c r="J3" s="403"/>
      <c r="K3" s="178"/>
      <c r="L3" s="178"/>
      <c r="M3" s="178"/>
      <c r="N3" s="1152" t="s">
        <v>805</v>
      </c>
      <c r="O3" s="1152"/>
      <c r="P3" s="1152"/>
      <c r="Q3" s="1152"/>
      <c r="R3" s="1152"/>
      <c r="S3" s="1152"/>
      <c r="T3" s="1152"/>
      <c r="U3" s="1152"/>
      <c r="V3" s="1152"/>
      <c r="W3" s="1152"/>
      <c r="X3" s="1152"/>
      <c r="Y3" s="1152"/>
      <c r="Z3" s="1152"/>
      <c r="AA3" s="1152"/>
      <c r="AB3" s="1152"/>
      <c r="AC3" s="1152"/>
      <c r="AD3" s="1152"/>
      <c r="AE3" s="1152"/>
      <c r="AF3" s="1152"/>
      <c r="AG3" s="1152"/>
      <c r="AH3" s="1152"/>
      <c r="AI3" s="1152"/>
      <c r="AJ3" s="1152"/>
      <c r="AK3" s="1152"/>
      <c r="AL3" s="1152"/>
      <c r="AM3" s="1152"/>
      <c r="AN3" s="1152"/>
      <c r="AO3" s="1152"/>
      <c r="AP3" s="1152"/>
      <c r="AQ3" s="1152"/>
      <c r="AR3" s="1152"/>
      <c r="AS3" s="1152"/>
      <c r="AT3" s="1152"/>
      <c r="AU3" s="1152"/>
      <c r="AV3" s="1152"/>
      <c r="AW3" s="1152"/>
      <c r="AX3" s="1152"/>
      <c r="AY3" s="1152"/>
      <c r="AZ3" s="1152"/>
      <c r="BA3" s="1152"/>
      <c r="BB3" s="1152"/>
      <c r="BC3" s="1152"/>
      <c r="BD3" s="1152"/>
      <c r="BE3" s="1152"/>
      <c r="BF3" s="1152"/>
      <c r="BG3" s="1152"/>
      <c r="BH3" s="1152"/>
      <c r="BI3" s="1152"/>
      <c r="BJ3" s="1152"/>
      <c r="BK3" s="1153"/>
      <c r="BL3" s="813" t="s">
        <v>20</v>
      </c>
      <c r="BM3" s="814"/>
    </row>
    <row r="4" spans="1:65" s="41" customFormat="1" ht="15" customHeight="1" x14ac:dyDescent="0.2">
      <c r="A4" s="404"/>
      <c r="B4" s="405"/>
      <c r="C4" s="406"/>
      <c r="D4" s="406"/>
      <c r="E4" s="406"/>
      <c r="F4" s="406"/>
      <c r="G4" s="406"/>
      <c r="H4" s="406"/>
      <c r="I4" s="406"/>
      <c r="J4" s="406"/>
      <c r="K4" s="179"/>
      <c r="L4" s="179"/>
      <c r="M4" s="179"/>
      <c r="N4" s="1154"/>
      <c r="O4" s="1154"/>
      <c r="P4" s="1154"/>
      <c r="Q4" s="1154"/>
      <c r="R4" s="1154"/>
      <c r="S4" s="1154"/>
      <c r="T4" s="1154"/>
      <c r="U4" s="1154"/>
      <c r="V4" s="1154"/>
      <c r="W4" s="1154"/>
      <c r="X4" s="1154"/>
      <c r="Y4" s="1154"/>
      <c r="Z4" s="1154"/>
      <c r="AA4" s="1154"/>
      <c r="AB4" s="1154"/>
      <c r="AC4" s="1154"/>
      <c r="AD4" s="1154"/>
      <c r="AE4" s="1154"/>
      <c r="AF4" s="1154"/>
      <c r="AG4" s="1154"/>
      <c r="AH4" s="1154"/>
      <c r="AI4" s="1154"/>
      <c r="AJ4" s="1154"/>
      <c r="AK4" s="1154"/>
      <c r="AL4" s="1154"/>
      <c r="AM4" s="1154"/>
      <c r="AN4" s="1154"/>
      <c r="AO4" s="1154"/>
      <c r="AP4" s="1154"/>
      <c r="AQ4" s="1154"/>
      <c r="AR4" s="1154"/>
      <c r="AS4" s="1154"/>
      <c r="AT4" s="1154"/>
      <c r="AU4" s="1154"/>
      <c r="AV4" s="1154"/>
      <c r="AW4" s="1154"/>
      <c r="AX4" s="1154"/>
      <c r="AY4" s="1154"/>
      <c r="AZ4" s="1154"/>
      <c r="BA4" s="1154"/>
      <c r="BB4" s="1154"/>
      <c r="BC4" s="1154"/>
      <c r="BD4" s="1154"/>
      <c r="BE4" s="1154"/>
      <c r="BF4" s="1154"/>
      <c r="BG4" s="1154"/>
      <c r="BH4" s="1154"/>
      <c r="BI4" s="1154"/>
      <c r="BJ4" s="1154"/>
      <c r="BK4" s="1155"/>
      <c r="BL4" s="815"/>
      <c r="BM4" s="816"/>
    </row>
    <row r="5" spans="1:65" s="41" customFormat="1" ht="15" customHeight="1" x14ac:dyDescent="0.2">
      <c r="A5" s="404"/>
      <c r="B5" s="405"/>
      <c r="C5" s="406"/>
      <c r="D5" s="406"/>
      <c r="E5" s="406"/>
      <c r="F5" s="406"/>
      <c r="G5" s="406"/>
      <c r="H5" s="406"/>
      <c r="I5" s="406"/>
      <c r="J5" s="406"/>
      <c r="K5" s="179"/>
      <c r="L5" s="179"/>
      <c r="M5" s="179"/>
      <c r="N5" s="1154"/>
      <c r="O5" s="1154"/>
      <c r="P5" s="1154"/>
      <c r="Q5" s="1154"/>
      <c r="R5" s="1154"/>
      <c r="S5" s="1154"/>
      <c r="T5" s="1154"/>
      <c r="U5" s="1154"/>
      <c r="V5" s="1154"/>
      <c r="W5" s="1154"/>
      <c r="X5" s="1154"/>
      <c r="Y5" s="1154"/>
      <c r="Z5" s="1154"/>
      <c r="AA5" s="1154"/>
      <c r="AB5" s="1154"/>
      <c r="AC5" s="1154"/>
      <c r="AD5" s="1154"/>
      <c r="AE5" s="1154"/>
      <c r="AF5" s="1154"/>
      <c r="AG5" s="1154"/>
      <c r="AH5" s="1154"/>
      <c r="AI5" s="1154"/>
      <c r="AJ5" s="1154"/>
      <c r="AK5" s="1154"/>
      <c r="AL5" s="1154"/>
      <c r="AM5" s="1154"/>
      <c r="AN5" s="1154"/>
      <c r="AO5" s="1154"/>
      <c r="AP5" s="1154"/>
      <c r="AQ5" s="1154"/>
      <c r="AR5" s="1154"/>
      <c r="AS5" s="1154"/>
      <c r="AT5" s="1154"/>
      <c r="AU5" s="1154"/>
      <c r="AV5" s="1154"/>
      <c r="AW5" s="1154"/>
      <c r="AX5" s="1154"/>
      <c r="AY5" s="1154"/>
      <c r="AZ5" s="1154"/>
      <c r="BA5" s="1154"/>
      <c r="BB5" s="1154"/>
      <c r="BC5" s="1154"/>
      <c r="BD5" s="1154"/>
      <c r="BE5" s="1154"/>
      <c r="BF5" s="1154"/>
      <c r="BG5" s="1154"/>
      <c r="BH5" s="1154"/>
      <c r="BI5" s="1154"/>
      <c r="BJ5" s="1154"/>
      <c r="BK5" s="1155"/>
      <c r="BL5" s="815"/>
      <c r="BM5" s="816"/>
    </row>
    <row r="6" spans="1:65" s="41" customFormat="1" ht="15" customHeight="1" x14ac:dyDescent="0.2">
      <c r="A6" s="404"/>
      <c r="B6" s="405"/>
      <c r="C6" s="406"/>
      <c r="D6" s="406"/>
      <c r="E6" s="406"/>
      <c r="F6" s="406"/>
      <c r="G6" s="406"/>
      <c r="H6" s="406"/>
      <c r="I6" s="406"/>
      <c r="J6" s="406"/>
      <c r="K6" s="179"/>
      <c r="L6" s="179"/>
      <c r="M6" s="179"/>
      <c r="N6" s="1154"/>
      <c r="O6" s="1154"/>
      <c r="P6" s="1154"/>
      <c r="Q6" s="1154"/>
      <c r="R6" s="1154"/>
      <c r="S6" s="1154"/>
      <c r="T6" s="1154"/>
      <c r="U6" s="1154"/>
      <c r="V6" s="1154"/>
      <c r="W6" s="1154"/>
      <c r="X6" s="1154"/>
      <c r="Y6" s="1154"/>
      <c r="Z6" s="1154"/>
      <c r="AA6" s="1154"/>
      <c r="AB6" s="1154"/>
      <c r="AC6" s="1154"/>
      <c r="AD6" s="1154"/>
      <c r="AE6" s="1154"/>
      <c r="AF6" s="1154"/>
      <c r="AG6" s="1154"/>
      <c r="AH6" s="1154"/>
      <c r="AI6" s="1154"/>
      <c r="AJ6" s="1154"/>
      <c r="AK6" s="1154"/>
      <c r="AL6" s="1154"/>
      <c r="AM6" s="1154"/>
      <c r="AN6" s="1154"/>
      <c r="AO6" s="1154"/>
      <c r="AP6" s="1154"/>
      <c r="AQ6" s="1154"/>
      <c r="AR6" s="1154"/>
      <c r="AS6" s="1154"/>
      <c r="AT6" s="1154"/>
      <c r="AU6" s="1154"/>
      <c r="AV6" s="1154"/>
      <c r="AW6" s="1154"/>
      <c r="AX6" s="1154"/>
      <c r="AY6" s="1154"/>
      <c r="AZ6" s="1154"/>
      <c r="BA6" s="1154"/>
      <c r="BB6" s="1154"/>
      <c r="BC6" s="1154"/>
      <c r="BD6" s="1154"/>
      <c r="BE6" s="1154"/>
      <c r="BF6" s="1154"/>
      <c r="BG6" s="1154"/>
      <c r="BH6" s="1154"/>
      <c r="BI6" s="1154"/>
      <c r="BJ6" s="1154"/>
      <c r="BK6" s="1155"/>
      <c r="BL6" s="815"/>
      <c r="BM6" s="816"/>
    </row>
    <row r="7" spans="1:65" s="41" customFormat="1" ht="15" customHeight="1" x14ac:dyDescent="0.2">
      <c r="A7" s="404"/>
      <c r="B7" s="405"/>
      <c r="C7" s="406"/>
      <c r="D7" s="406"/>
      <c r="E7" s="406"/>
      <c r="F7" s="406"/>
      <c r="G7" s="406"/>
      <c r="H7" s="406"/>
      <c r="I7" s="406"/>
      <c r="J7" s="406"/>
      <c r="K7" s="179"/>
      <c r="L7" s="179"/>
      <c r="M7" s="179"/>
      <c r="N7" s="1154"/>
      <c r="O7" s="1154"/>
      <c r="P7" s="1154"/>
      <c r="Q7" s="1154"/>
      <c r="R7" s="1154"/>
      <c r="S7" s="1154"/>
      <c r="T7" s="1154"/>
      <c r="U7" s="1154"/>
      <c r="V7" s="1154"/>
      <c r="W7" s="1154"/>
      <c r="X7" s="1154"/>
      <c r="Y7" s="1154"/>
      <c r="Z7" s="1154"/>
      <c r="AA7" s="1154"/>
      <c r="AB7" s="1154"/>
      <c r="AC7" s="1154"/>
      <c r="AD7" s="1154"/>
      <c r="AE7" s="1154"/>
      <c r="AF7" s="1154"/>
      <c r="AG7" s="1154"/>
      <c r="AH7" s="1154"/>
      <c r="AI7" s="1154"/>
      <c r="AJ7" s="1154"/>
      <c r="AK7" s="1154"/>
      <c r="AL7" s="1154"/>
      <c r="AM7" s="1154"/>
      <c r="AN7" s="1154"/>
      <c r="AO7" s="1154"/>
      <c r="AP7" s="1154"/>
      <c r="AQ7" s="1154"/>
      <c r="AR7" s="1154"/>
      <c r="AS7" s="1154"/>
      <c r="AT7" s="1154"/>
      <c r="AU7" s="1154"/>
      <c r="AV7" s="1154"/>
      <c r="AW7" s="1154"/>
      <c r="AX7" s="1154"/>
      <c r="AY7" s="1154"/>
      <c r="AZ7" s="1154"/>
      <c r="BA7" s="1154"/>
      <c r="BB7" s="1154"/>
      <c r="BC7" s="1154"/>
      <c r="BD7" s="1154"/>
      <c r="BE7" s="1154"/>
      <c r="BF7" s="1154"/>
      <c r="BG7" s="1154"/>
      <c r="BH7" s="1154"/>
      <c r="BI7" s="1154"/>
      <c r="BJ7" s="1154"/>
      <c r="BK7" s="1155"/>
      <c r="BL7" s="815"/>
      <c r="BM7" s="816"/>
    </row>
    <row r="8" spans="1:65" s="41" customFormat="1" ht="15.75" customHeight="1" thickBot="1" x14ac:dyDescent="0.25">
      <c r="A8" s="404"/>
      <c r="B8" s="407"/>
      <c r="C8" s="408"/>
      <c r="D8" s="408"/>
      <c r="E8" s="408"/>
      <c r="F8" s="408"/>
      <c r="G8" s="408"/>
      <c r="H8" s="408"/>
      <c r="I8" s="408"/>
      <c r="J8" s="408"/>
      <c r="K8" s="180"/>
      <c r="L8" s="180"/>
      <c r="M8" s="180"/>
      <c r="N8" s="1156"/>
      <c r="O8" s="1156"/>
      <c r="P8" s="1156"/>
      <c r="Q8" s="1156"/>
      <c r="R8" s="1156"/>
      <c r="S8" s="1156"/>
      <c r="T8" s="1156"/>
      <c r="U8" s="1156"/>
      <c r="V8" s="1156"/>
      <c r="W8" s="1156"/>
      <c r="X8" s="1156"/>
      <c r="Y8" s="1156"/>
      <c r="Z8" s="1156"/>
      <c r="AA8" s="1156"/>
      <c r="AB8" s="1156"/>
      <c r="AC8" s="1156"/>
      <c r="AD8" s="1156"/>
      <c r="AE8" s="1156"/>
      <c r="AF8" s="1156"/>
      <c r="AG8" s="1156"/>
      <c r="AH8" s="1156"/>
      <c r="AI8" s="1156"/>
      <c r="AJ8" s="1156"/>
      <c r="AK8" s="1156"/>
      <c r="AL8" s="1156"/>
      <c r="AM8" s="1156"/>
      <c r="AN8" s="1156"/>
      <c r="AO8" s="1156"/>
      <c r="AP8" s="1156"/>
      <c r="AQ8" s="1156"/>
      <c r="AR8" s="1156"/>
      <c r="AS8" s="1156"/>
      <c r="AT8" s="1156"/>
      <c r="AU8" s="1156"/>
      <c r="AV8" s="1156"/>
      <c r="AW8" s="1156"/>
      <c r="AX8" s="1156"/>
      <c r="AY8" s="1156"/>
      <c r="AZ8" s="1156"/>
      <c r="BA8" s="1156"/>
      <c r="BB8" s="1156"/>
      <c r="BC8" s="1156"/>
      <c r="BD8" s="1156"/>
      <c r="BE8" s="1156"/>
      <c r="BF8" s="1156"/>
      <c r="BG8" s="1156"/>
      <c r="BH8" s="1156"/>
      <c r="BI8" s="1156"/>
      <c r="BJ8" s="1156"/>
      <c r="BK8" s="1157"/>
      <c r="BL8" s="817"/>
      <c r="BM8" s="818"/>
    </row>
    <row r="9" spans="1:65" s="41" customFormat="1" ht="15.75" customHeight="1" thickBot="1" x14ac:dyDescent="0.3">
      <c r="A9" s="1162" t="s">
        <v>89</v>
      </c>
      <c r="B9" s="1163"/>
      <c r="C9" s="1163"/>
      <c r="D9" s="1163"/>
      <c r="E9" s="1163"/>
      <c r="F9" s="1163"/>
      <c r="G9" s="1164"/>
      <c r="H9" s="1165" t="s">
        <v>421</v>
      </c>
      <c r="I9" s="1166"/>
      <c r="J9" s="1166"/>
      <c r="K9" s="1166"/>
      <c r="L9" s="1166"/>
      <c r="M9" s="1166"/>
      <c r="N9" s="1166"/>
      <c r="O9" s="1166"/>
      <c r="P9" s="1166"/>
      <c r="Q9" s="1166"/>
      <c r="R9" s="1166"/>
      <c r="S9" s="1166"/>
      <c r="T9" s="1166"/>
      <c r="U9" s="1166"/>
      <c r="V9" s="1166"/>
      <c r="W9" s="1166"/>
      <c r="X9" s="1166"/>
      <c r="Y9" s="1166"/>
      <c r="Z9" s="1166"/>
      <c r="AA9" s="1166"/>
      <c r="AB9" s="1166"/>
      <c r="AC9" s="1166"/>
      <c r="AD9" s="1166"/>
      <c r="AE9" s="1166"/>
      <c r="AF9" s="1166"/>
      <c r="AG9" s="1166"/>
      <c r="AH9" s="1166"/>
      <c r="AI9" s="1166"/>
      <c r="AJ9" s="1166"/>
      <c r="AK9" s="1166"/>
      <c r="AL9" s="1166"/>
      <c r="AM9" s="1166"/>
      <c r="AN9" s="1166"/>
      <c r="AO9" s="1166"/>
      <c r="AP9" s="1166"/>
      <c r="AQ9" s="1166"/>
      <c r="AR9" s="1166"/>
      <c r="AS9" s="1166"/>
      <c r="AT9" s="1166"/>
      <c r="AU9" s="1166"/>
      <c r="AV9" s="1166"/>
      <c r="AW9" s="1166"/>
      <c r="AX9" s="1166"/>
      <c r="AY9" s="1166"/>
      <c r="AZ9" s="1166"/>
      <c r="BA9" s="1166"/>
      <c r="BB9" s="1166"/>
      <c r="BC9" s="1166"/>
      <c r="BD9" s="1166"/>
      <c r="BE9" s="1166"/>
      <c r="BF9" s="1166"/>
      <c r="BG9" s="1166"/>
      <c r="BH9" s="1166"/>
      <c r="BI9" s="1166"/>
      <c r="BJ9" s="1166"/>
      <c r="BK9" s="1167"/>
      <c r="BL9" s="820" t="s">
        <v>90</v>
      </c>
      <c r="BM9" s="1039"/>
    </row>
    <row r="10" spans="1:65" s="41" customFormat="1" ht="25.5" customHeight="1" x14ac:dyDescent="0.2">
      <c r="A10" s="1168" t="s">
        <v>22</v>
      </c>
      <c r="B10" s="1150"/>
      <c r="C10" s="1150" t="s">
        <v>49</v>
      </c>
      <c r="D10" s="1150" t="s">
        <v>55</v>
      </c>
      <c r="E10" s="1169" t="s">
        <v>618</v>
      </c>
      <c r="F10" s="1169" t="s">
        <v>50</v>
      </c>
      <c r="G10" s="1150" t="s">
        <v>51</v>
      </c>
      <c r="H10" s="1150" t="s">
        <v>52</v>
      </c>
      <c r="I10" s="1150" t="s">
        <v>53</v>
      </c>
      <c r="J10" s="1150" t="s">
        <v>54</v>
      </c>
      <c r="K10" s="1150" t="s">
        <v>56</v>
      </c>
      <c r="L10" s="1150" t="s">
        <v>57</v>
      </c>
      <c r="M10" s="1150" t="s">
        <v>58</v>
      </c>
      <c r="N10" s="1150" t="s">
        <v>59</v>
      </c>
      <c r="O10" s="1178" t="s">
        <v>1006</v>
      </c>
      <c r="P10" s="1159" t="s">
        <v>0</v>
      </c>
      <c r="Q10" s="1158"/>
      <c r="R10" s="1158"/>
      <c r="S10" s="1158"/>
      <c r="T10" s="1158" t="s">
        <v>1</v>
      </c>
      <c r="U10" s="1158"/>
      <c r="V10" s="1158"/>
      <c r="W10" s="1158"/>
      <c r="X10" s="1158" t="s">
        <v>2</v>
      </c>
      <c r="Y10" s="1158"/>
      <c r="Z10" s="1158"/>
      <c r="AA10" s="1158"/>
      <c r="AB10" s="1158" t="s">
        <v>3</v>
      </c>
      <c r="AC10" s="1158"/>
      <c r="AD10" s="1158"/>
      <c r="AE10" s="1158"/>
      <c r="AF10" s="1158" t="s">
        <v>4</v>
      </c>
      <c r="AG10" s="1158"/>
      <c r="AH10" s="1158"/>
      <c r="AI10" s="1158"/>
      <c r="AJ10" s="1158" t="s">
        <v>5</v>
      </c>
      <c r="AK10" s="1158"/>
      <c r="AL10" s="1158"/>
      <c r="AM10" s="1158"/>
      <c r="AN10" s="1158" t="s">
        <v>6</v>
      </c>
      <c r="AO10" s="1158"/>
      <c r="AP10" s="1158"/>
      <c r="AQ10" s="1158"/>
      <c r="AR10" s="1158" t="s">
        <v>7</v>
      </c>
      <c r="AS10" s="1158"/>
      <c r="AT10" s="1158"/>
      <c r="AU10" s="1158"/>
      <c r="AV10" s="1158" t="s">
        <v>8</v>
      </c>
      <c r="AW10" s="1158"/>
      <c r="AX10" s="1158"/>
      <c r="AY10" s="1158"/>
      <c r="AZ10" s="1158" t="s">
        <v>9</v>
      </c>
      <c r="BA10" s="1158"/>
      <c r="BB10" s="1158"/>
      <c r="BC10" s="1158"/>
      <c r="BD10" s="1158" t="s">
        <v>10</v>
      </c>
      <c r="BE10" s="1158"/>
      <c r="BF10" s="1158"/>
      <c r="BG10" s="1158"/>
      <c r="BH10" s="1158" t="s">
        <v>11</v>
      </c>
      <c r="BI10" s="1158"/>
      <c r="BJ10" s="1158"/>
      <c r="BK10" s="1171"/>
      <c r="BL10" s="1148" t="s">
        <v>19</v>
      </c>
      <c r="BM10" s="823" t="s">
        <v>21</v>
      </c>
    </row>
    <row r="11" spans="1:65" s="41" customFormat="1" ht="55.5" customHeight="1" thickBot="1" x14ac:dyDescent="0.25">
      <c r="A11" s="524" t="s">
        <v>12</v>
      </c>
      <c r="B11" s="525" t="s">
        <v>13</v>
      </c>
      <c r="C11" s="1151"/>
      <c r="D11" s="1151"/>
      <c r="E11" s="1170"/>
      <c r="F11" s="1170"/>
      <c r="G11" s="1151"/>
      <c r="H11" s="1151"/>
      <c r="I11" s="1151"/>
      <c r="J11" s="1151"/>
      <c r="K11" s="1151"/>
      <c r="L11" s="1151"/>
      <c r="M11" s="1151"/>
      <c r="N11" s="1151"/>
      <c r="O11" s="1179"/>
      <c r="P11" s="1172" t="s">
        <v>23</v>
      </c>
      <c r="Q11" s="1160"/>
      <c r="R11" s="1160" t="s">
        <v>24</v>
      </c>
      <c r="S11" s="1160"/>
      <c r="T11" s="1160" t="s">
        <v>23</v>
      </c>
      <c r="U11" s="1160"/>
      <c r="V11" s="1160" t="s">
        <v>24</v>
      </c>
      <c r="W11" s="1160"/>
      <c r="X11" s="1160" t="s">
        <v>23</v>
      </c>
      <c r="Y11" s="1160"/>
      <c r="Z11" s="1160" t="s">
        <v>24</v>
      </c>
      <c r="AA11" s="1160"/>
      <c r="AB11" s="1160" t="s">
        <v>23</v>
      </c>
      <c r="AC11" s="1160"/>
      <c r="AD11" s="1160" t="s">
        <v>24</v>
      </c>
      <c r="AE11" s="1160"/>
      <c r="AF11" s="1160" t="s">
        <v>23</v>
      </c>
      <c r="AG11" s="1160"/>
      <c r="AH11" s="1160" t="s">
        <v>24</v>
      </c>
      <c r="AI11" s="1160"/>
      <c r="AJ11" s="1160" t="s">
        <v>23</v>
      </c>
      <c r="AK11" s="1160"/>
      <c r="AL11" s="1160" t="s">
        <v>24</v>
      </c>
      <c r="AM11" s="1160"/>
      <c r="AN11" s="1160" t="s">
        <v>23</v>
      </c>
      <c r="AO11" s="1160"/>
      <c r="AP11" s="1160" t="s">
        <v>24</v>
      </c>
      <c r="AQ11" s="1160"/>
      <c r="AR11" s="1160" t="s">
        <v>23</v>
      </c>
      <c r="AS11" s="1160"/>
      <c r="AT11" s="1160" t="s">
        <v>24</v>
      </c>
      <c r="AU11" s="1160"/>
      <c r="AV11" s="1160" t="s">
        <v>23</v>
      </c>
      <c r="AW11" s="1160"/>
      <c r="AX11" s="1160" t="s">
        <v>24</v>
      </c>
      <c r="AY11" s="1160"/>
      <c r="AZ11" s="1160" t="s">
        <v>23</v>
      </c>
      <c r="BA11" s="1160"/>
      <c r="BB11" s="1160" t="s">
        <v>24</v>
      </c>
      <c r="BC11" s="1160"/>
      <c r="BD11" s="1160" t="s">
        <v>23</v>
      </c>
      <c r="BE11" s="1160"/>
      <c r="BF11" s="1160" t="s">
        <v>24</v>
      </c>
      <c r="BG11" s="1160"/>
      <c r="BH11" s="1160" t="s">
        <v>23</v>
      </c>
      <c r="BI11" s="1160"/>
      <c r="BJ11" s="1160" t="s">
        <v>24</v>
      </c>
      <c r="BK11" s="1161"/>
      <c r="BL11" s="1149"/>
      <c r="BM11" s="824"/>
    </row>
    <row r="12" spans="1:65" s="137" customFormat="1" ht="88.5" customHeight="1" x14ac:dyDescent="0.2">
      <c r="A12" s="1173" t="s">
        <v>88</v>
      </c>
      <c r="B12" s="996" t="s">
        <v>806</v>
      </c>
      <c r="C12" s="1175" t="s">
        <v>279</v>
      </c>
      <c r="D12" s="528" t="s">
        <v>1095</v>
      </c>
      <c r="E12" s="529">
        <v>0.05</v>
      </c>
      <c r="F12" s="529" t="s">
        <v>807</v>
      </c>
      <c r="G12" s="528" t="s">
        <v>808</v>
      </c>
      <c r="H12" s="530" t="s">
        <v>809</v>
      </c>
      <c r="I12" s="125" t="s">
        <v>1115</v>
      </c>
      <c r="J12" s="531">
        <v>0.05</v>
      </c>
      <c r="K12" s="29" t="s">
        <v>810</v>
      </c>
      <c r="L12" s="532" t="s">
        <v>811</v>
      </c>
      <c r="M12" s="532" t="s">
        <v>812</v>
      </c>
      <c r="N12" s="539" t="s">
        <v>551</v>
      </c>
      <c r="O12" s="462" t="s">
        <v>26</v>
      </c>
      <c r="P12" s="1176"/>
      <c r="Q12" s="1176"/>
      <c r="R12" s="1177"/>
      <c r="S12" s="1177"/>
      <c r="T12" s="1176"/>
      <c r="U12" s="1176"/>
      <c r="V12" s="1177"/>
      <c r="W12" s="1177"/>
      <c r="X12" s="1176"/>
      <c r="Y12" s="1176"/>
      <c r="Z12" s="1182"/>
      <c r="AA12" s="1182"/>
      <c r="AB12" s="1176"/>
      <c r="AC12" s="1176"/>
      <c r="AD12" s="1176"/>
      <c r="AE12" s="1176"/>
      <c r="AF12" s="1176"/>
      <c r="AG12" s="1176"/>
      <c r="AH12" s="1176"/>
      <c r="AI12" s="1176"/>
      <c r="AJ12" s="1176"/>
      <c r="AK12" s="1176"/>
      <c r="AL12" s="1176"/>
      <c r="AM12" s="1176"/>
      <c r="AN12" s="1190"/>
      <c r="AO12" s="1190"/>
      <c r="AP12" s="1180">
        <v>0.25</v>
      </c>
      <c r="AQ12" s="1180"/>
      <c r="AR12" s="1176"/>
      <c r="AS12" s="1176"/>
      <c r="AT12" s="1176"/>
      <c r="AU12" s="1176"/>
      <c r="AV12" s="1181"/>
      <c r="AW12" s="1181"/>
      <c r="AX12" s="1176"/>
      <c r="AY12" s="1176"/>
      <c r="AZ12" s="1176"/>
      <c r="BA12" s="1176"/>
      <c r="BB12" s="1180">
        <v>0.25</v>
      </c>
      <c r="BC12" s="1180"/>
      <c r="BD12" s="1176"/>
      <c r="BE12" s="1176"/>
      <c r="BF12" s="1177"/>
      <c r="BG12" s="1177"/>
      <c r="BH12" s="1176"/>
      <c r="BI12" s="1176"/>
      <c r="BJ12" s="1177"/>
      <c r="BK12" s="1187"/>
      <c r="BL12" s="552"/>
      <c r="BM12" s="550"/>
    </row>
    <row r="13" spans="1:65" s="41" customFormat="1" ht="138" customHeight="1" x14ac:dyDescent="0.2">
      <c r="A13" s="1174"/>
      <c r="B13" s="997"/>
      <c r="C13" s="1121"/>
      <c r="D13" s="1122" t="s">
        <v>813</v>
      </c>
      <c r="E13" s="1120">
        <v>0.15</v>
      </c>
      <c r="F13" s="1000" t="s">
        <v>814</v>
      </c>
      <c r="G13" s="1188" t="s">
        <v>815</v>
      </c>
      <c r="H13" s="114" t="s">
        <v>816</v>
      </c>
      <c r="I13" s="146" t="s">
        <v>817</v>
      </c>
      <c r="J13" s="410">
        <v>2.5000000000000001E-2</v>
      </c>
      <c r="K13" s="478" t="s">
        <v>810</v>
      </c>
      <c r="L13" s="409" t="s">
        <v>818</v>
      </c>
      <c r="M13" s="409" t="s">
        <v>812</v>
      </c>
      <c r="N13" s="498" t="s">
        <v>551</v>
      </c>
      <c r="O13" s="1189" t="s">
        <v>43</v>
      </c>
      <c r="P13" s="1185"/>
      <c r="Q13" s="1185"/>
      <c r="R13" s="1183"/>
      <c r="S13" s="1183"/>
      <c r="T13" s="1185"/>
      <c r="U13" s="1185"/>
      <c r="V13" s="1183"/>
      <c r="W13" s="1183"/>
      <c r="X13" s="1185"/>
      <c r="Y13" s="1185"/>
      <c r="Z13" s="1183"/>
      <c r="AA13" s="1183"/>
      <c r="AB13" s="1185"/>
      <c r="AC13" s="1185"/>
      <c r="AD13" s="1185"/>
      <c r="AE13" s="1185"/>
      <c r="AF13" s="1185"/>
      <c r="AG13" s="1185"/>
      <c r="AH13" s="1186">
        <v>2</v>
      </c>
      <c r="AI13" s="1186"/>
      <c r="AJ13" s="1185"/>
      <c r="AK13" s="1185"/>
      <c r="AL13" s="1186">
        <v>2</v>
      </c>
      <c r="AM13" s="1186"/>
      <c r="AN13" s="1185"/>
      <c r="AO13" s="1185"/>
      <c r="AP13" s="1186">
        <v>2</v>
      </c>
      <c r="AQ13" s="1186"/>
      <c r="AR13" s="1185"/>
      <c r="AS13" s="1185"/>
      <c r="AT13" s="1191">
        <v>2</v>
      </c>
      <c r="AU13" s="1191"/>
      <c r="AV13" s="1185"/>
      <c r="AW13" s="1185"/>
      <c r="AX13" s="1183"/>
      <c r="AY13" s="1183"/>
      <c r="AZ13" s="1185"/>
      <c r="BA13" s="1185"/>
      <c r="BB13" s="1183"/>
      <c r="BC13" s="1183"/>
      <c r="BD13" s="1185"/>
      <c r="BE13" s="1185"/>
      <c r="BF13" s="1183"/>
      <c r="BG13" s="1183"/>
      <c r="BH13" s="1185"/>
      <c r="BI13" s="1185"/>
      <c r="BJ13" s="1183"/>
      <c r="BK13" s="1184"/>
      <c r="BL13" s="553"/>
      <c r="BM13" s="551"/>
    </row>
    <row r="14" spans="1:65" s="41" customFormat="1" ht="93.75" customHeight="1" x14ac:dyDescent="0.2">
      <c r="A14" s="1174"/>
      <c r="B14" s="997"/>
      <c r="C14" s="1121"/>
      <c r="D14" s="1122"/>
      <c r="E14" s="1120"/>
      <c r="F14" s="1000"/>
      <c r="G14" s="1188"/>
      <c r="H14" s="114" t="s">
        <v>819</v>
      </c>
      <c r="I14" s="465" t="s">
        <v>820</v>
      </c>
      <c r="J14" s="410">
        <v>2.5000000000000001E-2</v>
      </c>
      <c r="K14" s="478" t="s">
        <v>810</v>
      </c>
      <c r="L14" s="13" t="s">
        <v>818</v>
      </c>
      <c r="M14" s="409" t="s">
        <v>812</v>
      </c>
      <c r="N14" s="498" t="s">
        <v>551</v>
      </c>
      <c r="O14" s="1189"/>
      <c r="P14" s="1185"/>
      <c r="Q14" s="1185"/>
      <c r="R14" s="1183"/>
      <c r="S14" s="1183"/>
      <c r="T14" s="1185"/>
      <c r="U14" s="1185"/>
      <c r="V14" s="1183"/>
      <c r="W14" s="1183"/>
      <c r="X14" s="1185"/>
      <c r="Y14" s="1185"/>
      <c r="Z14" s="1183"/>
      <c r="AA14" s="1183"/>
      <c r="AB14" s="1185"/>
      <c r="AC14" s="1185"/>
      <c r="AD14" s="1185"/>
      <c r="AE14" s="1185"/>
      <c r="AF14" s="1185"/>
      <c r="AG14" s="1185"/>
      <c r="AH14" s="1185"/>
      <c r="AI14" s="1185"/>
      <c r="AJ14" s="1185"/>
      <c r="AK14" s="1185"/>
      <c r="AL14" s="1185"/>
      <c r="AM14" s="1185"/>
      <c r="AN14" s="1185"/>
      <c r="AO14" s="1185"/>
      <c r="AP14" s="1185"/>
      <c r="AQ14" s="1185"/>
      <c r="AR14" s="1185"/>
      <c r="AS14" s="1185"/>
      <c r="AT14" s="1186">
        <v>5</v>
      </c>
      <c r="AU14" s="1186"/>
      <c r="AV14" s="1185"/>
      <c r="AW14" s="1185"/>
      <c r="AX14" s="1185"/>
      <c r="AY14" s="1185"/>
      <c r="AZ14" s="1185"/>
      <c r="BA14" s="1185"/>
      <c r="BB14" s="1185"/>
      <c r="BC14" s="1185"/>
      <c r="BD14" s="1185"/>
      <c r="BE14" s="1185"/>
      <c r="BF14" s="1185"/>
      <c r="BG14" s="1185"/>
      <c r="BH14" s="1185"/>
      <c r="BI14" s="1185"/>
      <c r="BJ14" s="1183"/>
      <c r="BK14" s="1184"/>
      <c r="BL14" s="553"/>
      <c r="BM14" s="551"/>
    </row>
    <row r="15" spans="1:65" s="41" customFormat="1" ht="120.75" customHeight="1" x14ac:dyDescent="0.2">
      <c r="A15" s="1174"/>
      <c r="B15" s="997"/>
      <c r="C15" s="1121"/>
      <c r="D15" s="1122"/>
      <c r="E15" s="1120"/>
      <c r="F15" s="1000"/>
      <c r="G15" s="783" t="s">
        <v>821</v>
      </c>
      <c r="H15" s="465" t="s">
        <v>822</v>
      </c>
      <c r="I15" s="465" t="s">
        <v>823</v>
      </c>
      <c r="J15" s="410">
        <v>0.02</v>
      </c>
      <c r="K15" s="478" t="s">
        <v>810</v>
      </c>
      <c r="L15" s="147" t="s">
        <v>1082</v>
      </c>
      <c r="M15" s="147" t="s">
        <v>812</v>
      </c>
      <c r="N15" s="498" t="s">
        <v>551</v>
      </c>
      <c r="O15" s="1192" t="s">
        <v>28</v>
      </c>
      <c r="P15" s="1193"/>
      <c r="Q15" s="1193"/>
      <c r="R15" s="1194"/>
      <c r="S15" s="1194"/>
      <c r="T15" s="1193"/>
      <c r="U15" s="1193"/>
      <c r="V15" s="1191">
        <v>50</v>
      </c>
      <c r="W15" s="1191"/>
      <c r="X15" s="1193"/>
      <c r="Y15" s="1193"/>
      <c r="Z15" s="1191">
        <v>70</v>
      </c>
      <c r="AA15" s="1191"/>
      <c r="AB15" s="1193"/>
      <c r="AC15" s="1193"/>
      <c r="AD15" s="1191">
        <v>100</v>
      </c>
      <c r="AE15" s="1191"/>
      <c r="AF15" s="1193"/>
      <c r="AG15" s="1193"/>
      <c r="AH15" s="1186">
        <v>100</v>
      </c>
      <c r="AI15" s="1186"/>
      <c r="AJ15" s="1193"/>
      <c r="AK15" s="1193"/>
      <c r="AL15" s="1186">
        <v>80</v>
      </c>
      <c r="AM15" s="1186"/>
      <c r="AN15" s="1193"/>
      <c r="AO15" s="1193"/>
      <c r="AP15" s="1186">
        <v>100</v>
      </c>
      <c r="AQ15" s="1186"/>
      <c r="AR15" s="1193"/>
      <c r="AS15" s="1193"/>
      <c r="AT15" s="1191">
        <v>130</v>
      </c>
      <c r="AU15" s="1191"/>
      <c r="AV15" s="1193"/>
      <c r="AW15" s="1193"/>
      <c r="AX15" s="1191">
        <v>100</v>
      </c>
      <c r="AY15" s="1191"/>
      <c r="AZ15" s="1193"/>
      <c r="BA15" s="1193"/>
      <c r="BB15" s="1186">
        <v>130</v>
      </c>
      <c r="BC15" s="1186"/>
      <c r="BD15" s="1193"/>
      <c r="BE15" s="1193"/>
      <c r="BF15" s="1186">
        <v>140</v>
      </c>
      <c r="BG15" s="1186"/>
      <c r="BH15" s="1193"/>
      <c r="BI15" s="1193"/>
      <c r="BJ15" s="1185"/>
      <c r="BK15" s="1195"/>
      <c r="BL15" s="553"/>
      <c r="BM15" s="551"/>
    </row>
    <row r="16" spans="1:65" s="41" customFormat="1" ht="130.5" customHeight="1" x14ac:dyDescent="0.2">
      <c r="A16" s="1174"/>
      <c r="B16" s="997"/>
      <c r="C16" s="1121"/>
      <c r="D16" s="1122"/>
      <c r="E16" s="1120"/>
      <c r="F16" s="1000"/>
      <c r="G16" s="783"/>
      <c r="H16" s="465" t="s">
        <v>824</v>
      </c>
      <c r="I16" s="465" t="s">
        <v>825</v>
      </c>
      <c r="J16" s="410">
        <v>0.03</v>
      </c>
      <c r="K16" s="478" t="s">
        <v>810</v>
      </c>
      <c r="L16" s="147" t="s">
        <v>1082</v>
      </c>
      <c r="M16" s="147" t="s">
        <v>826</v>
      </c>
      <c r="N16" s="498" t="s">
        <v>551</v>
      </c>
      <c r="O16" s="1192"/>
      <c r="P16" s="1193"/>
      <c r="Q16" s="1193"/>
      <c r="R16" s="1194"/>
      <c r="S16" s="1194"/>
      <c r="T16" s="1193"/>
      <c r="U16" s="1193"/>
      <c r="V16" s="1191">
        <v>2</v>
      </c>
      <c r="W16" s="1191"/>
      <c r="X16" s="1193"/>
      <c r="Y16" s="1193"/>
      <c r="Z16" s="1191">
        <v>3</v>
      </c>
      <c r="AA16" s="1191"/>
      <c r="AB16" s="1193"/>
      <c r="AC16" s="1193"/>
      <c r="AD16" s="1191">
        <v>4</v>
      </c>
      <c r="AE16" s="1191"/>
      <c r="AF16" s="1193"/>
      <c r="AG16" s="1193"/>
      <c r="AH16" s="1186">
        <v>4</v>
      </c>
      <c r="AI16" s="1186"/>
      <c r="AJ16" s="1193"/>
      <c r="AK16" s="1193"/>
      <c r="AL16" s="1186">
        <v>4</v>
      </c>
      <c r="AM16" s="1186"/>
      <c r="AN16" s="1193"/>
      <c r="AO16" s="1193"/>
      <c r="AP16" s="1186">
        <v>4</v>
      </c>
      <c r="AQ16" s="1186"/>
      <c r="AR16" s="1193"/>
      <c r="AS16" s="1193"/>
      <c r="AT16" s="1191">
        <v>5</v>
      </c>
      <c r="AU16" s="1191"/>
      <c r="AV16" s="1193"/>
      <c r="AW16" s="1193"/>
      <c r="AX16" s="1191">
        <v>4</v>
      </c>
      <c r="AY16" s="1191"/>
      <c r="AZ16" s="1193"/>
      <c r="BA16" s="1193"/>
      <c r="BB16" s="1191">
        <v>6</v>
      </c>
      <c r="BC16" s="1191"/>
      <c r="BD16" s="1193"/>
      <c r="BE16" s="1193"/>
      <c r="BF16" s="1191">
        <v>4</v>
      </c>
      <c r="BG16" s="1191"/>
      <c r="BH16" s="1193"/>
      <c r="BI16" s="1193"/>
      <c r="BJ16" s="1183"/>
      <c r="BK16" s="1184"/>
      <c r="BL16" s="553"/>
      <c r="BM16" s="551"/>
    </row>
    <row r="17" spans="1:65" s="41" customFormat="1" ht="130.5" customHeight="1" x14ac:dyDescent="0.2">
      <c r="A17" s="1174"/>
      <c r="B17" s="997"/>
      <c r="C17" s="1121"/>
      <c r="D17" s="1122"/>
      <c r="E17" s="1120"/>
      <c r="F17" s="1000"/>
      <c r="G17" s="783"/>
      <c r="H17" s="465" t="s">
        <v>827</v>
      </c>
      <c r="I17" s="465" t="s">
        <v>828</v>
      </c>
      <c r="J17" s="410">
        <v>0.02</v>
      </c>
      <c r="K17" s="478" t="s">
        <v>829</v>
      </c>
      <c r="L17" s="147" t="s">
        <v>830</v>
      </c>
      <c r="M17" s="147" t="s">
        <v>831</v>
      </c>
      <c r="N17" s="498" t="s">
        <v>551</v>
      </c>
      <c r="O17" s="1192"/>
      <c r="P17" s="1193"/>
      <c r="Q17" s="1193"/>
      <c r="R17" s="1183"/>
      <c r="S17" s="1183"/>
      <c r="T17" s="1193"/>
      <c r="U17" s="1193"/>
      <c r="V17" s="1183"/>
      <c r="W17" s="1183"/>
      <c r="X17" s="1193"/>
      <c r="Y17" s="1193"/>
      <c r="Z17" s="1183"/>
      <c r="AA17" s="1183"/>
      <c r="AB17" s="1193"/>
      <c r="AC17" s="1193"/>
      <c r="AD17" s="1196"/>
      <c r="AE17" s="1196"/>
      <c r="AF17" s="1193"/>
      <c r="AG17" s="1193"/>
      <c r="AH17" s="1193"/>
      <c r="AI17" s="1193"/>
      <c r="AJ17" s="1193"/>
      <c r="AK17" s="1193"/>
      <c r="AL17" s="1193"/>
      <c r="AM17" s="1193"/>
      <c r="AN17" s="1193"/>
      <c r="AO17" s="1193"/>
      <c r="AP17" s="1193"/>
      <c r="AQ17" s="1193"/>
      <c r="AR17" s="1193"/>
      <c r="AS17" s="1193"/>
      <c r="AT17" s="1183"/>
      <c r="AU17" s="1183"/>
      <c r="AV17" s="1193"/>
      <c r="AW17" s="1193"/>
      <c r="AX17" s="1191">
        <v>3</v>
      </c>
      <c r="AY17" s="1191"/>
      <c r="AZ17" s="1193"/>
      <c r="BA17" s="1193"/>
      <c r="BB17" s="1191">
        <v>3</v>
      </c>
      <c r="BC17" s="1191"/>
      <c r="BD17" s="1193"/>
      <c r="BE17" s="1193"/>
      <c r="BF17" s="997"/>
      <c r="BG17" s="997"/>
      <c r="BH17" s="1193"/>
      <c r="BI17" s="1193"/>
      <c r="BJ17" s="1183"/>
      <c r="BK17" s="1184"/>
      <c r="BL17" s="553"/>
      <c r="BM17" s="551"/>
    </row>
    <row r="18" spans="1:65" s="41" customFormat="1" ht="127.5" customHeight="1" x14ac:dyDescent="0.2">
      <c r="A18" s="1174"/>
      <c r="B18" s="997"/>
      <c r="C18" s="1121"/>
      <c r="D18" s="1122"/>
      <c r="E18" s="1120"/>
      <c r="F18" s="1000"/>
      <c r="G18" s="495" t="s">
        <v>832</v>
      </c>
      <c r="H18" s="465" t="s">
        <v>833</v>
      </c>
      <c r="I18" s="465" t="s">
        <v>834</v>
      </c>
      <c r="J18" s="410">
        <v>0.03</v>
      </c>
      <c r="K18" s="478" t="s">
        <v>810</v>
      </c>
      <c r="L18" s="147" t="s">
        <v>835</v>
      </c>
      <c r="M18" s="147" t="s">
        <v>836</v>
      </c>
      <c r="N18" s="498" t="s">
        <v>551</v>
      </c>
      <c r="O18" s="541" t="s">
        <v>29</v>
      </c>
      <c r="P18" s="1193"/>
      <c r="Q18" s="1193"/>
      <c r="R18" s="1183"/>
      <c r="S18" s="1183"/>
      <c r="T18" s="1193"/>
      <c r="U18" s="1193"/>
      <c r="V18" s="1183"/>
      <c r="W18" s="1183"/>
      <c r="X18" s="1193"/>
      <c r="Y18" s="1193"/>
      <c r="Z18" s="1183"/>
      <c r="AA18" s="1183"/>
      <c r="AB18" s="1193"/>
      <c r="AC18" s="1193"/>
      <c r="AD18" s="1183"/>
      <c r="AE18" s="1183"/>
      <c r="AF18" s="1193"/>
      <c r="AG18" s="1193"/>
      <c r="AH18" s="1191">
        <v>2</v>
      </c>
      <c r="AI18" s="1191"/>
      <c r="AJ18" s="1193"/>
      <c r="AK18" s="1193"/>
      <c r="AL18" s="1191">
        <v>2</v>
      </c>
      <c r="AM18" s="1191"/>
      <c r="AN18" s="1193"/>
      <c r="AO18" s="1193"/>
      <c r="AP18" s="1193"/>
      <c r="AQ18" s="1193"/>
      <c r="AR18" s="1193"/>
      <c r="AS18" s="1193"/>
      <c r="AT18" s="1191">
        <v>2</v>
      </c>
      <c r="AU18" s="1191"/>
      <c r="AV18" s="1193"/>
      <c r="AW18" s="1193"/>
      <c r="AX18" s="1191">
        <v>2</v>
      </c>
      <c r="AY18" s="1191"/>
      <c r="AZ18" s="1193"/>
      <c r="BA18" s="1193"/>
      <c r="BB18" s="1191">
        <v>2</v>
      </c>
      <c r="BC18" s="1191"/>
      <c r="BD18" s="1193"/>
      <c r="BE18" s="1193"/>
      <c r="BF18" s="1191">
        <v>2</v>
      </c>
      <c r="BG18" s="1191"/>
      <c r="BH18" s="1193"/>
      <c r="BI18" s="1193"/>
      <c r="BJ18" s="1183"/>
      <c r="BK18" s="1184"/>
      <c r="BL18" s="553"/>
      <c r="BM18" s="551"/>
    </row>
    <row r="19" spans="1:65" s="41" customFormat="1" ht="95.25" customHeight="1" x14ac:dyDescent="0.2">
      <c r="A19" s="1174"/>
      <c r="B19" s="465" t="s">
        <v>837</v>
      </c>
      <c r="C19" s="1121" t="s">
        <v>838</v>
      </c>
      <c r="D19" s="104" t="s">
        <v>1083</v>
      </c>
      <c r="E19" s="470">
        <v>2.5000000000000001E-2</v>
      </c>
      <c r="F19" s="470" t="s">
        <v>68</v>
      </c>
      <c r="G19" s="495" t="s">
        <v>839</v>
      </c>
      <c r="H19" s="484" t="s">
        <v>840</v>
      </c>
      <c r="I19" s="103" t="s">
        <v>1084</v>
      </c>
      <c r="J19" s="11">
        <v>2.5000000000000001E-2</v>
      </c>
      <c r="K19" s="478" t="s">
        <v>810</v>
      </c>
      <c r="L19" s="13" t="s">
        <v>835</v>
      </c>
      <c r="M19" s="13" t="s">
        <v>841</v>
      </c>
      <c r="N19" s="498" t="s">
        <v>551</v>
      </c>
      <c r="O19" s="541" t="s">
        <v>30</v>
      </c>
      <c r="P19" s="1185"/>
      <c r="Q19" s="1185"/>
      <c r="R19" s="1183"/>
      <c r="S19" s="1183"/>
      <c r="T19" s="1185"/>
      <c r="U19" s="1185"/>
      <c r="V19" s="1183"/>
      <c r="W19" s="1183"/>
      <c r="X19" s="1185"/>
      <c r="Y19" s="1185"/>
      <c r="Z19" s="1183"/>
      <c r="AA19" s="1183"/>
      <c r="AB19" s="1185"/>
      <c r="AC19" s="1185"/>
      <c r="AD19" s="1183"/>
      <c r="AE19" s="1183"/>
      <c r="AF19" s="1185"/>
      <c r="AG19" s="1185"/>
      <c r="AH19" s="1183"/>
      <c r="AI19" s="1183"/>
      <c r="AJ19" s="1183"/>
      <c r="AK19" s="1183"/>
      <c r="AL19" s="1197"/>
      <c r="AM19" s="1197"/>
      <c r="AN19" s="1183"/>
      <c r="AO19" s="1183"/>
      <c r="AP19" s="1183"/>
      <c r="AQ19" s="1183"/>
      <c r="AR19" s="1183"/>
      <c r="AS19" s="1183"/>
      <c r="AT19" s="1197"/>
      <c r="AU19" s="1197"/>
      <c r="AV19" s="1197"/>
      <c r="AW19" s="1197"/>
      <c r="AX19" s="1197"/>
      <c r="AY19" s="1197"/>
      <c r="AZ19" s="1183"/>
      <c r="BA19" s="1183"/>
      <c r="BB19" s="1183"/>
      <c r="BC19" s="1183"/>
      <c r="BD19" s="1185"/>
      <c r="BE19" s="1185"/>
      <c r="BF19" s="1200">
        <v>0.8</v>
      </c>
      <c r="BG19" s="1200"/>
      <c r="BH19" s="1185"/>
      <c r="BI19" s="1185"/>
      <c r="BJ19" s="1183"/>
      <c r="BK19" s="1184"/>
      <c r="BL19" s="553"/>
      <c r="BM19" s="551"/>
    </row>
    <row r="20" spans="1:65" s="41" customFormat="1" ht="99" customHeight="1" x14ac:dyDescent="0.2">
      <c r="A20" s="1174"/>
      <c r="B20" s="997" t="s">
        <v>842</v>
      </c>
      <c r="C20" s="1121"/>
      <c r="D20" s="1122" t="s">
        <v>843</v>
      </c>
      <c r="E20" s="1000">
        <v>0.3</v>
      </c>
      <c r="F20" s="1000" t="s">
        <v>814</v>
      </c>
      <c r="G20" s="783" t="s">
        <v>844</v>
      </c>
      <c r="H20" s="103" t="s">
        <v>845</v>
      </c>
      <c r="I20" s="103" t="s">
        <v>846</v>
      </c>
      <c r="J20" s="11">
        <v>0.15</v>
      </c>
      <c r="K20" s="478" t="s">
        <v>810</v>
      </c>
      <c r="L20" s="13" t="s">
        <v>818</v>
      </c>
      <c r="M20" s="13" t="s">
        <v>847</v>
      </c>
      <c r="N20" s="498" t="s">
        <v>551</v>
      </c>
      <c r="O20" s="1199" t="s">
        <v>32</v>
      </c>
      <c r="P20" s="1185"/>
      <c r="Q20" s="1185"/>
      <c r="R20" s="1183"/>
      <c r="S20" s="1183"/>
      <c r="T20" s="1185"/>
      <c r="U20" s="1185"/>
      <c r="V20" s="1183"/>
      <c r="W20" s="1183"/>
      <c r="X20" s="1185"/>
      <c r="Y20" s="1185"/>
      <c r="Z20" s="1183"/>
      <c r="AA20" s="1183"/>
      <c r="AB20" s="1183"/>
      <c r="AC20" s="1183"/>
      <c r="AD20" s="1183"/>
      <c r="AE20" s="1183"/>
      <c r="AF20" s="1183"/>
      <c r="AG20" s="1183"/>
      <c r="AH20" s="1183"/>
      <c r="AI20" s="1183"/>
      <c r="AJ20" s="1183"/>
      <c r="AK20" s="1183"/>
      <c r="AL20" s="1183"/>
      <c r="AM20" s="1183"/>
      <c r="AN20" s="1183"/>
      <c r="AO20" s="1183"/>
      <c r="AP20" s="1191">
        <v>200</v>
      </c>
      <c r="AQ20" s="1191"/>
      <c r="AR20" s="1183"/>
      <c r="AS20" s="1183"/>
      <c r="AT20" s="1183"/>
      <c r="AU20" s="1183"/>
      <c r="AV20" s="1183"/>
      <c r="AW20" s="1183"/>
      <c r="AX20" s="1183"/>
      <c r="AY20" s="1183"/>
      <c r="AZ20" s="1183"/>
      <c r="BA20" s="1183"/>
      <c r="BB20" s="1186">
        <v>113</v>
      </c>
      <c r="BC20" s="1186"/>
      <c r="BD20" s="1183"/>
      <c r="BE20" s="1183"/>
      <c r="BF20" s="1183"/>
      <c r="BG20" s="1183"/>
      <c r="BH20" s="1185"/>
      <c r="BI20" s="1185"/>
      <c r="BJ20" s="1183"/>
      <c r="BK20" s="1184"/>
      <c r="BL20" s="553"/>
      <c r="BM20" s="551"/>
    </row>
    <row r="21" spans="1:65" s="41" customFormat="1" ht="80.25" customHeight="1" x14ac:dyDescent="0.2">
      <c r="A21" s="1174"/>
      <c r="B21" s="997"/>
      <c r="C21" s="1121"/>
      <c r="D21" s="1122"/>
      <c r="E21" s="1000"/>
      <c r="F21" s="1000"/>
      <c r="G21" s="783"/>
      <c r="H21" s="103" t="s">
        <v>848</v>
      </c>
      <c r="I21" s="103" t="s">
        <v>849</v>
      </c>
      <c r="J21" s="11">
        <v>0.05</v>
      </c>
      <c r="K21" s="478" t="s">
        <v>850</v>
      </c>
      <c r="L21" s="13" t="s">
        <v>818</v>
      </c>
      <c r="M21" s="13" t="s">
        <v>847</v>
      </c>
      <c r="N21" s="498" t="s">
        <v>551</v>
      </c>
      <c r="O21" s="1199"/>
      <c r="P21" s="1185"/>
      <c r="Q21" s="1185"/>
      <c r="R21" s="1183"/>
      <c r="S21" s="1183"/>
      <c r="T21" s="1185"/>
      <c r="U21" s="1185"/>
      <c r="V21" s="1183"/>
      <c r="W21" s="1183"/>
      <c r="X21" s="1185"/>
      <c r="Y21" s="1185"/>
      <c r="Z21" s="1183"/>
      <c r="AA21" s="1183"/>
      <c r="AB21" s="1183"/>
      <c r="AC21" s="1183"/>
      <c r="AD21" s="1183"/>
      <c r="AE21" s="1183"/>
      <c r="AF21" s="1183"/>
      <c r="AG21" s="1183"/>
      <c r="AH21" s="1183"/>
      <c r="AI21" s="1183"/>
      <c r="AJ21" s="1183"/>
      <c r="AK21" s="1183"/>
      <c r="AL21" s="1183"/>
      <c r="AM21" s="1183"/>
      <c r="AN21" s="1183"/>
      <c r="AO21" s="1183"/>
      <c r="AP21" s="1191">
        <v>100</v>
      </c>
      <c r="AQ21" s="1191"/>
      <c r="AR21" s="1183"/>
      <c r="AS21" s="1183"/>
      <c r="AT21" s="1183"/>
      <c r="AU21" s="1183"/>
      <c r="AV21" s="1183"/>
      <c r="AW21" s="1183"/>
      <c r="AX21" s="1183"/>
      <c r="AY21" s="1183"/>
      <c r="AZ21" s="1183"/>
      <c r="BA21" s="1183"/>
      <c r="BB21" s="1186">
        <v>50</v>
      </c>
      <c r="BC21" s="1186"/>
      <c r="BD21" s="1183"/>
      <c r="BE21" s="1183"/>
      <c r="BF21" s="1183"/>
      <c r="BG21" s="1183"/>
      <c r="BH21" s="1185"/>
      <c r="BI21" s="1185"/>
      <c r="BJ21" s="1186">
        <v>48</v>
      </c>
      <c r="BK21" s="1201"/>
      <c r="BL21" s="553"/>
      <c r="BM21" s="551"/>
    </row>
    <row r="22" spans="1:65" s="41" customFormat="1" ht="110.25" customHeight="1" x14ac:dyDescent="0.2">
      <c r="A22" s="1174"/>
      <c r="B22" s="997"/>
      <c r="C22" s="1121"/>
      <c r="D22" s="1122"/>
      <c r="E22" s="1000"/>
      <c r="F22" s="1000"/>
      <c r="G22" s="495" t="s">
        <v>851</v>
      </c>
      <c r="H22" s="413" t="s">
        <v>852</v>
      </c>
      <c r="I22" s="103" t="s">
        <v>853</v>
      </c>
      <c r="J22" s="11">
        <v>0.04</v>
      </c>
      <c r="K22" s="440" t="s">
        <v>810</v>
      </c>
      <c r="L22" s="13" t="s">
        <v>854</v>
      </c>
      <c r="M22" s="13" t="s">
        <v>847</v>
      </c>
      <c r="N22" s="498" t="s">
        <v>551</v>
      </c>
      <c r="O22" s="541" t="s">
        <v>33</v>
      </c>
      <c r="P22" s="1185"/>
      <c r="Q22" s="1185"/>
      <c r="R22" s="1183"/>
      <c r="S22" s="1183"/>
      <c r="T22" s="1185"/>
      <c r="U22" s="1185"/>
      <c r="V22" s="1183"/>
      <c r="W22" s="1183"/>
      <c r="X22" s="1185"/>
      <c r="Y22" s="1185"/>
      <c r="Z22" s="1183"/>
      <c r="AA22" s="1183"/>
      <c r="AB22" s="1185"/>
      <c r="AC22" s="1185"/>
      <c r="AD22" s="1185"/>
      <c r="AE22" s="1185"/>
      <c r="AF22" s="1185"/>
      <c r="AG22" s="1185"/>
      <c r="AH22" s="1183"/>
      <c r="AI22" s="1183"/>
      <c r="AJ22" s="1185"/>
      <c r="AK22" s="1185"/>
      <c r="AL22" s="1183"/>
      <c r="AM22" s="1183"/>
      <c r="AN22" s="1185"/>
      <c r="AO22" s="1185"/>
      <c r="AP22" s="1191">
        <v>3000</v>
      </c>
      <c r="AQ22" s="1191"/>
      <c r="AR22" s="1185"/>
      <c r="AS22" s="1185"/>
      <c r="AT22" s="1183"/>
      <c r="AU22" s="1183"/>
      <c r="AV22" s="1185"/>
      <c r="AW22" s="1185"/>
      <c r="AX22" s="1191">
        <v>1500</v>
      </c>
      <c r="AY22" s="1191"/>
      <c r="AZ22" s="1185"/>
      <c r="BA22" s="1185"/>
      <c r="BB22" s="1186">
        <v>1500</v>
      </c>
      <c r="BC22" s="1186"/>
      <c r="BD22" s="1185"/>
      <c r="BE22" s="1185"/>
      <c r="BF22" s="1183"/>
      <c r="BG22" s="1183"/>
      <c r="BH22" s="1185"/>
      <c r="BI22" s="1185"/>
      <c r="BJ22" s="1186">
        <v>1665</v>
      </c>
      <c r="BK22" s="1201"/>
      <c r="BL22" s="553"/>
      <c r="BM22" s="551"/>
    </row>
    <row r="23" spans="1:65" s="41" customFormat="1" ht="123.75" customHeight="1" x14ac:dyDescent="0.2">
      <c r="A23" s="1174"/>
      <c r="B23" s="997"/>
      <c r="C23" s="1121"/>
      <c r="D23" s="1122"/>
      <c r="E23" s="1000"/>
      <c r="F23" s="1000"/>
      <c r="G23" s="495" t="s">
        <v>855</v>
      </c>
      <c r="H23" s="413" t="s">
        <v>856</v>
      </c>
      <c r="I23" s="103" t="s">
        <v>857</v>
      </c>
      <c r="J23" s="11">
        <v>0.03</v>
      </c>
      <c r="K23" s="440" t="s">
        <v>810</v>
      </c>
      <c r="L23" s="13" t="s">
        <v>854</v>
      </c>
      <c r="M23" s="13" t="s">
        <v>847</v>
      </c>
      <c r="N23" s="498" t="s">
        <v>551</v>
      </c>
      <c r="O23" s="541" t="s">
        <v>34</v>
      </c>
      <c r="P23" s="1185"/>
      <c r="Q23" s="1185"/>
      <c r="R23" s="1183"/>
      <c r="S23" s="1183"/>
      <c r="T23" s="1185"/>
      <c r="U23" s="1185"/>
      <c r="V23" s="1183"/>
      <c r="W23" s="1183"/>
      <c r="X23" s="1185"/>
      <c r="Y23" s="1185"/>
      <c r="Z23" s="1183"/>
      <c r="AA23" s="1183"/>
      <c r="AB23" s="1183"/>
      <c r="AC23" s="1183"/>
      <c r="AD23" s="1183"/>
      <c r="AE23" s="1183"/>
      <c r="AF23" s="1183"/>
      <c r="AG23" s="1183"/>
      <c r="AH23" s="1183"/>
      <c r="AI23" s="1183"/>
      <c r="AJ23" s="1183"/>
      <c r="AK23" s="1183"/>
      <c r="AL23" s="1183"/>
      <c r="AM23" s="1183"/>
      <c r="AN23" s="1183"/>
      <c r="AO23" s="1183"/>
      <c r="AP23" s="1183"/>
      <c r="AQ23" s="1183"/>
      <c r="AR23" s="1183"/>
      <c r="AS23" s="1183"/>
      <c r="AT23" s="1183"/>
      <c r="AU23" s="1183"/>
      <c r="AV23" s="1183"/>
      <c r="AW23" s="1183"/>
      <c r="AX23" s="1183"/>
      <c r="AY23" s="1183"/>
      <c r="AZ23" s="1183"/>
      <c r="BA23" s="1183"/>
      <c r="BB23" s="1186">
        <v>30</v>
      </c>
      <c r="BC23" s="1186"/>
      <c r="BD23" s="1183"/>
      <c r="BE23" s="1183"/>
      <c r="BF23" s="1183"/>
      <c r="BG23" s="1183"/>
      <c r="BH23" s="1183"/>
      <c r="BI23" s="1183"/>
      <c r="BJ23" s="1183"/>
      <c r="BK23" s="1184"/>
      <c r="BL23" s="553"/>
      <c r="BM23" s="551"/>
    </row>
    <row r="24" spans="1:65" s="41" customFormat="1" ht="96.75" customHeight="1" x14ac:dyDescent="0.2">
      <c r="A24" s="1174"/>
      <c r="B24" s="997"/>
      <c r="C24" s="1121"/>
      <c r="D24" s="1122"/>
      <c r="E24" s="1000"/>
      <c r="F24" s="1000"/>
      <c r="G24" s="495" t="s">
        <v>858</v>
      </c>
      <c r="H24" s="413" t="s">
        <v>859</v>
      </c>
      <c r="I24" s="103" t="s">
        <v>860</v>
      </c>
      <c r="J24" s="11">
        <v>0.03</v>
      </c>
      <c r="K24" s="440" t="s">
        <v>810</v>
      </c>
      <c r="L24" s="13" t="s">
        <v>854</v>
      </c>
      <c r="M24" s="13" t="s">
        <v>847</v>
      </c>
      <c r="N24" s="498" t="s">
        <v>551</v>
      </c>
      <c r="O24" s="541" t="s">
        <v>47</v>
      </c>
      <c r="P24" s="1185"/>
      <c r="Q24" s="1185"/>
      <c r="R24" s="1183"/>
      <c r="S24" s="1183"/>
      <c r="T24" s="1185"/>
      <c r="U24" s="1185"/>
      <c r="V24" s="1183"/>
      <c r="W24" s="1183"/>
      <c r="X24" s="1185"/>
      <c r="Y24" s="1185"/>
      <c r="Z24" s="1183"/>
      <c r="AA24" s="1183"/>
      <c r="AB24" s="1183"/>
      <c r="AC24" s="1183"/>
      <c r="AD24" s="1183"/>
      <c r="AE24" s="1183"/>
      <c r="AF24" s="1183"/>
      <c r="AG24" s="1183"/>
      <c r="AH24" s="1183"/>
      <c r="AI24" s="1183"/>
      <c r="AJ24" s="1183"/>
      <c r="AK24" s="1183"/>
      <c r="AL24" s="1183"/>
      <c r="AM24" s="1183"/>
      <c r="AN24" s="1183"/>
      <c r="AO24" s="1183"/>
      <c r="AP24" s="1183"/>
      <c r="AQ24" s="1183"/>
      <c r="AR24" s="1183"/>
      <c r="AS24" s="1183"/>
      <c r="AT24" s="1183"/>
      <c r="AU24" s="1183"/>
      <c r="AV24" s="1183"/>
      <c r="AW24" s="1183"/>
      <c r="AX24" s="1183"/>
      <c r="AY24" s="1183"/>
      <c r="AZ24" s="1183"/>
      <c r="BA24" s="1183"/>
      <c r="BB24" s="1186">
        <v>615</v>
      </c>
      <c r="BC24" s="1186"/>
      <c r="BD24" s="1183"/>
      <c r="BE24" s="1183"/>
      <c r="BF24" s="1183"/>
      <c r="BG24" s="1183"/>
      <c r="BH24" s="1183"/>
      <c r="BI24" s="1183"/>
      <c r="BJ24" s="1183"/>
      <c r="BK24" s="1184"/>
      <c r="BL24" s="553"/>
      <c r="BM24" s="551"/>
    </row>
    <row r="25" spans="1:65" s="41" customFormat="1" ht="147" customHeight="1" x14ac:dyDescent="0.2">
      <c r="A25" s="1174"/>
      <c r="B25" s="997"/>
      <c r="C25" s="1121"/>
      <c r="D25" s="104" t="s">
        <v>957</v>
      </c>
      <c r="E25" s="470">
        <v>0.05</v>
      </c>
      <c r="F25" s="470" t="s">
        <v>861</v>
      </c>
      <c r="G25" s="495" t="s">
        <v>958</v>
      </c>
      <c r="H25" s="105" t="s">
        <v>862</v>
      </c>
      <c r="I25" s="103" t="s">
        <v>863</v>
      </c>
      <c r="J25" s="11">
        <v>0.05</v>
      </c>
      <c r="K25" s="440" t="s">
        <v>810</v>
      </c>
      <c r="L25" s="13" t="s">
        <v>864</v>
      </c>
      <c r="M25" s="13" t="s">
        <v>841</v>
      </c>
      <c r="N25" s="498" t="s">
        <v>551</v>
      </c>
      <c r="O25" s="541" t="s">
        <v>46</v>
      </c>
      <c r="P25" s="1185"/>
      <c r="Q25" s="1185"/>
      <c r="R25" s="1183"/>
      <c r="S25" s="1183"/>
      <c r="T25" s="1185"/>
      <c r="U25" s="1185"/>
      <c r="V25" s="1183"/>
      <c r="W25" s="1183"/>
      <c r="X25" s="1185"/>
      <c r="Y25" s="1185"/>
      <c r="Z25" s="1183"/>
      <c r="AA25" s="1183"/>
      <c r="AB25" s="1185"/>
      <c r="AC25" s="1185"/>
      <c r="AD25" s="1183"/>
      <c r="AE25" s="1183"/>
      <c r="AF25" s="1185"/>
      <c r="AG25" s="1185"/>
      <c r="AH25" s="1183"/>
      <c r="AI25" s="1183"/>
      <c r="AJ25" s="1185"/>
      <c r="AK25" s="1185"/>
      <c r="AL25" s="1185"/>
      <c r="AM25" s="1185"/>
      <c r="AN25" s="1185"/>
      <c r="AO25" s="1185"/>
      <c r="AP25" s="1183"/>
      <c r="AQ25" s="1183"/>
      <c r="AR25" s="1183"/>
      <c r="AS25" s="1183"/>
      <c r="AT25" s="1183"/>
      <c r="AU25" s="1183"/>
      <c r="AV25" s="1185"/>
      <c r="AW25" s="1185"/>
      <c r="AX25" s="1186">
        <v>3</v>
      </c>
      <c r="AY25" s="1186"/>
      <c r="AZ25" s="1185"/>
      <c r="BA25" s="1185"/>
      <c r="BB25" s="1186">
        <v>2</v>
      </c>
      <c r="BC25" s="1186"/>
      <c r="BD25" s="1185"/>
      <c r="BE25" s="1185"/>
      <c r="BF25" s="1183"/>
      <c r="BG25" s="1183"/>
      <c r="BH25" s="1185"/>
      <c r="BI25" s="1185"/>
      <c r="BJ25" s="1183"/>
      <c r="BK25" s="1184"/>
      <c r="BL25" s="553"/>
      <c r="BM25" s="551"/>
    </row>
    <row r="26" spans="1:65" s="41" customFormat="1" ht="144" customHeight="1" x14ac:dyDescent="0.2">
      <c r="A26" s="1174"/>
      <c r="B26" s="997"/>
      <c r="C26" s="1121"/>
      <c r="D26" s="414" t="s">
        <v>959</v>
      </c>
      <c r="E26" s="470">
        <v>0.05</v>
      </c>
      <c r="F26" s="470" t="s">
        <v>865</v>
      </c>
      <c r="G26" s="373" t="s">
        <v>960</v>
      </c>
      <c r="H26" s="106" t="s">
        <v>866</v>
      </c>
      <c r="I26" s="103" t="s">
        <v>867</v>
      </c>
      <c r="J26" s="11">
        <v>0.05</v>
      </c>
      <c r="K26" s="478" t="s">
        <v>850</v>
      </c>
      <c r="L26" s="13" t="s">
        <v>854</v>
      </c>
      <c r="M26" s="13" t="s">
        <v>847</v>
      </c>
      <c r="N26" s="415" t="s">
        <v>551</v>
      </c>
      <c r="O26" s="361" t="s">
        <v>48</v>
      </c>
      <c r="P26" s="1185"/>
      <c r="Q26" s="1185"/>
      <c r="R26" s="1183"/>
      <c r="S26" s="1183"/>
      <c r="T26" s="1185"/>
      <c r="U26" s="1185"/>
      <c r="V26" s="1183"/>
      <c r="W26" s="1183"/>
      <c r="X26" s="1185"/>
      <c r="Y26" s="1185"/>
      <c r="Z26" s="1183"/>
      <c r="AA26" s="1183"/>
      <c r="AB26" s="1185"/>
      <c r="AC26" s="1185"/>
      <c r="AD26" s="1183"/>
      <c r="AE26" s="1183"/>
      <c r="AF26" s="1185"/>
      <c r="AG26" s="1185"/>
      <c r="AH26" s="1183"/>
      <c r="AI26" s="1183"/>
      <c r="AJ26" s="1185"/>
      <c r="AK26" s="1185"/>
      <c r="AL26" s="1183"/>
      <c r="AM26" s="1183"/>
      <c r="AN26" s="1185"/>
      <c r="AO26" s="1185"/>
      <c r="AP26" s="1183"/>
      <c r="AQ26" s="1183"/>
      <c r="AR26" s="1197"/>
      <c r="AS26" s="1197"/>
      <c r="AT26" s="1183"/>
      <c r="AU26" s="1183"/>
      <c r="AV26" s="1198"/>
      <c r="AW26" s="1198"/>
      <c r="AX26" s="1200">
        <v>0.1</v>
      </c>
      <c r="AY26" s="1200"/>
      <c r="AZ26" s="1185"/>
      <c r="BA26" s="1185"/>
      <c r="BB26" s="1200">
        <v>0.15</v>
      </c>
      <c r="BC26" s="1200"/>
      <c r="BD26" s="1185"/>
      <c r="BE26" s="1185"/>
      <c r="BF26" s="1183"/>
      <c r="BG26" s="1183"/>
      <c r="BH26" s="1183"/>
      <c r="BI26" s="1183"/>
      <c r="BJ26" s="1183"/>
      <c r="BK26" s="1184"/>
      <c r="BL26" s="553"/>
      <c r="BM26" s="551"/>
    </row>
    <row r="27" spans="1:65" s="41" customFormat="1" ht="104.25" customHeight="1" x14ac:dyDescent="0.2">
      <c r="A27" s="1174"/>
      <c r="B27" s="997"/>
      <c r="C27" s="1121"/>
      <c r="D27" s="414" t="s">
        <v>961</v>
      </c>
      <c r="E27" s="470">
        <v>0.05</v>
      </c>
      <c r="F27" s="470" t="s">
        <v>861</v>
      </c>
      <c r="G27" s="373" t="s">
        <v>962</v>
      </c>
      <c r="H27" s="115" t="s">
        <v>868</v>
      </c>
      <c r="I27" s="103" t="s">
        <v>869</v>
      </c>
      <c r="J27" s="416">
        <v>0.05</v>
      </c>
      <c r="K27" s="478" t="s">
        <v>810</v>
      </c>
      <c r="L27" s="13" t="s">
        <v>854</v>
      </c>
      <c r="M27" s="13" t="s">
        <v>847</v>
      </c>
      <c r="N27" s="415" t="s">
        <v>551</v>
      </c>
      <c r="O27" s="361" t="s">
        <v>318</v>
      </c>
      <c r="P27" s="1185"/>
      <c r="Q27" s="1185"/>
      <c r="R27" s="1202">
        <v>8.3299999999999999E-2</v>
      </c>
      <c r="S27" s="1202"/>
      <c r="T27" s="1203"/>
      <c r="U27" s="1203"/>
      <c r="V27" s="1202">
        <v>8.3299999999999999E-2</v>
      </c>
      <c r="W27" s="1202"/>
      <c r="X27" s="1203"/>
      <c r="Y27" s="1203"/>
      <c r="Z27" s="1202">
        <v>8.3299999999999999E-2</v>
      </c>
      <c r="AA27" s="1202"/>
      <c r="AB27" s="1203"/>
      <c r="AC27" s="1203"/>
      <c r="AD27" s="1202">
        <v>8.3299999999999999E-2</v>
      </c>
      <c r="AE27" s="1202"/>
      <c r="AF27" s="1203"/>
      <c r="AG27" s="1203"/>
      <c r="AH27" s="1202">
        <v>8.3299999999999999E-2</v>
      </c>
      <c r="AI27" s="1202"/>
      <c r="AJ27" s="1203"/>
      <c r="AK27" s="1203"/>
      <c r="AL27" s="1202">
        <v>8.3299999999999999E-2</v>
      </c>
      <c r="AM27" s="1202"/>
      <c r="AN27" s="1203"/>
      <c r="AO27" s="1203"/>
      <c r="AP27" s="1202">
        <v>8.3299999999999999E-2</v>
      </c>
      <c r="AQ27" s="1202"/>
      <c r="AR27" s="1203"/>
      <c r="AS27" s="1203"/>
      <c r="AT27" s="1202">
        <v>8.3299999999999999E-2</v>
      </c>
      <c r="AU27" s="1202"/>
      <c r="AV27" s="1207"/>
      <c r="AW27" s="1207"/>
      <c r="AX27" s="1202">
        <v>8.3299999999999999E-2</v>
      </c>
      <c r="AY27" s="1202"/>
      <c r="AZ27" s="1204"/>
      <c r="BA27" s="1204"/>
      <c r="BB27" s="1202">
        <v>8.3299999999999999E-2</v>
      </c>
      <c r="BC27" s="1202"/>
      <c r="BD27" s="1204"/>
      <c r="BE27" s="1204"/>
      <c r="BF27" s="1202">
        <v>8.3299999999999999E-2</v>
      </c>
      <c r="BG27" s="1202"/>
      <c r="BH27" s="1204"/>
      <c r="BI27" s="1204"/>
      <c r="BJ27" s="1202">
        <v>8.3699999999999997E-2</v>
      </c>
      <c r="BK27" s="1205"/>
      <c r="BL27" s="553"/>
      <c r="BM27" s="551"/>
    </row>
    <row r="28" spans="1:65" s="41" customFormat="1" ht="115.5" customHeight="1" x14ac:dyDescent="0.2">
      <c r="A28" s="1174"/>
      <c r="B28" s="997" t="s">
        <v>1085</v>
      </c>
      <c r="C28" s="1121"/>
      <c r="D28" s="1206" t="s">
        <v>963</v>
      </c>
      <c r="E28" s="1198">
        <v>0.05</v>
      </c>
      <c r="F28" s="470" t="s">
        <v>25</v>
      </c>
      <c r="G28" s="495" t="s">
        <v>964</v>
      </c>
      <c r="H28" s="106" t="s">
        <v>1086</v>
      </c>
      <c r="I28" s="103" t="s">
        <v>870</v>
      </c>
      <c r="J28" s="11">
        <v>2.5000000000000001E-2</v>
      </c>
      <c r="K28" s="478" t="s">
        <v>810</v>
      </c>
      <c r="L28" s="13" t="s">
        <v>854</v>
      </c>
      <c r="M28" s="13" t="s">
        <v>847</v>
      </c>
      <c r="N28" s="498" t="s">
        <v>551</v>
      </c>
      <c r="O28" s="541" t="s">
        <v>871</v>
      </c>
      <c r="P28" s="1185"/>
      <c r="Q28" s="1185"/>
      <c r="R28" s="1183"/>
      <c r="S28" s="1183"/>
      <c r="T28" s="1185"/>
      <c r="U28" s="1185"/>
      <c r="V28" s="1183"/>
      <c r="W28" s="1183"/>
      <c r="X28" s="1198"/>
      <c r="Y28" s="1198"/>
      <c r="Z28" s="1200">
        <v>0.05</v>
      </c>
      <c r="AA28" s="1200"/>
      <c r="AB28" s="1185"/>
      <c r="AC28" s="1185"/>
      <c r="AD28" s="1183"/>
      <c r="AE28" s="1183"/>
      <c r="AF28" s="1198"/>
      <c r="AG28" s="1198"/>
      <c r="AH28" s="1200">
        <v>0.05</v>
      </c>
      <c r="AI28" s="1200"/>
      <c r="AJ28" s="1198"/>
      <c r="AK28" s="1198"/>
      <c r="AL28" s="1200">
        <v>0.05</v>
      </c>
      <c r="AM28" s="1200"/>
      <c r="AN28" s="1185"/>
      <c r="AO28" s="1185"/>
      <c r="AP28" s="1183"/>
      <c r="AQ28" s="1183"/>
      <c r="AR28" s="1185"/>
      <c r="AS28" s="1185"/>
      <c r="AT28" s="1183"/>
      <c r="AU28" s="1183"/>
      <c r="AV28" s="1198"/>
      <c r="AW28" s="1198"/>
      <c r="AX28" s="1200">
        <v>0.05</v>
      </c>
      <c r="AY28" s="1200"/>
      <c r="AZ28" s="1185"/>
      <c r="BA28" s="1185"/>
      <c r="BB28" s="1183"/>
      <c r="BC28" s="1183"/>
      <c r="BD28" s="1185"/>
      <c r="BE28" s="1185"/>
      <c r="BF28" s="1200">
        <v>0.05</v>
      </c>
      <c r="BG28" s="1200"/>
      <c r="BH28" s="1185"/>
      <c r="BI28" s="1185"/>
      <c r="BJ28" s="1183"/>
      <c r="BK28" s="1184"/>
      <c r="BL28" s="553"/>
      <c r="BM28" s="551"/>
    </row>
    <row r="29" spans="1:65" s="41" customFormat="1" ht="40.5" customHeight="1" x14ac:dyDescent="0.2">
      <c r="A29" s="1174"/>
      <c r="B29" s="997"/>
      <c r="C29" s="1121"/>
      <c r="D29" s="1206"/>
      <c r="E29" s="1198"/>
      <c r="F29" s="483" t="s">
        <v>1087</v>
      </c>
      <c r="G29" s="495" t="s">
        <v>1088</v>
      </c>
      <c r="H29" s="115" t="s">
        <v>872</v>
      </c>
      <c r="I29" s="103" t="s">
        <v>873</v>
      </c>
      <c r="J29" s="22">
        <v>2.5000000000000001E-2</v>
      </c>
      <c r="K29" s="478" t="s">
        <v>810</v>
      </c>
      <c r="L29" s="147" t="s">
        <v>854</v>
      </c>
      <c r="M29" s="147" t="s">
        <v>847</v>
      </c>
      <c r="N29" s="498" t="s">
        <v>551</v>
      </c>
      <c r="O29" s="541" t="s">
        <v>874</v>
      </c>
      <c r="P29" s="1185"/>
      <c r="Q29" s="1185"/>
      <c r="R29" s="1183"/>
      <c r="S29" s="1183"/>
      <c r="T29" s="1185"/>
      <c r="U29" s="1185"/>
      <c r="V29" s="1185"/>
      <c r="W29" s="1185"/>
      <c r="X29" s="1185"/>
      <c r="Y29" s="1185"/>
      <c r="Z29" s="1185"/>
      <c r="AA29" s="1185"/>
      <c r="AB29" s="1185"/>
      <c r="AC29" s="1185"/>
      <c r="AD29" s="1185"/>
      <c r="AE29" s="1185"/>
      <c r="AF29" s="1185"/>
      <c r="AG29" s="1185"/>
      <c r="AH29" s="1185"/>
      <c r="AI29" s="1185"/>
      <c r="AJ29" s="1185"/>
      <c r="AK29" s="1185"/>
      <c r="AL29" s="1185"/>
      <c r="AM29" s="1185"/>
      <c r="AN29" s="1185"/>
      <c r="AO29" s="1185"/>
      <c r="AP29" s="1185"/>
      <c r="AQ29" s="1185"/>
      <c r="AR29" s="1185"/>
      <c r="AS29" s="1185"/>
      <c r="AT29" s="1209"/>
      <c r="AU29" s="1209"/>
      <c r="AV29" s="1209"/>
      <c r="AW29" s="1209"/>
      <c r="AX29" s="1208">
        <v>5</v>
      </c>
      <c r="AY29" s="1208"/>
      <c r="AZ29" s="1209"/>
      <c r="BA29" s="1209"/>
      <c r="BB29" s="1210"/>
      <c r="BC29" s="1210"/>
      <c r="BD29" s="1209"/>
      <c r="BE29" s="1209"/>
      <c r="BF29" s="1208">
        <v>5</v>
      </c>
      <c r="BG29" s="1208"/>
      <c r="BH29" s="1209"/>
      <c r="BI29" s="1209"/>
      <c r="BJ29" s="1183"/>
      <c r="BK29" s="1184"/>
      <c r="BL29" s="553"/>
      <c r="BM29" s="551"/>
    </row>
    <row r="30" spans="1:65" s="41" customFormat="1" ht="111" customHeight="1" x14ac:dyDescent="0.2">
      <c r="A30" s="1174"/>
      <c r="B30" s="997"/>
      <c r="C30" s="1121"/>
      <c r="D30" s="104" t="s">
        <v>965</v>
      </c>
      <c r="E30" s="470">
        <v>0.05</v>
      </c>
      <c r="F30" s="470" t="s">
        <v>25</v>
      </c>
      <c r="G30" s="495" t="s">
        <v>1089</v>
      </c>
      <c r="H30" s="103" t="s">
        <v>875</v>
      </c>
      <c r="I30" s="103" t="s">
        <v>876</v>
      </c>
      <c r="J30" s="11">
        <v>0.05</v>
      </c>
      <c r="K30" s="478" t="s">
        <v>810</v>
      </c>
      <c r="L30" s="13" t="s">
        <v>854</v>
      </c>
      <c r="M30" s="13" t="s">
        <v>847</v>
      </c>
      <c r="N30" s="498" t="s">
        <v>551</v>
      </c>
      <c r="O30" s="541" t="s">
        <v>877</v>
      </c>
      <c r="P30" s="1185"/>
      <c r="Q30" s="1185"/>
      <c r="R30" s="1183"/>
      <c r="S30" s="1183"/>
      <c r="T30" s="1185"/>
      <c r="U30" s="1185"/>
      <c r="V30" s="1183"/>
      <c r="W30" s="1183"/>
      <c r="X30" s="1185"/>
      <c r="Y30" s="1185"/>
      <c r="Z30" s="1183"/>
      <c r="AA30" s="1183"/>
      <c r="AB30" s="1185"/>
      <c r="AC30" s="1185"/>
      <c r="AD30" s="1186">
        <v>2</v>
      </c>
      <c r="AE30" s="1186"/>
      <c r="AF30" s="1185"/>
      <c r="AG30" s="1185"/>
      <c r="AH30" s="1186">
        <v>1</v>
      </c>
      <c r="AI30" s="1186"/>
      <c r="AJ30" s="1185"/>
      <c r="AK30" s="1185"/>
      <c r="AL30" s="1186">
        <v>1</v>
      </c>
      <c r="AM30" s="1186"/>
      <c r="AN30" s="1185"/>
      <c r="AO30" s="1185"/>
      <c r="AP30" s="1186">
        <v>1</v>
      </c>
      <c r="AQ30" s="1186"/>
      <c r="AR30" s="1183"/>
      <c r="AS30" s="1183"/>
      <c r="AT30" s="1183"/>
      <c r="AU30" s="1183"/>
      <c r="AV30" s="1183"/>
      <c r="AW30" s="1183"/>
      <c r="AX30" s="1183"/>
      <c r="AY30" s="1183"/>
      <c r="AZ30" s="1183"/>
      <c r="BA30" s="1183"/>
      <c r="BB30" s="1183"/>
      <c r="BC30" s="1183"/>
      <c r="BD30" s="1183"/>
      <c r="BE30" s="1183"/>
      <c r="BF30" s="1183"/>
      <c r="BG30" s="1183"/>
      <c r="BH30" s="1185"/>
      <c r="BI30" s="1185"/>
      <c r="BJ30" s="1183"/>
      <c r="BK30" s="1184"/>
      <c r="BL30" s="553"/>
      <c r="BM30" s="551"/>
    </row>
    <row r="31" spans="1:65" s="41" customFormat="1" ht="111" customHeight="1" x14ac:dyDescent="0.2">
      <c r="A31" s="1174"/>
      <c r="B31" s="997"/>
      <c r="C31" s="1121"/>
      <c r="D31" s="104" t="s">
        <v>966</v>
      </c>
      <c r="E31" s="470">
        <v>0.05</v>
      </c>
      <c r="F31" s="470" t="s">
        <v>1090</v>
      </c>
      <c r="G31" s="495" t="s">
        <v>967</v>
      </c>
      <c r="H31" s="103" t="s">
        <v>1091</v>
      </c>
      <c r="I31" s="103" t="s">
        <v>1092</v>
      </c>
      <c r="J31" s="11">
        <v>0.05</v>
      </c>
      <c r="K31" s="478" t="s">
        <v>810</v>
      </c>
      <c r="L31" s="13" t="s">
        <v>835</v>
      </c>
      <c r="M31" s="13" t="s">
        <v>841</v>
      </c>
      <c r="N31" s="498" t="s">
        <v>551</v>
      </c>
      <c r="O31" s="541" t="s">
        <v>878</v>
      </c>
      <c r="P31" s="1185"/>
      <c r="Q31" s="1185"/>
      <c r="R31" s="1185"/>
      <c r="S31" s="1185"/>
      <c r="T31" s="1185"/>
      <c r="U31" s="1185"/>
      <c r="V31" s="1185"/>
      <c r="W31" s="1185"/>
      <c r="X31" s="1185"/>
      <c r="Y31" s="1185"/>
      <c r="Z31" s="1185"/>
      <c r="AA31" s="1185"/>
      <c r="AB31" s="1185"/>
      <c r="AC31" s="1185"/>
      <c r="AD31" s="1185"/>
      <c r="AE31" s="1185"/>
      <c r="AF31" s="1185"/>
      <c r="AG31" s="1185"/>
      <c r="AH31" s="1185"/>
      <c r="AI31" s="1185"/>
      <c r="AJ31" s="1185"/>
      <c r="AK31" s="1185"/>
      <c r="AL31" s="1185"/>
      <c r="AM31" s="1185"/>
      <c r="AN31" s="1185"/>
      <c r="AO31" s="1185"/>
      <c r="AP31" s="1185"/>
      <c r="AQ31" s="1185"/>
      <c r="AR31" s="1185"/>
      <c r="AS31" s="1185"/>
      <c r="AT31" s="1185"/>
      <c r="AU31" s="1185"/>
      <c r="AV31" s="1185"/>
      <c r="AW31" s="1185"/>
      <c r="AX31" s="1185"/>
      <c r="AY31" s="1185"/>
      <c r="AZ31" s="1185"/>
      <c r="BA31" s="1185"/>
      <c r="BB31" s="1185"/>
      <c r="BC31" s="1185"/>
      <c r="BD31" s="1185"/>
      <c r="BE31" s="1185"/>
      <c r="BF31" s="1191">
        <v>41</v>
      </c>
      <c r="BG31" s="1191"/>
      <c r="BH31" s="1185"/>
      <c r="BI31" s="1185"/>
      <c r="BJ31" s="1185"/>
      <c r="BK31" s="1195"/>
      <c r="BL31" s="553"/>
      <c r="BM31" s="551"/>
    </row>
    <row r="32" spans="1:65" s="41" customFormat="1" ht="197.25" customHeight="1" x14ac:dyDescent="0.2">
      <c r="A32" s="1174"/>
      <c r="B32" s="997"/>
      <c r="C32" s="1121"/>
      <c r="D32" s="104" t="s">
        <v>968</v>
      </c>
      <c r="E32" s="470">
        <v>0.05</v>
      </c>
      <c r="F32" s="470" t="s">
        <v>25</v>
      </c>
      <c r="G32" s="495" t="s">
        <v>969</v>
      </c>
      <c r="H32" s="106" t="s">
        <v>879</v>
      </c>
      <c r="I32" s="103" t="s">
        <v>880</v>
      </c>
      <c r="J32" s="11">
        <v>0.05</v>
      </c>
      <c r="K32" s="478" t="s">
        <v>810</v>
      </c>
      <c r="L32" s="13" t="s">
        <v>854</v>
      </c>
      <c r="M32" s="13" t="s">
        <v>847</v>
      </c>
      <c r="N32" s="498" t="s">
        <v>551</v>
      </c>
      <c r="O32" s="541" t="s">
        <v>881</v>
      </c>
      <c r="P32" s="1185"/>
      <c r="Q32" s="1185"/>
      <c r="R32" s="1202">
        <v>8.3299999999999999E-2</v>
      </c>
      <c r="S32" s="1202"/>
      <c r="T32" s="1203"/>
      <c r="U32" s="1203"/>
      <c r="V32" s="1202">
        <v>8.3299999999999999E-2</v>
      </c>
      <c r="W32" s="1202"/>
      <c r="X32" s="1203"/>
      <c r="Y32" s="1203"/>
      <c r="Z32" s="1202">
        <v>8.3299999999999999E-2</v>
      </c>
      <c r="AA32" s="1202"/>
      <c r="AB32" s="1203"/>
      <c r="AC32" s="1203"/>
      <c r="AD32" s="1202">
        <v>8.3299999999999999E-2</v>
      </c>
      <c r="AE32" s="1202"/>
      <c r="AF32" s="1203"/>
      <c r="AG32" s="1203"/>
      <c r="AH32" s="1202">
        <v>8.3299999999999999E-2</v>
      </c>
      <c r="AI32" s="1202"/>
      <c r="AJ32" s="1203"/>
      <c r="AK32" s="1203"/>
      <c r="AL32" s="1202">
        <v>8.3299999999999999E-2</v>
      </c>
      <c r="AM32" s="1202"/>
      <c r="AN32" s="1203"/>
      <c r="AO32" s="1203"/>
      <c r="AP32" s="1202">
        <v>8.3299999999999999E-2</v>
      </c>
      <c r="AQ32" s="1202"/>
      <c r="AR32" s="1203"/>
      <c r="AS32" s="1203"/>
      <c r="AT32" s="1202">
        <v>8.3299999999999999E-2</v>
      </c>
      <c r="AU32" s="1202"/>
      <c r="AV32" s="1207"/>
      <c r="AW32" s="1207"/>
      <c r="AX32" s="1202">
        <v>8.3299999999999999E-2</v>
      </c>
      <c r="AY32" s="1202"/>
      <c r="AZ32" s="1204"/>
      <c r="BA32" s="1204"/>
      <c r="BB32" s="1202">
        <v>8.3299999999999999E-2</v>
      </c>
      <c r="BC32" s="1202"/>
      <c r="BD32" s="1204"/>
      <c r="BE32" s="1204"/>
      <c r="BF32" s="1202">
        <v>8.3299999999999999E-2</v>
      </c>
      <c r="BG32" s="1202"/>
      <c r="BH32" s="1204"/>
      <c r="BI32" s="1204"/>
      <c r="BJ32" s="1202">
        <v>8.3699999999999997E-2</v>
      </c>
      <c r="BK32" s="1205"/>
      <c r="BL32" s="553"/>
      <c r="BM32" s="551"/>
    </row>
    <row r="33" spans="1:65" s="41" customFormat="1" ht="120" customHeight="1" x14ac:dyDescent="0.2">
      <c r="A33" s="1174"/>
      <c r="B33" s="997" t="s">
        <v>882</v>
      </c>
      <c r="C33" s="1121" t="s">
        <v>802</v>
      </c>
      <c r="D33" s="104" t="s">
        <v>970</v>
      </c>
      <c r="E33" s="526">
        <v>0</v>
      </c>
      <c r="F33" s="526" t="s">
        <v>25</v>
      </c>
      <c r="G33" s="104" t="s">
        <v>971</v>
      </c>
      <c r="H33" s="106" t="s">
        <v>1093</v>
      </c>
      <c r="I33" s="103" t="s">
        <v>883</v>
      </c>
      <c r="J33" s="11">
        <v>2.5000000000000001E-2</v>
      </c>
      <c r="K33" s="527" t="s">
        <v>810</v>
      </c>
      <c r="L33" s="417" t="s">
        <v>854</v>
      </c>
      <c r="M33" s="13" t="s">
        <v>831</v>
      </c>
      <c r="N33" s="498" t="s">
        <v>551</v>
      </c>
      <c r="O33" s="541" t="s">
        <v>884</v>
      </c>
      <c r="P33" s="1185"/>
      <c r="Q33" s="1185"/>
      <c r="R33" s="1185"/>
      <c r="S33" s="1185"/>
      <c r="T33" s="1185"/>
      <c r="U33" s="1185"/>
      <c r="V33" s="1185"/>
      <c r="W33" s="1185"/>
      <c r="X33" s="1185"/>
      <c r="Y33" s="1185"/>
      <c r="Z33" s="1185"/>
      <c r="AA33" s="1185"/>
      <c r="AB33" s="1185"/>
      <c r="AC33" s="1185"/>
      <c r="AD33" s="1185"/>
      <c r="AE33" s="1185"/>
      <c r="AF33" s="1185"/>
      <c r="AG33" s="1185"/>
      <c r="AH33" s="1185"/>
      <c r="AI33" s="1185"/>
      <c r="AJ33" s="1185"/>
      <c r="AK33" s="1185"/>
      <c r="AL33" s="1185"/>
      <c r="AM33" s="1185"/>
      <c r="AN33" s="1185"/>
      <c r="AO33" s="1185"/>
      <c r="AP33" s="1185"/>
      <c r="AQ33" s="1185"/>
      <c r="AR33" s="1185"/>
      <c r="AS33" s="1185"/>
      <c r="AT33" s="1185"/>
      <c r="AU33" s="1185"/>
      <c r="AV33" s="1198"/>
      <c r="AW33" s="1198"/>
      <c r="AX33" s="1185"/>
      <c r="AY33" s="1185"/>
      <c r="AZ33" s="1185"/>
      <c r="BA33" s="1185"/>
      <c r="BB33" s="1185"/>
      <c r="BC33" s="1185"/>
      <c r="BD33" s="1185"/>
      <c r="BE33" s="1185"/>
      <c r="BF33" s="1185"/>
      <c r="BG33" s="1185"/>
      <c r="BH33" s="1185"/>
      <c r="BI33" s="1185"/>
      <c r="BJ33" s="1213">
        <v>0.25</v>
      </c>
      <c r="BK33" s="1214"/>
      <c r="BL33" s="553"/>
      <c r="BM33" s="551"/>
    </row>
    <row r="34" spans="1:65" s="41" customFormat="1" ht="225" customHeight="1" thickBot="1" x14ac:dyDescent="0.25">
      <c r="A34" s="533"/>
      <c r="B34" s="1211"/>
      <c r="C34" s="1212"/>
      <c r="D34" s="534" t="s">
        <v>972</v>
      </c>
      <c r="E34" s="535">
        <v>0.1</v>
      </c>
      <c r="F34" s="535" t="s">
        <v>25</v>
      </c>
      <c r="G34" s="534" t="s">
        <v>973</v>
      </c>
      <c r="H34" s="536" t="s">
        <v>1094</v>
      </c>
      <c r="I34" s="537" t="s">
        <v>885</v>
      </c>
      <c r="J34" s="538">
        <v>0.1</v>
      </c>
      <c r="K34" s="26" t="s">
        <v>810</v>
      </c>
      <c r="L34" s="7" t="s">
        <v>854</v>
      </c>
      <c r="M34" s="7" t="s">
        <v>847</v>
      </c>
      <c r="N34" s="540" t="s">
        <v>551</v>
      </c>
      <c r="O34" s="542" t="s">
        <v>886</v>
      </c>
      <c r="P34" s="1215"/>
      <c r="Q34" s="1215"/>
      <c r="R34" s="1216">
        <v>8.3299999999999999E-2</v>
      </c>
      <c r="S34" s="1216"/>
      <c r="T34" s="1217"/>
      <c r="U34" s="1217"/>
      <c r="V34" s="1216">
        <v>8.3299999999999999E-2</v>
      </c>
      <c r="W34" s="1216"/>
      <c r="X34" s="1217"/>
      <c r="Y34" s="1217"/>
      <c r="Z34" s="1216">
        <v>8.3299999999999999E-2</v>
      </c>
      <c r="AA34" s="1216"/>
      <c r="AB34" s="1217"/>
      <c r="AC34" s="1217"/>
      <c r="AD34" s="1216">
        <v>8.3299999999999999E-2</v>
      </c>
      <c r="AE34" s="1216"/>
      <c r="AF34" s="1217"/>
      <c r="AG34" s="1217"/>
      <c r="AH34" s="1216">
        <v>8.3299999999999999E-2</v>
      </c>
      <c r="AI34" s="1216"/>
      <c r="AJ34" s="1217"/>
      <c r="AK34" s="1217"/>
      <c r="AL34" s="1216">
        <v>8.3299999999999999E-2</v>
      </c>
      <c r="AM34" s="1216"/>
      <c r="AN34" s="1217"/>
      <c r="AO34" s="1217"/>
      <c r="AP34" s="1216">
        <v>8.3299999999999999E-2</v>
      </c>
      <c r="AQ34" s="1216"/>
      <c r="AR34" s="1217"/>
      <c r="AS34" s="1217"/>
      <c r="AT34" s="1216">
        <v>8.3299999999999999E-2</v>
      </c>
      <c r="AU34" s="1216"/>
      <c r="AV34" s="1221"/>
      <c r="AW34" s="1221"/>
      <c r="AX34" s="1216">
        <v>8.3299999999999999E-2</v>
      </c>
      <c r="AY34" s="1216"/>
      <c r="AZ34" s="1218"/>
      <c r="BA34" s="1218"/>
      <c r="BB34" s="1216">
        <v>8.3299999999999999E-2</v>
      </c>
      <c r="BC34" s="1216"/>
      <c r="BD34" s="1218"/>
      <c r="BE34" s="1218"/>
      <c r="BF34" s="1216">
        <v>8.3299999999999999E-2</v>
      </c>
      <c r="BG34" s="1216"/>
      <c r="BH34" s="1218"/>
      <c r="BI34" s="1218"/>
      <c r="BJ34" s="1216">
        <v>8.3699999999999997E-2</v>
      </c>
      <c r="BK34" s="1219"/>
      <c r="BL34" s="554"/>
      <c r="BM34" s="549"/>
    </row>
    <row r="35" spans="1:65" s="41" customFormat="1" ht="42.75" customHeight="1" x14ac:dyDescent="0.2">
      <c r="A35" s="135" t="s">
        <v>16</v>
      </c>
      <c r="B35" s="136"/>
      <c r="C35" s="136" t="s">
        <v>17</v>
      </c>
      <c r="D35" s="136"/>
      <c r="E35" s="464"/>
      <c r="F35" s="338" t="s">
        <v>14</v>
      </c>
      <c r="G35" s="464"/>
      <c r="H35" s="419"/>
      <c r="I35" s="338" t="s">
        <v>15</v>
      </c>
      <c r="J35" s="419"/>
      <c r="K35" s="464"/>
      <c r="L35" s="464"/>
      <c r="M35" s="464"/>
      <c r="N35" s="419"/>
      <c r="O35" s="1002"/>
      <c r="P35" s="1031"/>
      <c r="Q35" s="1031"/>
      <c r="R35" s="1031"/>
      <c r="S35" s="1031"/>
      <c r="T35" s="1031"/>
      <c r="U35" s="1031"/>
      <c r="V35" s="1031"/>
      <c r="W35" s="1031"/>
      <c r="X35" s="1031"/>
      <c r="Y35" s="1031"/>
      <c r="Z35" s="1031"/>
      <c r="AA35" s="1031"/>
      <c r="AB35" s="1031"/>
      <c r="AC35" s="1031"/>
      <c r="AD35" s="1031"/>
      <c r="AE35" s="1031"/>
      <c r="AF35" s="1031"/>
      <c r="AG35" s="1031"/>
      <c r="AH35" s="1031"/>
      <c r="AI35" s="1031"/>
      <c r="AJ35" s="1031"/>
      <c r="AK35" s="1031"/>
      <c r="AL35" s="1031"/>
      <c r="AM35" s="1031"/>
      <c r="AN35" s="1031"/>
      <c r="AO35" s="1031"/>
      <c r="AP35" s="1031"/>
      <c r="AQ35" s="1031"/>
      <c r="AR35" s="1031"/>
      <c r="AS35" s="1031"/>
      <c r="AT35" s="1031"/>
      <c r="AU35" s="1031"/>
      <c r="AV35" s="1031"/>
      <c r="AW35" s="1031"/>
      <c r="AX35" s="1031"/>
      <c r="AY35" s="1031"/>
      <c r="AZ35" s="1031"/>
      <c r="BA35" s="1031"/>
      <c r="BB35" s="1031"/>
      <c r="BC35" s="1031"/>
      <c r="BD35" s="1031"/>
      <c r="BE35" s="1031"/>
      <c r="BF35" s="1031"/>
      <c r="BG35" s="1031"/>
      <c r="BH35" s="1031"/>
      <c r="BI35" s="1031"/>
      <c r="BJ35" s="1031"/>
      <c r="BK35" s="1032"/>
      <c r="BL35" s="137"/>
      <c r="BM35" s="137"/>
    </row>
    <row r="36" spans="1:65" s="41" customFormat="1" ht="41.25" customHeight="1" x14ac:dyDescent="0.2">
      <c r="A36" s="135" t="s">
        <v>63</v>
      </c>
      <c r="B36" s="136"/>
      <c r="C36" s="136" t="s">
        <v>311</v>
      </c>
      <c r="D36" s="136"/>
      <c r="E36" s="418"/>
      <c r="F36" s="377" t="s">
        <v>38</v>
      </c>
      <c r="G36" s="418"/>
      <c r="H36" s="418"/>
      <c r="I36" s="377" t="s">
        <v>887</v>
      </c>
      <c r="J36" s="418"/>
      <c r="K36" s="418"/>
      <c r="L36" s="418"/>
      <c r="M36" s="418"/>
      <c r="N36" s="419"/>
      <c r="O36" s="1005"/>
      <c r="P36" s="1003"/>
      <c r="Q36" s="1003"/>
      <c r="R36" s="1003"/>
      <c r="S36" s="1003"/>
      <c r="T36" s="1003"/>
      <c r="U36" s="1003"/>
      <c r="V36" s="1003"/>
      <c r="W36" s="1003"/>
      <c r="X36" s="1003"/>
      <c r="Y36" s="1003"/>
      <c r="Z36" s="1003"/>
      <c r="AA36" s="1003"/>
      <c r="AB36" s="1003"/>
      <c r="AC36" s="1003"/>
      <c r="AD36" s="1003"/>
      <c r="AE36" s="1003"/>
      <c r="AF36" s="1003"/>
      <c r="AG36" s="1003"/>
      <c r="AH36" s="1003"/>
      <c r="AI36" s="1003"/>
      <c r="AJ36" s="1003"/>
      <c r="AK36" s="1003"/>
      <c r="AL36" s="1003"/>
      <c r="AM36" s="1003"/>
      <c r="AN36" s="1003"/>
      <c r="AO36" s="1003"/>
      <c r="AP36" s="1003"/>
      <c r="AQ36" s="1003"/>
      <c r="AR36" s="1003"/>
      <c r="AS36" s="1003"/>
      <c r="AT36" s="1003"/>
      <c r="AU36" s="1003"/>
      <c r="AV36" s="1003"/>
      <c r="AW36" s="1003"/>
      <c r="AX36" s="1003"/>
      <c r="AY36" s="1003"/>
      <c r="AZ36" s="1003"/>
      <c r="BA36" s="1003"/>
      <c r="BB36" s="1003"/>
      <c r="BC36" s="1003"/>
      <c r="BD36" s="1003"/>
      <c r="BE36" s="1003"/>
      <c r="BF36" s="1003"/>
      <c r="BG36" s="1003"/>
      <c r="BH36" s="1003"/>
      <c r="BI36" s="1003"/>
      <c r="BJ36" s="1003"/>
      <c r="BK36" s="1004"/>
      <c r="BL36" s="137"/>
      <c r="BM36" s="137"/>
    </row>
    <row r="37" spans="1:65" s="41" customFormat="1" ht="26.25" customHeight="1" thickBot="1" x14ac:dyDescent="0.25">
      <c r="A37" s="242" t="s">
        <v>452</v>
      </c>
      <c r="B37" s="140"/>
      <c r="C37" s="140" t="s">
        <v>312</v>
      </c>
      <c r="D37" s="140"/>
      <c r="E37" s="252"/>
      <c r="F37" s="420" t="s">
        <v>39</v>
      </c>
      <c r="G37" s="252"/>
      <c r="H37" s="252"/>
      <c r="I37" s="1220" t="s">
        <v>888</v>
      </c>
      <c r="J37" s="1220"/>
      <c r="K37" s="421"/>
      <c r="L37" s="252" t="s">
        <v>18</v>
      </c>
      <c r="M37" s="252"/>
      <c r="N37" s="252"/>
      <c r="O37" s="1006"/>
      <c r="P37" s="1007"/>
      <c r="Q37" s="1007"/>
      <c r="R37" s="1007"/>
      <c r="S37" s="1007"/>
      <c r="T37" s="1007"/>
      <c r="U37" s="1007"/>
      <c r="V37" s="1007"/>
      <c r="W37" s="1007"/>
      <c r="X37" s="1007"/>
      <c r="Y37" s="1007"/>
      <c r="Z37" s="1007"/>
      <c r="AA37" s="1007"/>
      <c r="AB37" s="1007"/>
      <c r="AC37" s="1007"/>
      <c r="AD37" s="1007"/>
      <c r="AE37" s="1007"/>
      <c r="AF37" s="1007"/>
      <c r="AG37" s="1007"/>
      <c r="AH37" s="1007"/>
      <c r="AI37" s="1007"/>
      <c r="AJ37" s="1007"/>
      <c r="AK37" s="1007"/>
      <c r="AL37" s="1007"/>
      <c r="AM37" s="1007"/>
      <c r="AN37" s="1007"/>
      <c r="AO37" s="1007"/>
      <c r="AP37" s="1007"/>
      <c r="AQ37" s="1007"/>
      <c r="AR37" s="1007"/>
      <c r="AS37" s="1007"/>
      <c r="AT37" s="1007"/>
      <c r="AU37" s="1007"/>
      <c r="AV37" s="1007"/>
      <c r="AW37" s="1007"/>
      <c r="AX37" s="1007"/>
      <c r="AY37" s="1007"/>
      <c r="AZ37" s="1007"/>
      <c r="BA37" s="1007"/>
      <c r="BB37" s="1007"/>
      <c r="BC37" s="1007"/>
      <c r="BD37" s="1007"/>
      <c r="BE37" s="1007"/>
      <c r="BF37" s="1007"/>
      <c r="BG37" s="1007"/>
      <c r="BH37" s="1007"/>
      <c r="BI37" s="1007"/>
      <c r="BJ37" s="1007"/>
      <c r="BK37" s="1008"/>
      <c r="BL37" s="137"/>
      <c r="BM37" s="137"/>
    </row>
    <row r="38" spans="1:65" s="41" customFormat="1" x14ac:dyDescent="0.2">
      <c r="E38" s="315"/>
      <c r="F38" s="315"/>
      <c r="BL38" s="137"/>
      <c r="BM38" s="137"/>
    </row>
    <row r="39" spans="1:65" s="41" customFormat="1" x14ac:dyDescent="0.2">
      <c r="E39" s="315"/>
      <c r="F39" s="315"/>
      <c r="BL39" s="137"/>
      <c r="BM39" s="137"/>
    </row>
    <row r="40" spans="1:65" s="41" customFormat="1" x14ac:dyDescent="0.2">
      <c r="E40" s="315"/>
      <c r="F40" s="315"/>
      <c r="BL40" s="137"/>
      <c r="BM40" s="137"/>
    </row>
    <row r="41" spans="1:65" x14ac:dyDescent="0.2">
      <c r="BL41" s="544"/>
      <c r="BM41" s="137"/>
    </row>
    <row r="42" spans="1:65" x14ac:dyDescent="0.2">
      <c r="BL42" s="137"/>
      <c r="BM42" s="137"/>
    </row>
    <row r="43" spans="1:65" x14ac:dyDescent="0.2">
      <c r="BL43" s="137"/>
      <c r="BM43" s="137"/>
    </row>
    <row r="44" spans="1:65" x14ac:dyDescent="0.2">
      <c r="BL44" s="137"/>
      <c r="BM44" s="137"/>
    </row>
    <row r="45" spans="1:65" x14ac:dyDescent="0.2">
      <c r="BL45" s="137"/>
      <c r="BM45" s="137"/>
    </row>
    <row r="46" spans="1:65" x14ac:dyDescent="0.2">
      <c r="BL46" s="137"/>
      <c r="BM46" s="137"/>
    </row>
    <row r="47" spans="1:65" x14ac:dyDescent="0.2">
      <c r="BL47" s="545"/>
      <c r="BM47" s="545"/>
    </row>
    <row r="48" spans="1:65" x14ac:dyDescent="0.2">
      <c r="BL48" s="545"/>
      <c r="BM48" s="545"/>
    </row>
  </sheetData>
  <mergeCells count="633">
    <mergeCell ref="BF34:BG34"/>
    <mergeCell ref="BH34:BI34"/>
    <mergeCell ref="BJ34:BK34"/>
    <mergeCell ref="O35:BK37"/>
    <mergeCell ref="I37:J37"/>
    <mergeCell ref="AT34:AU34"/>
    <mergeCell ref="AV34:AW34"/>
    <mergeCell ref="AX34:AY34"/>
    <mergeCell ref="AZ34:BA34"/>
    <mergeCell ref="BB34:BC34"/>
    <mergeCell ref="BD34:BE34"/>
    <mergeCell ref="AH34:AI34"/>
    <mergeCell ref="AJ34:AK34"/>
    <mergeCell ref="AL34:AM34"/>
    <mergeCell ref="AN34:AO34"/>
    <mergeCell ref="AP34:AQ34"/>
    <mergeCell ref="AR34:AS34"/>
    <mergeCell ref="BJ33:BK33"/>
    <mergeCell ref="P34:Q34"/>
    <mergeCell ref="R34:S34"/>
    <mergeCell ref="T34:U34"/>
    <mergeCell ref="V34:W34"/>
    <mergeCell ref="X34:Y34"/>
    <mergeCell ref="Z34:AA34"/>
    <mergeCell ref="AB34:AC34"/>
    <mergeCell ref="AD34:AE34"/>
    <mergeCell ref="AF34:AG34"/>
    <mergeCell ref="AX33:AY33"/>
    <mergeCell ref="AZ33:BA33"/>
    <mergeCell ref="BB33:BC33"/>
    <mergeCell ref="BD33:BE33"/>
    <mergeCell ref="BF33:BG33"/>
    <mergeCell ref="BH33:BI33"/>
    <mergeCell ref="AL33:AM33"/>
    <mergeCell ref="AN33:AO33"/>
    <mergeCell ref="AP33:AQ33"/>
    <mergeCell ref="AR33:AS33"/>
    <mergeCell ref="AT33:AU33"/>
    <mergeCell ref="AV33:AW33"/>
    <mergeCell ref="Z33:AA33"/>
    <mergeCell ref="AB33:AC33"/>
    <mergeCell ref="AD33:AE33"/>
    <mergeCell ref="AF33:AG33"/>
    <mergeCell ref="AH33:AI33"/>
    <mergeCell ref="AJ33:AK33"/>
    <mergeCell ref="BF32:BG32"/>
    <mergeCell ref="BH32:BI32"/>
    <mergeCell ref="BJ32:BK32"/>
    <mergeCell ref="B33:B34"/>
    <mergeCell ref="C33:C34"/>
    <mergeCell ref="P33:Q33"/>
    <mergeCell ref="R33:S33"/>
    <mergeCell ref="T33:U33"/>
    <mergeCell ref="V33:W33"/>
    <mergeCell ref="X33:Y33"/>
    <mergeCell ref="AT32:AU32"/>
    <mergeCell ref="AV32:AW32"/>
    <mergeCell ref="AX32:AY32"/>
    <mergeCell ref="AZ32:BA32"/>
    <mergeCell ref="BB32:BC32"/>
    <mergeCell ref="BD32:BE32"/>
    <mergeCell ref="AH32:AI32"/>
    <mergeCell ref="AJ32:AK32"/>
    <mergeCell ref="AL32:AM32"/>
    <mergeCell ref="AN32:AO32"/>
    <mergeCell ref="BB30:BC30"/>
    <mergeCell ref="BD30:BE30"/>
    <mergeCell ref="BF30:BG30"/>
    <mergeCell ref="AP32:AQ32"/>
    <mergeCell ref="AR32:AS32"/>
    <mergeCell ref="BJ31:BK31"/>
    <mergeCell ref="P32:Q32"/>
    <mergeCell ref="R32:S32"/>
    <mergeCell ref="T32:U32"/>
    <mergeCell ref="V32:W32"/>
    <mergeCell ref="X32:Y32"/>
    <mergeCell ref="Z32:AA32"/>
    <mergeCell ref="AB32:AC32"/>
    <mergeCell ref="AD32:AE32"/>
    <mergeCell ref="AF32:AG32"/>
    <mergeCell ref="AX31:AY31"/>
    <mergeCell ref="AZ31:BA31"/>
    <mergeCell ref="BB31:BC31"/>
    <mergeCell ref="BD31:BE31"/>
    <mergeCell ref="BF31:BG31"/>
    <mergeCell ref="BH31:BI31"/>
    <mergeCell ref="AL31:AM31"/>
    <mergeCell ref="AN31:AO31"/>
    <mergeCell ref="AP31:AQ31"/>
    <mergeCell ref="AX30:AY30"/>
    <mergeCell ref="AZ30:BA30"/>
    <mergeCell ref="AD30:AE30"/>
    <mergeCell ref="AF30:AG30"/>
    <mergeCell ref="AH30:AI30"/>
    <mergeCell ref="AJ30:AK30"/>
    <mergeCell ref="AL30:AM30"/>
    <mergeCell ref="AN30:AO30"/>
    <mergeCell ref="Z31:AA31"/>
    <mergeCell ref="AB31:AC31"/>
    <mergeCell ref="AD31:AE31"/>
    <mergeCell ref="AF31:AG31"/>
    <mergeCell ref="AH31:AI31"/>
    <mergeCell ref="AJ31:AK31"/>
    <mergeCell ref="AR31:AS31"/>
    <mergeCell ref="AT31:AU31"/>
    <mergeCell ref="AV31:AW31"/>
    <mergeCell ref="P31:Q31"/>
    <mergeCell ref="R31:S31"/>
    <mergeCell ref="T31:U31"/>
    <mergeCell ref="V31:W31"/>
    <mergeCell ref="X31:Y31"/>
    <mergeCell ref="AP30:AQ30"/>
    <mergeCell ref="AR30:AS30"/>
    <mergeCell ref="AT30:AU30"/>
    <mergeCell ref="AV30:AW30"/>
    <mergeCell ref="BF29:BG29"/>
    <mergeCell ref="BH29:BI29"/>
    <mergeCell ref="BJ29:BK29"/>
    <mergeCell ref="P30:Q30"/>
    <mergeCell ref="R30:S30"/>
    <mergeCell ref="T30:U30"/>
    <mergeCell ref="V30:W30"/>
    <mergeCell ref="X30:Y30"/>
    <mergeCell ref="Z30:AA30"/>
    <mergeCell ref="AB30:AC30"/>
    <mergeCell ref="AT29:AU29"/>
    <mergeCell ref="AV29:AW29"/>
    <mergeCell ref="AX29:AY29"/>
    <mergeCell ref="AZ29:BA29"/>
    <mergeCell ref="BB29:BC29"/>
    <mergeCell ref="BD29:BE29"/>
    <mergeCell ref="AH29:AI29"/>
    <mergeCell ref="AJ29:AK29"/>
    <mergeCell ref="AL29:AM29"/>
    <mergeCell ref="AN29:AO29"/>
    <mergeCell ref="AP29:AQ29"/>
    <mergeCell ref="AR29:AS29"/>
    <mergeCell ref="BH30:BI30"/>
    <mergeCell ref="BJ30:BK30"/>
    <mergeCell ref="BH28:BI28"/>
    <mergeCell ref="AL28:AM28"/>
    <mergeCell ref="AN28:AO28"/>
    <mergeCell ref="AP28:AQ28"/>
    <mergeCell ref="AR28:AS28"/>
    <mergeCell ref="AT28:AU28"/>
    <mergeCell ref="AV28:AW28"/>
    <mergeCell ref="Z28:AA28"/>
    <mergeCell ref="AB28:AC28"/>
    <mergeCell ref="X29:Y29"/>
    <mergeCell ref="Z29:AA29"/>
    <mergeCell ref="AB29:AC29"/>
    <mergeCell ref="AD29:AE29"/>
    <mergeCell ref="AF29:AG29"/>
    <mergeCell ref="AX28:AY28"/>
    <mergeCell ref="AZ28:BA28"/>
    <mergeCell ref="BB28:BC28"/>
    <mergeCell ref="BD28:BE28"/>
    <mergeCell ref="BH27:BI27"/>
    <mergeCell ref="BJ27:BK27"/>
    <mergeCell ref="B28:B32"/>
    <mergeCell ref="D28:D29"/>
    <mergeCell ref="E28:E29"/>
    <mergeCell ref="P28:Q28"/>
    <mergeCell ref="R28:S28"/>
    <mergeCell ref="T28:U28"/>
    <mergeCell ref="V28:W28"/>
    <mergeCell ref="AT27:AU27"/>
    <mergeCell ref="AV27:AW27"/>
    <mergeCell ref="AX27:AY27"/>
    <mergeCell ref="AZ27:BA27"/>
    <mergeCell ref="BB27:BC27"/>
    <mergeCell ref="BD27:BE27"/>
    <mergeCell ref="AH27:AI27"/>
    <mergeCell ref="AJ27:AK27"/>
    <mergeCell ref="AL27:AM27"/>
    <mergeCell ref="AN27:AO27"/>
    <mergeCell ref="BJ28:BK28"/>
    <mergeCell ref="P29:Q29"/>
    <mergeCell ref="R29:S29"/>
    <mergeCell ref="T29:U29"/>
    <mergeCell ref="V29:W29"/>
    <mergeCell ref="AR26:AS26"/>
    <mergeCell ref="AT26:AU26"/>
    <mergeCell ref="AV26:AW26"/>
    <mergeCell ref="AD28:AE28"/>
    <mergeCell ref="AF28:AG28"/>
    <mergeCell ref="AH28:AI28"/>
    <mergeCell ref="AJ28:AK28"/>
    <mergeCell ref="BF27:BG27"/>
    <mergeCell ref="BF28:BG28"/>
    <mergeCell ref="AJ26:AK26"/>
    <mergeCell ref="BD25:BE25"/>
    <mergeCell ref="BF25:BG25"/>
    <mergeCell ref="AP27:AQ27"/>
    <mergeCell ref="AR27:AS27"/>
    <mergeCell ref="BJ26:BK26"/>
    <mergeCell ref="P27:Q27"/>
    <mergeCell ref="R27:S27"/>
    <mergeCell ref="T27:U27"/>
    <mergeCell ref="V27:W27"/>
    <mergeCell ref="X27:Y27"/>
    <mergeCell ref="Z27:AA27"/>
    <mergeCell ref="AB27:AC27"/>
    <mergeCell ref="AD27:AE27"/>
    <mergeCell ref="AF27:AG27"/>
    <mergeCell ref="AX26:AY26"/>
    <mergeCell ref="AZ26:BA26"/>
    <mergeCell ref="BB26:BC26"/>
    <mergeCell ref="BD26:BE26"/>
    <mergeCell ref="BF26:BG26"/>
    <mergeCell ref="BH26:BI26"/>
    <mergeCell ref="AL26:AM26"/>
    <mergeCell ref="AN26:AO26"/>
    <mergeCell ref="BH25:BI25"/>
    <mergeCell ref="AP26:AQ26"/>
    <mergeCell ref="BJ25:BK25"/>
    <mergeCell ref="P26:Q26"/>
    <mergeCell ref="R26:S26"/>
    <mergeCell ref="T26:U26"/>
    <mergeCell ref="V26:W26"/>
    <mergeCell ref="X26:Y26"/>
    <mergeCell ref="AP25:AQ25"/>
    <mergeCell ref="AR25:AS25"/>
    <mergeCell ref="AT25:AU25"/>
    <mergeCell ref="AV25:AW25"/>
    <mergeCell ref="AX25:AY25"/>
    <mergeCell ref="AZ25:BA25"/>
    <mergeCell ref="AD25:AE25"/>
    <mergeCell ref="AF25:AG25"/>
    <mergeCell ref="AH25:AI25"/>
    <mergeCell ref="AJ25:AK25"/>
    <mergeCell ref="AL25:AM25"/>
    <mergeCell ref="AN25:AO25"/>
    <mergeCell ref="Z26:AA26"/>
    <mergeCell ref="AB26:AC26"/>
    <mergeCell ref="AD26:AE26"/>
    <mergeCell ref="AF26:AG26"/>
    <mergeCell ref="AH26:AI26"/>
    <mergeCell ref="BB25:BC25"/>
    <mergeCell ref="Z23:AA23"/>
    <mergeCell ref="AB23:AC23"/>
    <mergeCell ref="BF24:BG24"/>
    <mergeCell ref="BH24:BI24"/>
    <mergeCell ref="BJ24:BK24"/>
    <mergeCell ref="P25:Q25"/>
    <mergeCell ref="R25:S25"/>
    <mergeCell ref="T25:U25"/>
    <mergeCell ref="V25:W25"/>
    <mergeCell ref="X25:Y25"/>
    <mergeCell ref="Z25:AA25"/>
    <mergeCell ref="AB25:AC25"/>
    <mergeCell ref="AT24:AU24"/>
    <mergeCell ref="AV24:AW24"/>
    <mergeCell ref="AX24:AY24"/>
    <mergeCell ref="AZ24:BA24"/>
    <mergeCell ref="BB24:BC24"/>
    <mergeCell ref="BD24:BE24"/>
    <mergeCell ref="AH24:AI24"/>
    <mergeCell ref="AJ24:AK24"/>
    <mergeCell ref="AL24:AM24"/>
    <mergeCell ref="AN24:AO24"/>
    <mergeCell ref="AP24:AQ24"/>
    <mergeCell ref="AR24:AS24"/>
    <mergeCell ref="BB22:BC22"/>
    <mergeCell ref="BD22:BE22"/>
    <mergeCell ref="BF22:BG22"/>
    <mergeCell ref="BH22:BI22"/>
    <mergeCell ref="BJ22:BK22"/>
    <mergeCell ref="AX22:AY22"/>
    <mergeCell ref="AZ22:BA22"/>
    <mergeCell ref="BJ23:BK23"/>
    <mergeCell ref="P24:Q24"/>
    <mergeCell ref="R24:S24"/>
    <mergeCell ref="T24:U24"/>
    <mergeCell ref="V24:W24"/>
    <mergeCell ref="X24:Y24"/>
    <mergeCell ref="Z24:AA24"/>
    <mergeCell ref="AB24:AC24"/>
    <mergeCell ref="AD24:AE24"/>
    <mergeCell ref="AF24:AG24"/>
    <mergeCell ref="AX23:AY23"/>
    <mergeCell ref="AZ23:BA23"/>
    <mergeCell ref="BB23:BC23"/>
    <mergeCell ref="BD23:BE23"/>
    <mergeCell ref="BF23:BG23"/>
    <mergeCell ref="BH23:BI23"/>
    <mergeCell ref="AL23:AM23"/>
    <mergeCell ref="P23:Q23"/>
    <mergeCell ref="R23:S23"/>
    <mergeCell ref="T23:U23"/>
    <mergeCell ref="V23:W23"/>
    <mergeCell ref="X23:Y23"/>
    <mergeCell ref="AP22:AQ22"/>
    <mergeCell ref="AR22:AS22"/>
    <mergeCell ref="AT22:AU22"/>
    <mergeCell ref="AV22:AW22"/>
    <mergeCell ref="AD22:AE22"/>
    <mergeCell ref="AF22:AG22"/>
    <mergeCell ref="AH22:AI22"/>
    <mergeCell ref="AJ22:AK22"/>
    <mergeCell ref="AL22:AM22"/>
    <mergeCell ref="AN22:AO22"/>
    <mergeCell ref="AD23:AE23"/>
    <mergeCell ref="AF23:AG23"/>
    <mergeCell ref="AH23:AI23"/>
    <mergeCell ref="AJ23:AK23"/>
    <mergeCell ref="AN23:AO23"/>
    <mergeCell ref="AP23:AQ23"/>
    <mergeCell ref="AR23:AS23"/>
    <mergeCell ref="AT23:AU23"/>
    <mergeCell ref="AV23:AW23"/>
    <mergeCell ref="Z20:AA20"/>
    <mergeCell ref="AB20:AC20"/>
    <mergeCell ref="BF21:BG21"/>
    <mergeCell ref="BH21:BI21"/>
    <mergeCell ref="BJ21:BK21"/>
    <mergeCell ref="P22:Q22"/>
    <mergeCell ref="R22:S22"/>
    <mergeCell ref="T22:U22"/>
    <mergeCell ref="V22:W22"/>
    <mergeCell ref="X22:Y22"/>
    <mergeCell ref="Z22:AA22"/>
    <mergeCell ref="AB22:AC22"/>
    <mergeCell ref="AT21:AU21"/>
    <mergeCell ref="AV21:AW21"/>
    <mergeCell ref="AX21:AY21"/>
    <mergeCell ref="AZ21:BA21"/>
    <mergeCell ref="BB21:BC21"/>
    <mergeCell ref="BD21:BE21"/>
    <mergeCell ref="AH21:AI21"/>
    <mergeCell ref="AJ21:AK21"/>
    <mergeCell ref="AL21:AM21"/>
    <mergeCell ref="AN21:AO21"/>
    <mergeCell ref="AP21:AQ21"/>
    <mergeCell ref="AR21:AS21"/>
    <mergeCell ref="AB21:AC21"/>
    <mergeCell ref="AD21:AE21"/>
    <mergeCell ref="AF21:AG21"/>
    <mergeCell ref="AX20:AY20"/>
    <mergeCell ref="AZ20:BA20"/>
    <mergeCell ref="BB20:BC20"/>
    <mergeCell ref="BD20:BE20"/>
    <mergeCell ref="BF20:BG20"/>
    <mergeCell ref="BH20:BI20"/>
    <mergeCell ref="AL20:AM20"/>
    <mergeCell ref="AN20:AO20"/>
    <mergeCell ref="AP20:AQ20"/>
    <mergeCell ref="AR20:AS20"/>
    <mergeCell ref="AT20:AU20"/>
    <mergeCell ref="AV20:AW20"/>
    <mergeCell ref="BJ19:BK19"/>
    <mergeCell ref="B20:B27"/>
    <mergeCell ref="D20:D24"/>
    <mergeCell ref="E20:E24"/>
    <mergeCell ref="F20:F24"/>
    <mergeCell ref="G20:G21"/>
    <mergeCell ref="O20:O21"/>
    <mergeCell ref="P20:Q20"/>
    <mergeCell ref="R20:S20"/>
    <mergeCell ref="T20:U20"/>
    <mergeCell ref="AX19:AY19"/>
    <mergeCell ref="AZ19:BA19"/>
    <mergeCell ref="BB19:BC19"/>
    <mergeCell ref="BD19:BE19"/>
    <mergeCell ref="BF19:BG19"/>
    <mergeCell ref="BH19:BI19"/>
    <mergeCell ref="AL19:AM19"/>
    <mergeCell ref="AN19:AO19"/>
    <mergeCell ref="AP19:AQ19"/>
    <mergeCell ref="AR19:AS19"/>
    <mergeCell ref="BJ20:BK20"/>
    <mergeCell ref="P21:Q21"/>
    <mergeCell ref="R21:S21"/>
    <mergeCell ref="T21:U21"/>
    <mergeCell ref="AT19:AU19"/>
    <mergeCell ref="AV19:AW19"/>
    <mergeCell ref="Z19:AA19"/>
    <mergeCell ref="AB19:AC19"/>
    <mergeCell ref="AD19:AE19"/>
    <mergeCell ref="AF19:AG19"/>
    <mergeCell ref="AH19:AI19"/>
    <mergeCell ref="AJ19:AK19"/>
    <mergeCell ref="C19:C32"/>
    <mergeCell ref="P19:Q19"/>
    <mergeCell ref="R19:S19"/>
    <mergeCell ref="T19:U19"/>
    <mergeCell ref="V19:W19"/>
    <mergeCell ref="X19:Y19"/>
    <mergeCell ref="V20:W20"/>
    <mergeCell ref="X20:Y20"/>
    <mergeCell ref="X28:Y28"/>
    <mergeCell ref="AD20:AE20"/>
    <mergeCell ref="AF20:AG20"/>
    <mergeCell ref="AH20:AI20"/>
    <mergeCell ref="AJ20:AK20"/>
    <mergeCell ref="V21:W21"/>
    <mergeCell ref="X21:Y21"/>
    <mergeCell ref="Z21:AA21"/>
    <mergeCell ref="BJ18:BK18"/>
    <mergeCell ref="AL17:AM17"/>
    <mergeCell ref="P18:Q18"/>
    <mergeCell ref="R18:S18"/>
    <mergeCell ref="T18:U18"/>
    <mergeCell ref="V18:W18"/>
    <mergeCell ref="X18:Y18"/>
    <mergeCell ref="Z18:AA18"/>
    <mergeCell ref="AZ18:BA18"/>
    <mergeCell ref="BB18:BC18"/>
    <mergeCell ref="BD18:BE18"/>
    <mergeCell ref="AN18:AO18"/>
    <mergeCell ref="AP18:AQ18"/>
    <mergeCell ref="AR18:AS18"/>
    <mergeCell ref="AT18:AU18"/>
    <mergeCell ref="AV18:AW18"/>
    <mergeCell ref="AX18:AY18"/>
    <mergeCell ref="AX17:AY17"/>
    <mergeCell ref="AB18:AC18"/>
    <mergeCell ref="AD18:AE18"/>
    <mergeCell ref="AF18:AG18"/>
    <mergeCell ref="AH18:AI18"/>
    <mergeCell ref="AJ18:AK18"/>
    <mergeCell ref="AL18:AM18"/>
    <mergeCell ref="BF18:BG18"/>
    <mergeCell ref="BH18:BI18"/>
    <mergeCell ref="BD16:BE16"/>
    <mergeCell ref="BF16:BG16"/>
    <mergeCell ref="BH16:BI16"/>
    <mergeCell ref="AZ17:BA17"/>
    <mergeCell ref="BB17:BC17"/>
    <mergeCell ref="BD17:BE17"/>
    <mergeCell ref="BF17:BG17"/>
    <mergeCell ref="BH17:BI17"/>
    <mergeCell ref="BJ17:BK17"/>
    <mergeCell ref="P17:Q17"/>
    <mergeCell ref="R17:S17"/>
    <mergeCell ref="T17:U17"/>
    <mergeCell ref="V17:W17"/>
    <mergeCell ref="X17:Y17"/>
    <mergeCell ref="Z17:AA17"/>
    <mergeCell ref="AR16:AS16"/>
    <mergeCell ref="AT16:AU16"/>
    <mergeCell ref="AV16:AW16"/>
    <mergeCell ref="AB17:AC17"/>
    <mergeCell ref="AD17:AE17"/>
    <mergeCell ref="AF17:AG17"/>
    <mergeCell ref="AH17:AI17"/>
    <mergeCell ref="AJ17:AK17"/>
    <mergeCell ref="AN17:AO17"/>
    <mergeCell ref="AP17:AQ17"/>
    <mergeCell ref="AR17:AS17"/>
    <mergeCell ref="AT17:AU17"/>
    <mergeCell ref="AV17:AW17"/>
    <mergeCell ref="AX16:AY16"/>
    <mergeCell ref="AZ16:BA16"/>
    <mergeCell ref="BB16:BC16"/>
    <mergeCell ref="X16:Y16"/>
    <mergeCell ref="Z16:AA16"/>
    <mergeCell ref="AB16:AC16"/>
    <mergeCell ref="AD16:AE16"/>
    <mergeCell ref="AV15:AW15"/>
    <mergeCell ref="AX15:AY15"/>
    <mergeCell ref="AZ15:BA15"/>
    <mergeCell ref="BB15:BC15"/>
    <mergeCell ref="BD15:BE15"/>
    <mergeCell ref="AJ15:AK15"/>
    <mergeCell ref="AL15:AM15"/>
    <mergeCell ref="AT15:AU15"/>
    <mergeCell ref="X15:Y15"/>
    <mergeCell ref="Z15:AA15"/>
    <mergeCell ref="AB15:AC15"/>
    <mergeCell ref="AD15:AE15"/>
    <mergeCell ref="AH15:AI15"/>
    <mergeCell ref="AF16:AG16"/>
    <mergeCell ref="AH16:AI16"/>
    <mergeCell ref="AJ16:AK16"/>
    <mergeCell ref="AL16:AM16"/>
    <mergeCell ref="AN16:AO16"/>
    <mergeCell ref="AP16:AQ16"/>
    <mergeCell ref="BJ14:BK14"/>
    <mergeCell ref="AX14:AY14"/>
    <mergeCell ref="AZ14:BA14"/>
    <mergeCell ref="BB14:BC14"/>
    <mergeCell ref="BH15:BI15"/>
    <mergeCell ref="BJ15:BK15"/>
    <mergeCell ref="BF15:BG15"/>
    <mergeCell ref="BJ16:BK16"/>
    <mergeCell ref="BH14:BI14"/>
    <mergeCell ref="AP14:AQ14"/>
    <mergeCell ref="BH13:BI13"/>
    <mergeCell ref="G15:G17"/>
    <mergeCell ref="O15:O17"/>
    <mergeCell ref="P15:Q15"/>
    <mergeCell ref="R15:S15"/>
    <mergeCell ref="T15:U15"/>
    <mergeCell ref="V15:W15"/>
    <mergeCell ref="AR14:AS14"/>
    <mergeCell ref="AT14:AU14"/>
    <mergeCell ref="AV14:AW14"/>
    <mergeCell ref="AF14:AG14"/>
    <mergeCell ref="AH14:AI14"/>
    <mergeCell ref="AJ14:AK14"/>
    <mergeCell ref="AL14:AM14"/>
    <mergeCell ref="T14:U14"/>
    <mergeCell ref="V14:W14"/>
    <mergeCell ref="X14:Y14"/>
    <mergeCell ref="Z14:AA14"/>
    <mergeCell ref="AN15:AO15"/>
    <mergeCell ref="AP15:AQ15"/>
    <mergeCell ref="AR15:AS15"/>
    <mergeCell ref="AF15:AG15"/>
    <mergeCell ref="AL12:AM12"/>
    <mergeCell ref="AN12:AO12"/>
    <mergeCell ref="AN14:AO14"/>
    <mergeCell ref="BB13:BC13"/>
    <mergeCell ref="BD13:BE13"/>
    <mergeCell ref="BF13:BG13"/>
    <mergeCell ref="AJ13:AK13"/>
    <mergeCell ref="AL13:AM13"/>
    <mergeCell ref="AN13:AO13"/>
    <mergeCell ref="AP13:AQ13"/>
    <mergeCell ref="AR13:AS13"/>
    <mergeCell ref="AT13:AU13"/>
    <mergeCell ref="BD14:BE14"/>
    <mergeCell ref="BF14:BG14"/>
    <mergeCell ref="D13:D18"/>
    <mergeCell ref="E13:E18"/>
    <mergeCell ref="F13:F18"/>
    <mergeCell ref="G13:G14"/>
    <mergeCell ref="O13:O14"/>
    <mergeCell ref="P13:Q13"/>
    <mergeCell ref="R13:S13"/>
    <mergeCell ref="T13:U13"/>
    <mergeCell ref="V13:W13"/>
    <mergeCell ref="P16:Q16"/>
    <mergeCell ref="R16:S16"/>
    <mergeCell ref="T16:U16"/>
    <mergeCell ref="V16:W16"/>
    <mergeCell ref="BJ13:BK13"/>
    <mergeCell ref="P14:Q14"/>
    <mergeCell ref="R14:S14"/>
    <mergeCell ref="AF12:AG12"/>
    <mergeCell ref="AH12:AI12"/>
    <mergeCell ref="AJ12:AK12"/>
    <mergeCell ref="X13:Y13"/>
    <mergeCell ref="Z13:AA13"/>
    <mergeCell ref="AB13:AC13"/>
    <mergeCell ref="AD13:AE13"/>
    <mergeCell ref="AF13:AG13"/>
    <mergeCell ref="AH13:AI13"/>
    <mergeCell ref="AB14:AC14"/>
    <mergeCell ref="AD14:AE14"/>
    <mergeCell ref="AV13:AW13"/>
    <mergeCell ref="AX13:AY13"/>
    <mergeCell ref="AZ13:BA13"/>
    <mergeCell ref="BJ12:BK12"/>
    <mergeCell ref="AX12:AY12"/>
    <mergeCell ref="AZ12:BA12"/>
    <mergeCell ref="BB12:BC12"/>
    <mergeCell ref="BD12:BE12"/>
    <mergeCell ref="BF12:BG12"/>
    <mergeCell ref="BH12:BI12"/>
    <mergeCell ref="A12:A33"/>
    <mergeCell ref="B12:B18"/>
    <mergeCell ref="C12:C18"/>
    <mergeCell ref="P12:Q12"/>
    <mergeCell ref="R12:S12"/>
    <mergeCell ref="T12:U12"/>
    <mergeCell ref="V12:W12"/>
    <mergeCell ref="X12:Y12"/>
    <mergeCell ref="AV11:AW11"/>
    <mergeCell ref="AJ11:AK11"/>
    <mergeCell ref="AL11:AM11"/>
    <mergeCell ref="AN11:AO11"/>
    <mergeCell ref="AP11:AQ11"/>
    <mergeCell ref="AR11:AS11"/>
    <mergeCell ref="AT11:AU11"/>
    <mergeCell ref="O10:O11"/>
    <mergeCell ref="I10:I11"/>
    <mergeCell ref="AP12:AQ12"/>
    <mergeCell ref="AR12:AS12"/>
    <mergeCell ref="AT12:AU12"/>
    <mergeCell ref="AV12:AW12"/>
    <mergeCell ref="Z12:AA12"/>
    <mergeCell ref="AB12:AC12"/>
    <mergeCell ref="AD12:AE12"/>
    <mergeCell ref="A9:G9"/>
    <mergeCell ref="H9:BK9"/>
    <mergeCell ref="A10:B10"/>
    <mergeCell ref="C10:C11"/>
    <mergeCell ref="D10:D11"/>
    <mergeCell ref="E10:E11"/>
    <mergeCell ref="F10:F11"/>
    <mergeCell ref="G10:G11"/>
    <mergeCell ref="H10:H11"/>
    <mergeCell ref="BH10:BK10"/>
    <mergeCell ref="P11:Q11"/>
    <mergeCell ref="R11:S11"/>
    <mergeCell ref="T11:U11"/>
    <mergeCell ref="V11:W11"/>
    <mergeCell ref="X11:Y11"/>
    <mergeCell ref="Z11:AA11"/>
    <mergeCell ref="AB11:AC11"/>
    <mergeCell ref="AD11:AE11"/>
    <mergeCell ref="AF11:AG11"/>
    <mergeCell ref="AJ10:AM10"/>
    <mergeCell ref="AN10:AQ10"/>
    <mergeCell ref="AR10:AU10"/>
    <mergeCell ref="AV10:AY10"/>
    <mergeCell ref="AZ10:BC10"/>
    <mergeCell ref="BL3:BM8"/>
    <mergeCell ref="BL9:BM9"/>
    <mergeCell ref="BL10:BL11"/>
    <mergeCell ref="BM10:BM11"/>
    <mergeCell ref="J10:J11"/>
    <mergeCell ref="K10:K11"/>
    <mergeCell ref="L10:L11"/>
    <mergeCell ref="M10:M11"/>
    <mergeCell ref="N10:N11"/>
    <mergeCell ref="N3:BK8"/>
    <mergeCell ref="BD10:BG10"/>
    <mergeCell ref="P10:S10"/>
    <mergeCell ref="T10:W10"/>
    <mergeCell ref="X10:AA10"/>
    <mergeCell ref="AB10:AE10"/>
    <mergeCell ref="AF10:AI10"/>
    <mergeCell ref="AH11:AI11"/>
    <mergeCell ref="BH11:BI11"/>
    <mergeCell ref="BJ11:BK11"/>
    <mergeCell ref="AX11:AY11"/>
    <mergeCell ref="AZ11:BA11"/>
    <mergeCell ref="BB11:BC11"/>
    <mergeCell ref="BD11:BE11"/>
    <mergeCell ref="BF11:BG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218"/>
  <sheetViews>
    <sheetView topLeftCell="A6" workbookViewId="0">
      <selection activeCell="B19" sqref="B19"/>
    </sheetView>
  </sheetViews>
  <sheetFormatPr baseColWidth="10" defaultColWidth="11.42578125" defaultRowHeight="15" x14ac:dyDescent="0.25"/>
  <cols>
    <col min="1" max="1" width="11.42578125" style="46"/>
    <col min="2" max="2" width="55.5703125" style="46" customWidth="1"/>
    <col min="3" max="3" width="15.85546875" style="46" customWidth="1"/>
    <col min="4" max="4" width="16.85546875" style="46" customWidth="1"/>
    <col min="5" max="5" width="11.42578125" style="46"/>
    <col min="6" max="6" width="33.42578125" style="46" customWidth="1"/>
    <col min="7" max="7" width="21.140625" style="46" customWidth="1"/>
    <col min="8" max="8" width="30.7109375" style="46" customWidth="1"/>
    <col min="9" max="9" width="11.42578125" style="46"/>
    <col min="10" max="10" width="20.42578125" style="46" customWidth="1"/>
    <col min="11" max="12" width="11.42578125" style="46"/>
    <col min="13" max="13" width="24.7109375" style="46" customWidth="1"/>
    <col min="14" max="14" width="27" style="46" customWidth="1"/>
    <col min="15" max="15" width="29.42578125" style="46" customWidth="1"/>
    <col min="16" max="17" width="11.42578125" style="46"/>
    <col min="18" max="18" width="18.140625" style="46" customWidth="1"/>
    <col min="19" max="21" width="11.42578125" style="46"/>
    <col min="22" max="22" width="29.7109375" style="46" customWidth="1"/>
    <col min="23" max="23" width="11.42578125" style="46"/>
    <col min="24" max="24" width="30.5703125" style="46" customWidth="1"/>
    <col min="25" max="25" width="0" style="46" hidden="1" customWidth="1"/>
    <col min="26" max="26" width="17" style="46" hidden="1" customWidth="1"/>
    <col min="27" max="27" width="12.85546875" style="46" hidden="1" customWidth="1"/>
    <col min="28" max="28" width="17.140625" style="46" customWidth="1"/>
    <col min="29" max="29" width="11.42578125" style="46"/>
    <col min="30" max="30" width="18" style="46" customWidth="1"/>
    <col min="31" max="34" width="11.42578125" style="46"/>
    <col min="35" max="35" width="18.140625" style="46" customWidth="1"/>
    <col min="36" max="16384" width="11.42578125" style="46"/>
  </cols>
  <sheetData>
    <row r="1" spans="2:35" x14ac:dyDescent="0.25">
      <c r="M1" s="46" t="s">
        <v>196</v>
      </c>
      <c r="N1" s="46" t="s">
        <v>197</v>
      </c>
      <c r="O1" s="46" t="s">
        <v>198</v>
      </c>
      <c r="P1" s="46" t="s">
        <v>199</v>
      </c>
      <c r="R1" s="46" t="s">
        <v>204</v>
      </c>
      <c r="T1" s="46" t="s">
        <v>210</v>
      </c>
      <c r="V1" s="46" t="s">
        <v>266</v>
      </c>
      <c r="X1" s="87" t="s">
        <v>198</v>
      </c>
      <c r="Y1" s="87" t="s">
        <v>262</v>
      </c>
      <c r="Z1" s="87" t="s">
        <v>263</v>
      </c>
      <c r="AA1" s="87" t="s">
        <v>264</v>
      </c>
      <c r="AB1" s="88" t="s">
        <v>265</v>
      </c>
    </row>
    <row r="2" spans="2:35" ht="60.75" customHeight="1" x14ac:dyDescent="0.25">
      <c r="B2" s="47" t="s">
        <v>136</v>
      </c>
      <c r="C2" s="47"/>
      <c r="D2" s="48" t="s">
        <v>137</v>
      </c>
      <c r="F2" s="48" t="s">
        <v>164</v>
      </c>
      <c r="G2" s="49"/>
      <c r="H2" s="92" t="s">
        <v>298</v>
      </c>
      <c r="J2" s="63" t="s">
        <v>293</v>
      </c>
      <c r="K2" s="63" t="s">
        <v>180</v>
      </c>
      <c r="L2" s="90">
        <v>400</v>
      </c>
      <c r="M2" s="62" t="s">
        <v>181</v>
      </c>
      <c r="N2" s="65" t="s">
        <v>183</v>
      </c>
      <c r="O2" s="66" t="s">
        <v>188</v>
      </c>
      <c r="P2" s="67">
        <v>1600</v>
      </c>
      <c r="R2" s="64" t="s">
        <v>201</v>
      </c>
      <c r="T2" s="3" t="s">
        <v>205</v>
      </c>
      <c r="V2" s="75" t="s">
        <v>211</v>
      </c>
      <c r="X2" s="44" t="s">
        <v>232</v>
      </c>
      <c r="Y2" s="2" t="s">
        <v>233</v>
      </c>
      <c r="Z2" s="2" t="s">
        <v>234</v>
      </c>
      <c r="AA2" s="77">
        <v>3</v>
      </c>
      <c r="AB2" s="78">
        <v>8</v>
      </c>
      <c r="AD2" s="89" t="s">
        <v>274</v>
      </c>
      <c r="AF2" s="89" t="s">
        <v>275</v>
      </c>
      <c r="AG2" s="89"/>
      <c r="AI2" s="76" t="s">
        <v>301</v>
      </c>
    </row>
    <row r="3" spans="2:35" ht="40.5" customHeight="1" x14ac:dyDescent="0.25">
      <c r="B3" s="47" t="s">
        <v>138</v>
      </c>
      <c r="C3" s="47"/>
      <c r="D3" s="50" t="s">
        <v>139</v>
      </c>
      <c r="F3" s="48" t="s">
        <v>165</v>
      </c>
      <c r="G3" s="49"/>
      <c r="H3" s="92" t="s">
        <v>299</v>
      </c>
      <c r="J3" s="63" t="s">
        <v>297</v>
      </c>
      <c r="K3" s="91" t="s">
        <v>236</v>
      </c>
      <c r="L3" s="91" t="s">
        <v>236</v>
      </c>
      <c r="M3" s="62" t="s">
        <v>182</v>
      </c>
      <c r="N3" s="65" t="s">
        <v>184</v>
      </c>
      <c r="O3" s="68" t="s">
        <v>189</v>
      </c>
      <c r="P3" s="69">
        <f>6000*4</f>
        <v>24000</v>
      </c>
      <c r="R3" s="64" t="s">
        <v>202</v>
      </c>
      <c r="T3" s="3" t="s">
        <v>206</v>
      </c>
      <c r="V3" s="75" t="s">
        <v>212</v>
      </c>
      <c r="X3" s="44" t="s">
        <v>235</v>
      </c>
      <c r="Y3" s="2" t="s">
        <v>233</v>
      </c>
      <c r="Z3" s="2" t="s">
        <v>234</v>
      </c>
      <c r="AA3" s="2" t="s">
        <v>236</v>
      </c>
      <c r="AB3" s="43">
        <v>1</v>
      </c>
      <c r="AD3" s="89" t="s">
        <v>159</v>
      </c>
      <c r="AF3" s="89" t="s">
        <v>276</v>
      </c>
      <c r="AG3" s="89"/>
      <c r="AI3" s="76" t="s">
        <v>302</v>
      </c>
    </row>
    <row r="4" spans="2:35" ht="39" customHeight="1" x14ac:dyDescent="0.25">
      <c r="B4" s="47" t="s">
        <v>140</v>
      </c>
      <c r="C4" s="47"/>
      <c r="D4" s="51" t="s">
        <v>141</v>
      </c>
      <c r="F4" s="50" t="s">
        <v>166</v>
      </c>
      <c r="G4" s="49"/>
      <c r="H4" s="92" t="s">
        <v>300</v>
      </c>
      <c r="J4" s="63" t="s">
        <v>296</v>
      </c>
      <c r="N4" s="65" t="s">
        <v>185</v>
      </c>
      <c r="O4" s="66" t="s">
        <v>190</v>
      </c>
      <c r="P4" s="70">
        <v>40</v>
      </c>
      <c r="R4" s="64" t="s">
        <v>203</v>
      </c>
      <c r="T4" s="3" t="s">
        <v>207</v>
      </c>
      <c r="V4" s="1223" t="s">
        <v>213</v>
      </c>
      <c r="X4" s="44" t="s">
        <v>237</v>
      </c>
      <c r="Y4" s="2" t="s">
        <v>238</v>
      </c>
      <c r="Z4" s="2" t="s">
        <v>239</v>
      </c>
      <c r="AA4" s="78" t="s">
        <v>236</v>
      </c>
      <c r="AB4" s="2">
        <v>32</v>
      </c>
      <c r="AD4" s="89" t="s">
        <v>268</v>
      </c>
      <c r="AF4" s="89" t="s">
        <v>292</v>
      </c>
      <c r="AG4" s="89"/>
      <c r="AI4" s="76" t="s">
        <v>303</v>
      </c>
    </row>
    <row r="5" spans="2:35" ht="40.5" customHeight="1" x14ac:dyDescent="0.25">
      <c r="B5" s="47" t="s">
        <v>142</v>
      </c>
      <c r="C5" s="47"/>
      <c r="D5" s="52" t="s">
        <v>143</v>
      </c>
      <c r="F5" s="50" t="s">
        <v>167</v>
      </c>
      <c r="G5" s="49"/>
      <c r="H5" s="49"/>
      <c r="J5" s="63" t="s">
        <v>295</v>
      </c>
      <c r="N5" s="65" t="s">
        <v>186</v>
      </c>
      <c r="O5" s="68" t="s">
        <v>191</v>
      </c>
      <c r="P5" s="71">
        <v>8</v>
      </c>
      <c r="T5" s="3" t="s">
        <v>208</v>
      </c>
      <c r="V5" s="1223"/>
      <c r="X5" s="44" t="s">
        <v>192</v>
      </c>
      <c r="Y5" s="2" t="s">
        <v>233</v>
      </c>
      <c r="Z5" s="2" t="s">
        <v>234</v>
      </c>
      <c r="AA5" s="2">
        <v>4</v>
      </c>
      <c r="AB5" s="78">
        <v>18</v>
      </c>
      <c r="AD5" s="89" t="s">
        <v>111</v>
      </c>
      <c r="AF5" s="89" t="s">
        <v>277</v>
      </c>
      <c r="AG5" s="89"/>
      <c r="AI5" s="76" t="s">
        <v>304</v>
      </c>
    </row>
    <row r="6" spans="2:35" ht="61.5" customHeight="1" x14ac:dyDescent="0.25">
      <c r="B6" s="47" t="s">
        <v>144</v>
      </c>
      <c r="C6" s="47"/>
      <c r="D6" s="53" t="s">
        <v>145</v>
      </c>
      <c r="F6" s="51" t="s">
        <v>168</v>
      </c>
      <c r="G6" s="49"/>
      <c r="H6" s="49"/>
      <c r="J6" s="63" t="s">
        <v>294</v>
      </c>
      <c r="N6" s="65" t="s">
        <v>187</v>
      </c>
      <c r="O6" s="72" t="s">
        <v>192</v>
      </c>
      <c r="P6" s="70">
        <v>12</v>
      </c>
      <c r="T6" s="3" t="s">
        <v>209</v>
      </c>
      <c r="V6" s="75" t="s">
        <v>214</v>
      </c>
      <c r="X6" s="45" t="s">
        <v>240</v>
      </c>
      <c r="Y6" s="78" t="s">
        <v>238</v>
      </c>
      <c r="Z6" s="78" t="s">
        <v>239</v>
      </c>
      <c r="AA6" s="2">
        <v>24</v>
      </c>
      <c r="AB6" s="78">
        <v>200</v>
      </c>
      <c r="AD6" s="89" t="s">
        <v>269</v>
      </c>
      <c r="AF6" s="89" t="s">
        <v>278</v>
      </c>
      <c r="AG6" s="89"/>
      <c r="AI6" s="76" t="s">
        <v>305</v>
      </c>
    </row>
    <row r="7" spans="2:35" ht="45.75" customHeight="1" x14ac:dyDescent="0.25">
      <c r="B7" s="47" t="s">
        <v>146</v>
      </c>
      <c r="C7" s="47"/>
      <c r="D7" s="54" t="s">
        <v>147</v>
      </c>
      <c r="F7" s="51" t="s">
        <v>169</v>
      </c>
      <c r="G7" s="49"/>
      <c r="H7" s="49"/>
      <c r="O7" s="68" t="s">
        <v>193</v>
      </c>
      <c r="P7" s="71">
        <v>88000</v>
      </c>
      <c r="T7" s="3" t="s">
        <v>87</v>
      </c>
      <c r="V7" s="75" t="s">
        <v>215</v>
      </c>
      <c r="X7" s="45" t="s">
        <v>241</v>
      </c>
      <c r="Y7" s="78" t="s">
        <v>233</v>
      </c>
      <c r="Z7" s="78" t="s">
        <v>234</v>
      </c>
      <c r="AA7" s="78" t="s">
        <v>236</v>
      </c>
      <c r="AB7" s="78">
        <v>40</v>
      </c>
      <c r="AD7" s="89" t="s">
        <v>86</v>
      </c>
      <c r="AF7" s="89" t="s">
        <v>279</v>
      </c>
      <c r="AG7" s="89"/>
      <c r="AI7" s="76" t="s">
        <v>306</v>
      </c>
    </row>
    <row r="8" spans="2:35" ht="33.75" customHeight="1" x14ac:dyDescent="0.25">
      <c r="B8" s="47" t="s">
        <v>148</v>
      </c>
      <c r="C8" s="47"/>
      <c r="D8" s="55" t="s">
        <v>149</v>
      </c>
      <c r="F8" s="51" t="s">
        <v>170</v>
      </c>
      <c r="G8" s="49"/>
      <c r="H8" s="49"/>
      <c r="O8" s="73" t="s">
        <v>124</v>
      </c>
      <c r="P8" s="74">
        <v>1</v>
      </c>
      <c r="T8" s="3" t="s">
        <v>123</v>
      </c>
      <c r="V8" s="45" t="s">
        <v>216</v>
      </c>
      <c r="X8" s="45" t="s">
        <v>242</v>
      </c>
      <c r="Y8" s="78" t="s">
        <v>233</v>
      </c>
      <c r="Z8" s="78" t="s">
        <v>243</v>
      </c>
      <c r="AA8" s="78">
        <v>12</v>
      </c>
      <c r="AB8" s="78">
        <v>84</v>
      </c>
      <c r="AD8" s="89" t="s">
        <v>270</v>
      </c>
      <c r="AF8" s="89" t="s">
        <v>280</v>
      </c>
      <c r="AG8" s="89"/>
      <c r="AI8" s="76" t="s">
        <v>307</v>
      </c>
    </row>
    <row r="9" spans="2:35" ht="25.5" customHeight="1" x14ac:dyDescent="0.25">
      <c r="B9" s="47" t="s">
        <v>150</v>
      </c>
      <c r="C9" s="47"/>
      <c r="F9" s="51" t="s">
        <v>171</v>
      </c>
      <c r="G9" s="49"/>
      <c r="O9" s="68" t="s">
        <v>194</v>
      </c>
      <c r="P9" s="71">
        <v>100</v>
      </c>
      <c r="V9" s="75" t="s">
        <v>217</v>
      </c>
      <c r="X9" s="79" t="s">
        <v>244</v>
      </c>
      <c r="Y9" s="80" t="s">
        <v>233</v>
      </c>
      <c r="Z9" s="80" t="s">
        <v>234</v>
      </c>
      <c r="AA9" s="81">
        <v>0.5</v>
      </c>
      <c r="AB9" s="82">
        <v>0.8</v>
      </c>
      <c r="AD9" s="89" t="s">
        <v>271</v>
      </c>
      <c r="AF9" s="89" t="s">
        <v>281</v>
      </c>
      <c r="AG9" s="89"/>
    </row>
    <row r="10" spans="2:35" ht="15" customHeight="1" x14ac:dyDescent="0.25">
      <c r="B10" s="47" t="s">
        <v>151</v>
      </c>
      <c r="C10" s="47"/>
      <c r="F10" s="51" t="s">
        <v>172</v>
      </c>
      <c r="G10" s="1227"/>
      <c r="O10" s="68" t="s">
        <v>195</v>
      </c>
      <c r="P10" s="71">
        <v>90</v>
      </c>
      <c r="V10" s="75" t="s">
        <v>218</v>
      </c>
      <c r="X10" s="79" t="s">
        <v>245</v>
      </c>
      <c r="Y10" s="80" t="s">
        <v>233</v>
      </c>
      <c r="Z10" s="80" t="s">
        <v>234</v>
      </c>
      <c r="AA10" s="80">
        <v>2</v>
      </c>
      <c r="AB10" s="83">
        <v>4</v>
      </c>
      <c r="AD10" s="89" t="s">
        <v>272</v>
      </c>
      <c r="AF10" s="89" t="s">
        <v>282</v>
      </c>
      <c r="AG10" s="89"/>
    </row>
    <row r="11" spans="2:35" ht="24.75" customHeight="1" x14ac:dyDescent="0.25">
      <c r="B11" s="47" t="s">
        <v>152</v>
      </c>
      <c r="C11" s="47"/>
      <c r="F11" s="51" t="s">
        <v>173</v>
      </c>
      <c r="G11" s="1227"/>
      <c r="V11" s="1224" t="s">
        <v>219</v>
      </c>
      <c r="X11" s="79" t="s">
        <v>188</v>
      </c>
      <c r="Y11" s="80" t="s">
        <v>233</v>
      </c>
      <c r="Z11" s="80" t="s">
        <v>243</v>
      </c>
      <c r="AA11" s="80">
        <v>306</v>
      </c>
      <c r="AB11" s="80">
        <v>1600</v>
      </c>
      <c r="AD11" s="89" t="s">
        <v>273</v>
      </c>
      <c r="AF11" s="89" t="s">
        <v>283</v>
      </c>
      <c r="AG11" s="89"/>
    </row>
    <row r="12" spans="2:35" ht="15" customHeight="1" x14ac:dyDescent="0.25">
      <c r="B12" s="47" t="s">
        <v>153</v>
      </c>
      <c r="C12" s="47"/>
      <c r="F12" s="51" t="s">
        <v>174</v>
      </c>
      <c r="G12" s="1227"/>
      <c r="V12" s="1224"/>
      <c r="X12" s="79" t="s">
        <v>246</v>
      </c>
      <c r="Y12" s="80" t="s">
        <v>238</v>
      </c>
      <c r="Z12" s="80" t="s">
        <v>239</v>
      </c>
      <c r="AA12" s="80">
        <v>8011</v>
      </c>
      <c r="AB12" s="84">
        <v>24000</v>
      </c>
      <c r="AF12" s="89" t="s">
        <v>284</v>
      </c>
      <c r="AG12" s="89"/>
    </row>
    <row r="13" spans="2:35" ht="30" customHeight="1" x14ac:dyDescent="0.25">
      <c r="B13" s="47" t="s">
        <v>154</v>
      </c>
      <c r="C13" s="47"/>
      <c r="F13" s="51" t="s">
        <v>175</v>
      </c>
      <c r="G13" s="1227"/>
      <c r="V13" s="75" t="s">
        <v>220</v>
      </c>
      <c r="X13" s="79" t="s">
        <v>247</v>
      </c>
      <c r="Y13" s="80" t="s">
        <v>233</v>
      </c>
      <c r="Z13" s="80" t="s">
        <v>234</v>
      </c>
      <c r="AA13" s="78" t="s">
        <v>236</v>
      </c>
      <c r="AB13" s="85">
        <v>1</v>
      </c>
      <c r="AF13" s="89" t="s">
        <v>285</v>
      </c>
      <c r="AG13" s="89"/>
    </row>
    <row r="14" spans="2:35" ht="26.25" customHeight="1" x14ac:dyDescent="0.25">
      <c r="B14" s="47" t="s">
        <v>155</v>
      </c>
      <c r="C14" s="47"/>
      <c r="F14" s="52" t="s">
        <v>176</v>
      </c>
      <c r="G14" s="1227"/>
      <c r="V14" s="75" t="s">
        <v>221</v>
      </c>
      <c r="X14" s="79" t="s">
        <v>248</v>
      </c>
      <c r="Y14" s="80" t="s">
        <v>233</v>
      </c>
      <c r="Z14" s="80" t="s">
        <v>234</v>
      </c>
      <c r="AA14" s="78" t="s">
        <v>236</v>
      </c>
      <c r="AB14" s="80">
        <v>5</v>
      </c>
      <c r="AF14" s="89" t="s">
        <v>286</v>
      </c>
      <c r="AG14" s="89"/>
    </row>
    <row r="15" spans="2:35" ht="31.5" customHeight="1" x14ac:dyDescent="0.25">
      <c r="B15" s="47" t="s">
        <v>156</v>
      </c>
      <c r="C15" s="47"/>
      <c r="F15" s="53" t="s">
        <v>177</v>
      </c>
      <c r="G15" s="1227"/>
      <c r="V15" s="75" t="s">
        <v>222</v>
      </c>
      <c r="X15" s="79" t="s">
        <v>249</v>
      </c>
      <c r="Y15" s="80" t="s">
        <v>233</v>
      </c>
      <c r="Z15" s="80" t="s">
        <v>234</v>
      </c>
      <c r="AA15" s="78" t="s">
        <v>236</v>
      </c>
      <c r="AB15" s="81">
        <v>1</v>
      </c>
      <c r="AF15" s="89" t="s">
        <v>287</v>
      </c>
      <c r="AG15" s="89"/>
    </row>
    <row r="16" spans="2:35" ht="48" customHeight="1" x14ac:dyDescent="0.25">
      <c r="B16" s="47" t="s">
        <v>157</v>
      </c>
      <c r="C16" s="47"/>
      <c r="F16" s="53" t="s">
        <v>178</v>
      </c>
      <c r="G16" s="1227"/>
      <c r="V16" s="75" t="s">
        <v>223</v>
      </c>
      <c r="X16" s="79" t="s">
        <v>250</v>
      </c>
      <c r="Y16" s="80" t="s">
        <v>233</v>
      </c>
      <c r="Z16" s="80" t="s">
        <v>239</v>
      </c>
      <c r="AA16" s="78" t="s">
        <v>236</v>
      </c>
      <c r="AB16" s="81">
        <v>1</v>
      </c>
      <c r="AF16" s="89" t="s">
        <v>288</v>
      </c>
      <c r="AG16" s="89"/>
    </row>
    <row r="17" spans="2:33" ht="49.5" customHeight="1" x14ac:dyDescent="0.25">
      <c r="B17" s="47" t="s">
        <v>158</v>
      </c>
      <c r="C17" s="47"/>
      <c r="F17" s="54" t="s">
        <v>179</v>
      </c>
      <c r="G17" s="1227"/>
      <c r="V17" s="75" t="s">
        <v>224</v>
      </c>
      <c r="X17" s="79" t="s">
        <v>251</v>
      </c>
      <c r="Y17" s="80" t="s">
        <v>238</v>
      </c>
      <c r="Z17" s="80" t="s">
        <v>239</v>
      </c>
      <c r="AA17" s="78" t="s">
        <v>236</v>
      </c>
      <c r="AB17" s="80">
        <v>8</v>
      </c>
      <c r="AF17" s="89" t="s">
        <v>289</v>
      </c>
      <c r="AG17" s="89"/>
    </row>
    <row r="18" spans="2:33" ht="50.25" customHeight="1" x14ac:dyDescent="0.25">
      <c r="B18" s="47" t="s">
        <v>160</v>
      </c>
      <c r="C18" s="47"/>
      <c r="F18" s="55" t="s">
        <v>149</v>
      </c>
      <c r="G18" s="1227"/>
      <c r="V18" s="75" t="s">
        <v>225</v>
      </c>
      <c r="X18" s="79" t="s">
        <v>252</v>
      </c>
      <c r="Y18" s="80" t="s">
        <v>233</v>
      </c>
      <c r="Z18" s="80" t="s">
        <v>234</v>
      </c>
      <c r="AA18" s="80">
        <v>4</v>
      </c>
      <c r="AB18" s="80">
        <v>4</v>
      </c>
    </row>
    <row r="19" spans="2:33" ht="15" customHeight="1" x14ac:dyDescent="0.25">
      <c r="B19" s="47" t="s">
        <v>161</v>
      </c>
      <c r="C19" s="47"/>
      <c r="G19" s="49"/>
      <c r="V19" s="1225" t="s">
        <v>226</v>
      </c>
      <c r="X19" s="79" t="s">
        <v>253</v>
      </c>
      <c r="Y19" s="80" t="s">
        <v>254</v>
      </c>
      <c r="Z19" s="80" t="s">
        <v>234</v>
      </c>
      <c r="AA19" s="81">
        <v>1</v>
      </c>
      <c r="AB19" s="81">
        <v>1</v>
      </c>
    </row>
    <row r="20" spans="2:33" ht="39" customHeight="1" x14ac:dyDescent="0.25">
      <c r="C20" s="47"/>
      <c r="G20" s="49"/>
      <c r="V20" s="1226"/>
      <c r="X20" s="44" t="s">
        <v>195</v>
      </c>
      <c r="Y20" s="2" t="s">
        <v>254</v>
      </c>
      <c r="Z20" s="80" t="s">
        <v>234</v>
      </c>
      <c r="AA20" s="86">
        <v>84.2</v>
      </c>
      <c r="AB20" s="102">
        <v>90</v>
      </c>
    </row>
    <row r="21" spans="2:33" ht="15" customHeight="1" x14ac:dyDescent="0.25">
      <c r="B21" s="56"/>
      <c r="C21" s="57"/>
      <c r="G21" s="49"/>
      <c r="V21" s="75" t="s">
        <v>227</v>
      </c>
      <c r="X21" s="79" t="s">
        <v>255</v>
      </c>
      <c r="Y21" s="2" t="s">
        <v>233</v>
      </c>
      <c r="Z21" s="2" t="s">
        <v>234</v>
      </c>
      <c r="AA21" s="80">
        <v>1</v>
      </c>
      <c r="AB21" s="80">
        <v>4</v>
      </c>
    </row>
    <row r="22" spans="2:33" ht="15" customHeight="1" x14ac:dyDescent="0.25">
      <c r="B22" s="56"/>
      <c r="C22" s="57"/>
      <c r="G22" s="49"/>
      <c r="V22" s="75" t="s">
        <v>228</v>
      </c>
      <c r="X22" s="79" t="s">
        <v>256</v>
      </c>
      <c r="Y22" s="2" t="s">
        <v>233</v>
      </c>
      <c r="Z22" s="2" t="s">
        <v>234</v>
      </c>
      <c r="AA22" s="78" t="s">
        <v>236</v>
      </c>
      <c r="AB22" s="80">
        <v>1</v>
      </c>
    </row>
    <row r="23" spans="2:33" ht="15" customHeight="1" x14ac:dyDescent="0.25">
      <c r="B23" s="56"/>
      <c r="C23" s="57"/>
      <c r="G23" s="49"/>
      <c r="V23" s="75" t="s">
        <v>229</v>
      </c>
      <c r="X23" s="79" t="s">
        <v>257</v>
      </c>
      <c r="Y23" s="2" t="s">
        <v>254</v>
      </c>
      <c r="Z23" s="2" t="s">
        <v>234</v>
      </c>
      <c r="AA23" s="78" t="s">
        <v>236</v>
      </c>
      <c r="AB23" s="81">
        <v>1</v>
      </c>
    </row>
    <row r="24" spans="2:33" ht="15" customHeight="1" x14ac:dyDescent="0.25">
      <c r="B24" s="56"/>
      <c r="C24" s="57"/>
      <c r="G24" s="49"/>
      <c r="V24" s="75" t="s">
        <v>230</v>
      </c>
      <c r="X24" s="79" t="s">
        <v>124</v>
      </c>
      <c r="Y24" s="80" t="s">
        <v>258</v>
      </c>
      <c r="Z24" s="80" t="s">
        <v>259</v>
      </c>
      <c r="AA24" s="81">
        <v>1</v>
      </c>
      <c r="AB24" s="81">
        <v>1</v>
      </c>
    </row>
    <row r="25" spans="2:33" ht="15" customHeight="1" x14ac:dyDescent="0.25">
      <c r="B25" s="58"/>
      <c r="C25" s="59"/>
      <c r="G25" s="49"/>
      <c r="V25" s="75" t="s">
        <v>231</v>
      </c>
      <c r="X25" s="79" t="s">
        <v>260</v>
      </c>
      <c r="Y25" s="80" t="s">
        <v>258</v>
      </c>
      <c r="Z25" s="80" t="s">
        <v>259</v>
      </c>
      <c r="AA25" s="81">
        <v>1</v>
      </c>
      <c r="AB25" s="81">
        <v>1</v>
      </c>
    </row>
    <row r="26" spans="2:33" ht="15" customHeight="1" x14ac:dyDescent="0.25">
      <c r="B26" s="58"/>
      <c r="C26" s="59"/>
      <c r="G26" s="49"/>
    </row>
    <row r="27" spans="2:33" ht="15" customHeight="1" x14ac:dyDescent="0.25">
      <c r="B27" s="58"/>
      <c r="C27" s="59"/>
      <c r="G27" s="49"/>
    </row>
    <row r="28" spans="2:33" ht="15" customHeight="1" x14ac:dyDescent="0.25">
      <c r="B28" s="58"/>
      <c r="C28" s="59"/>
      <c r="G28" s="49"/>
    </row>
    <row r="29" spans="2:33" ht="22.5" customHeight="1" x14ac:dyDescent="0.25">
      <c r="B29" s="58"/>
      <c r="C29" s="59"/>
      <c r="G29" s="49"/>
    </row>
    <row r="30" spans="2:33" ht="15" customHeight="1" x14ac:dyDescent="0.25">
      <c r="B30" s="58"/>
      <c r="C30" s="59"/>
      <c r="G30" s="49"/>
    </row>
    <row r="31" spans="2:33" ht="15" customHeight="1" x14ac:dyDescent="0.25">
      <c r="B31" s="58"/>
      <c r="C31" s="59"/>
      <c r="G31" s="49"/>
    </row>
    <row r="32" spans="2:33" ht="15" customHeight="1" x14ac:dyDescent="0.25">
      <c r="B32" s="58"/>
      <c r="C32" s="59"/>
      <c r="G32" s="49"/>
    </row>
    <row r="33" spans="2:7" ht="15" customHeight="1" x14ac:dyDescent="0.25">
      <c r="B33" s="58"/>
      <c r="C33" s="59"/>
      <c r="G33" s="49"/>
    </row>
    <row r="34" spans="2:7" ht="15" customHeight="1" x14ac:dyDescent="0.25">
      <c r="B34" s="58"/>
      <c r="C34" s="59"/>
      <c r="G34" s="49"/>
    </row>
    <row r="35" spans="2:7" ht="15" customHeight="1" x14ac:dyDescent="0.25">
      <c r="B35" s="58"/>
      <c r="C35" s="59"/>
      <c r="G35" s="49"/>
    </row>
    <row r="36" spans="2:7" ht="15" customHeight="1" x14ac:dyDescent="0.25">
      <c r="B36" s="58"/>
      <c r="C36" s="59"/>
      <c r="G36" s="49"/>
    </row>
    <row r="37" spans="2:7" ht="15" customHeight="1" x14ac:dyDescent="0.25">
      <c r="B37" s="58"/>
      <c r="C37" s="59"/>
      <c r="G37" s="49"/>
    </row>
    <row r="38" spans="2:7" ht="25.5" customHeight="1" x14ac:dyDescent="0.25">
      <c r="B38" s="58"/>
      <c r="C38" s="59"/>
      <c r="G38" s="49"/>
    </row>
    <row r="39" spans="2:7" ht="15" customHeight="1" x14ac:dyDescent="0.25">
      <c r="B39" s="58"/>
      <c r="C39" s="59"/>
      <c r="G39" s="49"/>
    </row>
    <row r="40" spans="2:7" ht="15" customHeight="1" x14ac:dyDescent="0.25">
      <c r="B40" s="58"/>
      <c r="C40" s="59"/>
      <c r="G40" s="49"/>
    </row>
    <row r="41" spans="2:7" ht="15" customHeight="1" x14ac:dyDescent="0.25">
      <c r="B41" s="58"/>
      <c r="C41" s="59"/>
      <c r="G41" s="49"/>
    </row>
    <row r="42" spans="2:7" ht="15" customHeight="1" x14ac:dyDescent="0.25">
      <c r="B42" s="58"/>
      <c r="C42" s="59"/>
      <c r="G42" s="49"/>
    </row>
    <row r="43" spans="2:7" ht="15" customHeight="1" x14ac:dyDescent="0.25">
      <c r="B43" s="58"/>
      <c r="C43" s="59"/>
      <c r="G43" s="49"/>
    </row>
    <row r="44" spans="2:7" ht="15" customHeight="1" x14ac:dyDescent="0.25">
      <c r="B44" s="58"/>
      <c r="C44" s="59"/>
      <c r="G44" s="49"/>
    </row>
    <row r="45" spans="2:7" ht="15" customHeight="1" x14ac:dyDescent="0.25">
      <c r="B45" s="58"/>
      <c r="C45" s="59"/>
      <c r="G45" s="49"/>
    </row>
    <row r="46" spans="2:7" ht="15" customHeight="1" x14ac:dyDescent="0.25">
      <c r="B46" s="56"/>
      <c r="C46" s="57"/>
      <c r="G46" s="49"/>
    </row>
    <row r="47" spans="2:7" ht="15" customHeight="1" x14ac:dyDescent="0.25">
      <c r="B47" s="56"/>
      <c r="C47" s="57"/>
      <c r="G47" s="49"/>
    </row>
    <row r="48" spans="2:7" ht="25.5" customHeight="1" x14ac:dyDescent="0.25">
      <c r="B48" s="56"/>
      <c r="C48" s="57"/>
      <c r="G48" s="49"/>
    </row>
    <row r="49" spans="2:7" ht="15" customHeight="1" x14ac:dyDescent="0.25">
      <c r="B49" s="56"/>
      <c r="C49" s="57"/>
      <c r="G49" s="49"/>
    </row>
    <row r="50" spans="2:7" ht="15" customHeight="1" x14ac:dyDescent="0.25">
      <c r="B50" s="56"/>
      <c r="C50" s="57"/>
      <c r="G50" s="49"/>
    </row>
    <row r="51" spans="2:7" ht="15" customHeight="1" x14ac:dyDescent="0.25">
      <c r="B51" s="56"/>
      <c r="C51" s="57"/>
      <c r="G51" s="49"/>
    </row>
    <row r="52" spans="2:7" ht="15" customHeight="1" x14ac:dyDescent="0.25">
      <c r="B52" s="56"/>
      <c r="C52" s="57"/>
      <c r="G52" s="49"/>
    </row>
    <row r="53" spans="2:7" ht="15" customHeight="1" x14ac:dyDescent="0.25">
      <c r="B53" s="56"/>
      <c r="C53" s="57"/>
    </row>
    <row r="54" spans="2:7" ht="15" customHeight="1" x14ac:dyDescent="0.25">
      <c r="B54" s="56"/>
      <c r="C54" s="57"/>
    </row>
    <row r="55" spans="2:7" ht="15" customHeight="1" x14ac:dyDescent="0.25">
      <c r="B55" s="56"/>
      <c r="C55" s="57"/>
    </row>
    <row r="56" spans="2:7" ht="15" customHeight="1" x14ac:dyDescent="0.25">
      <c r="B56" s="56"/>
      <c r="C56" s="57"/>
    </row>
    <row r="57" spans="2:7" ht="15" customHeight="1" x14ac:dyDescent="0.25">
      <c r="B57" s="56"/>
      <c r="C57" s="57"/>
    </row>
    <row r="58" spans="2:7" ht="15" customHeight="1" x14ac:dyDescent="0.25">
      <c r="B58" s="56"/>
      <c r="C58" s="57"/>
    </row>
    <row r="59" spans="2:7" ht="15" customHeight="1" x14ac:dyDescent="0.25">
      <c r="B59" s="56"/>
      <c r="C59" s="57"/>
    </row>
    <row r="60" spans="2:7" ht="15" customHeight="1" x14ac:dyDescent="0.25">
      <c r="B60" s="56"/>
      <c r="C60" s="57"/>
    </row>
    <row r="61" spans="2:7" ht="15" customHeight="1" x14ac:dyDescent="0.25">
      <c r="B61" s="56"/>
      <c r="C61" s="57"/>
    </row>
    <row r="62" spans="2:7" ht="15" customHeight="1" x14ac:dyDescent="0.25">
      <c r="B62" s="56"/>
      <c r="C62" s="57"/>
    </row>
    <row r="63" spans="2:7" ht="15" customHeight="1" x14ac:dyDescent="0.25">
      <c r="B63" s="56"/>
      <c r="C63" s="57"/>
    </row>
    <row r="64" spans="2:7" ht="15" customHeight="1" x14ac:dyDescent="0.25">
      <c r="B64" s="56"/>
      <c r="C64" s="57"/>
    </row>
    <row r="65" spans="2:3" ht="15" customHeight="1" x14ac:dyDescent="0.25">
      <c r="B65" s="56"/>
      <c r="C65" s="57"/>
    </row>
    <row r="66" spans="2:3" ht="15" customHeight="1" x14ac:dyDescent="0.25">
      <c r="B66" s="56"/>
      <c r="C66" s="57"/>
    </row>
    <row r="67" spans="2:3" ht="15" customHeight="1" x14ac:dyDescent="0.25">
      <c r="B67" s="56"/>
      <c r="C67" s="57"/>
    </row>
    <row r="68" spans="2:3" ht="15" customHeight="1" x14ac:dyDescent="0.25">
      <c r="B68" s="56"/>
      <c r="C68" s="57"/>
    </row>
    <row r="69" spans="2:3" ht="15" customHeight="1" x14ac:dyDescent="0.25">
      <c r="B69" s="56"/>
      <c r="C69" s="57"/>
    </row>
    <row r="70" spans="2:3" ht="15" customHeight="1" x14ac:dyDescent="0.25">
      <c r="B70" s="56"/>
      <c r="C70" s="57"/>
    </row>
    <row r="71" spans="2:3" ht="15" customHeight="1" x14ac:dyDescent="0.25">
      <c r="B71" s="56"/>
      <c r="C71" s="57"/>
    </row>
    <row r="72" spans="2:3" ht="15" customHeight="1" x14ac:dyDescent="0.25">
      <c r="B72" s="56"/>
      <c r="C72" s="57"/>
    </row>
    <row r="73" spans="2:3" ht="15" customHeight="1" x14ac:dyDescent="0.25">
      <c r="B73" s="56"/>
      <c r="C73" s="57"/>
    </row>
    <row r="74" spans="2:3" ht="15" customHeight="1" x14ac:dyDescent="0.25">
      <c r="B74" s="56"/>
      <c r="C74" s="57"/>
    </row>
    <row r="75" spans="2:3" ht="15" customHeight="1" x14ac:dyDescent="0.25">
      <c r="B75" s="56"/>
      <c r="C75" s="57"/>
    </row>
    <row r="76" spans="2:3" ht="15" customHeight="1" x14ac:dyDescent="0.25">
      <c r="B76" s="56"/>
      <c r="C76" s="57"/>
    </row>
    <row r="77" spans="2:3" ht="15" customHeight="1" x14ac:dyDescent="0.25">
      <c r="B77" s="56"/>
      <c r="C77" s="57"/>
    </row>
    <row r="78" spans="2:3" ht="15" customHeight="1" x14ac:dyDescent="0.25">
      <c r="B78" s="56"/>
      <c r="C78" s="57"/>
    </row>
    <row r="79" spans="2:3" ht="15" customHeight="1" x14ac:dyDescent="0.25">
      <c r="B79" s="56"/>
      <c r="C79" s="57"/>
    </row>
    <row r="80" spans="2:3" ht="15" customHeight="1" x14ac:dyDescent="0.25">
      <c r="B80" s="56"/>
      <c r="C80" s="57"/>
    </row>
    <row r="81" spans="2:3" ht="15" customHeight="1" x14ac:dyDescent="0.25">
      <c r="B81" s="56"/>
      <c r="C81" s="57"/>
    </row>
    <row r="82" spans="2:3" ht="15" customHeight="1" x14ac:dyDescent="0.25">
      <c r="B82" s="56"/>
      <c r="C82" s="57"/>
    </row>
    <row r="83" spans="2:3" ht="15" customHeight="1" x14ac:dyDescent="0.25">
      <c r="B83" s="56"/>
      <c r="C83" s="57"/>
    </row>
    <row r="84" spans="2:3" ht="15" customHeight="1" x14ac:dyDescent="0.25">
      <c r="B84" s="56"/>
      <c r="C84" s="57"/>
    </row>
    <row r="85" spans="2:3" ht="15" customHeight="1" x14ac:dyDescent="0.25">
      <c r="B85" s="56"/>
      <c r="C85" s="57"/>
    </row>
    <row r="86" spans="2:3" ht="15" customHeight="1" x14ac:dyDescent="0.25">
      <c r="B86" s="56"/>
      <c r="C86" s="57"/>
    </row>
    <row r="87" spans="2:3" ht="15" customHeight="1" x14ac:dyDescent="0.25">
      <c r="B87" s="56"/>
      <c r="C87" s="57"/>
    </row>
    <row r="88" spans="2:3" ht="15" customHeight="1" x14ac:dyDescent="0.25">
      <c r="B88" s="56"/>
      <c r="C88" s="57"/>
    </row>
    <row r="89" spans="2:3" ht="15" customHeight="1" x14ac:dyDescent="0.25">
      <c r="B89" s="56"/>
      <c r="C89" s="57"/>
    </row>
    <row r="90" spans="2:3" ht="15" customHeight="1" x14ac:dyDescent="0.25">
      <c r="B90" s="56"/>
      <c r="C90" s="57"/>
    </row>
    <row r="91" spans="2:3" ht="15" customHeight="1" x14ac:dyDescent="0.25">
      <c r="B91" s="56"/>
      <c r="C91" s="57"/>
    </row>
    <row r="92" spans="2:3" ht="15" customHeight="1" x14ac:dyDescent="0.25">
      <c r="B92" s="56"/>
      <c r="C92" s="57"/>
    </row>
    <row r="93" spans="2:3" ht="15" customHeight="1" x14ac:dyDescent="0.25">
      <c r="B93" s="56"/>
      <c r="C93" s="57"/>
    </row>
    <row r="94" spans="2:3" ht="15" customHeight="1" x14ac:dyDescent="0.25">
      <c r="B94" s="56"/>
      <c r="C94" s="57"/>
    </row>
    <row r="95" spans="2:3" ht="15" customHeight="1" x14ac:dyDescent="0.25">
      <c r="B95" s="56"/>
      <c r="C95" s="57"/>
    </row>
    <row r="96" spans="2:3" ht="15" customHeight="1" x14ac:dyDescent="0.25">
      <c r="B96" s="56"/>
      <c r="C96" s="57"/>
    </row>
    <row r="97" spans="2:3" ht="15" customHeight="1" x14ac:dyDescent="0.25">
      <c r="B97" s="56"/>
      <c r="C97" s="57"/>
    </row>
    <row r="98" spans="2:3" ht="15" customHeight="1" x14ac:dyDescent="0.25">
      <c r="B98" s="56"/>
      <c r="C98" s="57"/>
    </row>
    <row r="99" spans="2:3" ht="15" customHeight="1" x14ac:dyDescent="0.25">
      <c r="B99" s="56"/>
      <c r="C99" s="57"/>
    </row>
    <row r="100" spans="2:3" ht="15" customHeight="1" x14ac:dyDescent="0.25">
      <c r="B100" s="58"/>
      <c r="C100" s="59"/>
    </row>
    <row r="101" spans="2:3" ht="15" customHeight="1" x14ac:dyDescent="0.25">
      <c r="B101" s="58"/>
      <c r="C101" s="59"/>
    </row>
    <row r="102" spans="2:3" ht="15" customHeight="1" x14ac:dyDescent="0.25">
      <c r="B102" s="58"/>
      <c r="C102" s="59"/>
    </row>
    <row r="103" spans="2:3" ht="15" customHeight="1" x14ac:dyDescent="0.25">
      <c r="B103" s="58"/>
      <c r="C103" s="59"/>
    </row>
    <row r="104" spans="2:3" ht="15" customHeight="1" x14ac:dyDescent="0.25">
      <c r="B104" s="58"/>
      <c r="C104" s="59"/>
    </row>
    <row r="105" spans="2:3" ht="15" customHeight="1" x14ac:dyDescent="0.25">
      <c r="B105" s="58"/>
      <c r="C105" s="59"/>
    </row>
    <row r="106" spans="2:3" ht="15" customHeight="1" x14ac:dyDescent="0.25">
      <c r="B106" s="58"/>
      <c r="C106" s="59"/>
    </row>
    <row r="107" spans="2:3" ht="15" customHeight="1" x14ac:dyDescent="0.25">
      <c r="B107" s="58"/>
      <c r="C107" s="59"/>
    </row>
    <row r="108" spans="2:3" ht="15" customHeight="1" x14ac:dyDescent="0.25">
      <c r="B108" s="58"/>
      <c r="C108" s="59"/>
    </row>
    <row r="109" spans="2:3" ht="15" customHeight="1" x14ac:dyDescent="0.25">
      <c r="B109" s="58"/>
      <c r="C109" s="59"/>
    </row>
    <row r="110" spans="2:3" ht="15" customHeight="1" x14ac:dyDescent="0.25">
      <c r="B110" s="58"/>
      <c r="C110" s="59"/>
    </row>
    <row r="111" spans="2:3" ht="15" customHeight="1" x14ac:dyDescent="0.25">
      <c r="B111" s="58"/>
      <c r="C111" s="59"/>
    </row>
    <row r="112" spans="2:3" ht="15" customHeight="1" x14ac:dyDescent="0.25">
      <c r="B112" s="58"/>
      <c r="C112" s="59"/>
    </row>
    <row r="113" spans="2:3" ht="15" customHeight="1" x14ac:dyDescent="0.25">
      <c r="B113" s="58"/>
      <c r="C113" s="59"/>
    </row>
    <row r="114" spans="2:3" ht="15" customHeight="1" x14ac:dyDescent="0.25">
      <c r="B114" s="58"/>
      <c r="C114" s="59"/>
    </row>
    <row r="115" spans="2:3" ht="15" customHeight="1" x14ac:dyDescent="0.25">
      <c r="B115" s="58"/>
      <c r="C115" s="59"/>
    </row>
    <row r="116" spans="2:3" ht="15" customHeight="1" x14ac:dyDescent="0.25">
      <c r="B116" s="58"/>
      <c r="C116" s="59"/>
    </row>
    <row r="117" spans="2:3" ht="15" customHeight="1" x14ac:dyDescent="0.25">
      <c r="B117" s="58"/>
      <c r="C117" s="59"/>
    </row>
    <row r="118" spans="2:3" ht="15" customHeight="1" x14ac:dyDescent="0.25">
      <c r="B118" s="58"/>
      <c r="C118" s="59"/>
    </row>
    <row r="119" spans="2:3" ht="15" customHeight="1" x14ac:dyDescent="0.25">
      <c r="B119" s="58"/>
      <c r="C119" s="59"/>
    </row>
    <row r="120" spans="2:3" ht="15" customHeight="1" x14ac:dyDescent="0.25">
      <c r="B120" s="58"/>
      <c r="C120" s="59"/>
    </row>
    <row r="121" spans="2:3" ht="15" customHeight="1" x14ac:dyDescent="0.25">
      <c r="B121" s="58"/>
      <c r="C121" s="59"/>
    </row>
    <row r="122" spans="2:3" ht="15" customHeight="1" x14ac:dyDescent="0.25">
      <c r="B122" s="58"/>
      <c r="C122" s="59"/>
    </row>
    <row r="123" spans="2:3" ht="15" customHeight="1" x14ac:dyDescent="0.25">
      <c r="B123" s="58"/>
      <c r="C123" s="59"/>
    </row>
    <row r="124" spans="2:3" ht="15" customHeight="1" x14ac:dyDescent="0.25">
      <c r="B124" s="58"/>
      <c r="C124" s="59"/>
    </row>
    <row r="125" spans="2:3" ht="15" customHeight="1" x14ac:dyDescent="0.25">
      <c r="B125" s="58"/>
      <c r="C125" s="59"/>
    </row>
    <row r="126" spans="2:3" ht="15" customHeight="1" x14ac:dyDescent="0.25">
      <c r="B126" s="58"/>
      <c r="C126" s="59"/>
    </row>
    <row r="127" spans="2:3" ht="15" customHeight="1" x14ac:dyDescent="0.25">
      <c r="B127" s="58"/>
      <c r="C127" s="59"/>
    </row>
    <row r="128" spans="2:3" ht="15" customHeight="1" x14ac:dyDescent="0.25">
      <c r="B128" s="58"/>
      <c r="C128" s="59"/>
    </row>
    <row r="129" spans="2:3" ht="15" customHeight="1" x14ac:dyDescent="0.25">
      <c r="B129" s="58"/>
      <c r="C129" s="59"/>
    </row>
    <row r="130" spans="2:3" ht="15" customHeight="1" x14ac:dyDescent="0.25">
      <c r="B130" s="58"/>
      <c r="C130" s="59"/>
    </row>
    <row r="131" spans="2:3" ht="15" customHeight="1" x14ac:dyDescent="0.25">
      <c r="B131" s="58"/>
      <c r="C131" s="59"/>
    </row>
    <row r="132" spans="2:3" ht="15" customHeight="1" x14ac:dyDescent="0.25">
      <c r="B132" s="58"/>
      <c r="C132" s="59"/>
    </row>
    <row r="133" spans="2:3" ht="15" customHeight="1" x14ac:dyDescent="0.25">
      <c r="B133" s="58"/>
      <c r="C133" s="59"/>
    </row>
    <row r="134" spans="2:3" ht="15" customHeight="1" x14ac:dyDescent="0.25">
      <c r="B134" s="58"/>
      <c r="C134" s="59"/>
    </row>
    <row r="135" spans="2:3" ht="15" customHeight="1" x14ac:dyDescent="0.25">
      <c r="B135" s="58"/>
      <c r="C135" s="59"/>
    </row>
    <row r="136" spans="2:3" ht="15" customHeight="1" x14ac:dyDescent="0.25">
      <c r="B136" s="56"/>
      <c r="C136" s="57"/>
    </row>
    <row r="137" spans="2:3" ht="15" customHeight="1" x14ac:dyDescent="0.25">
      <c r="B137" s="56"/>
      <c r="C137" s="57"/>
    </row>
    <row r="138" spans="2:3" ht="15" customHeight="1" x14ac:dyDescent="0.25">
      <c r="B138" s="56"/>
      <c r="C138" s="57"/>
    </row>
    <row r="139" spans="2:3" ht="15" customHeight="1" x14ac:dyDescent="0.25">
      <c r="B139" s="56"/>
      <c r="C139" s="57"/>
    </row>
    <row r="140" spans="2:3" ht="15" customHeight="1" x14ac:dyDescent="0.25">
      <c r="B140" s="56"/>
      <c r="C140" s="57"/>
    </row>
    <row r="141" spans="2:3" ht="15" customHeight="1" x14ac:dyDescent="0.25">
      <c r="B141" s="56"/>
      <c r="C141" s="57"/>
    </row>
    <row r="142" spans="2:3" ht="15" customHeight="1" x14ac:dyDescent="0.25">
      <c r="B142" s="56"/>
      <c r="C142" s="57"/>
    </row>
    <row r="143" spans="2:3" ht="15" customHeight="1" x14ac:dyDescent="0.25">
      <c r="B143" s="56"/>
      <c r="C143" s="57"/>
    </row>
    <row r="144" spans="2:3" ht="15" customHeight="1" x14ac:dyDescent="0.25">
      <c r="B144" s="56"/>
      <c r="C144" s="57"/>
    </row>
    <row r="145" spans="2:3" ht="15" customHeight="1" x14ac:dyDescent="0.25">
      <c r="B145" s="58"/>
      <c r="C145" s="59"/>
    </row>
    <row r="146" spans="2:3" ht="15" customHeight="1" x14ac:dyDescent="0.25">
      <c r="B146" s="58"/>
      <c r="C146" s="59"/>
    </row>
    <row r="147" spans="2:3" ht="15" customHeight="1" x14ac:dyDescent="0.25">
      <c r="B147" s="58"/>
      <c r="C147" s="59"/>
    </row>
    <row r="148" spans="2:3" ht="15" customHeight="1" x14ac:dyDescent="0.25">
      <c r="B148" s="58"/>
      <c r="C148" s="59"/>
    </row>
    <row r="149" spans="2:3" ht="15" customHeight="1" x14ac:dyDescent="0.25">
      <c r="B149" s="58"/>
      <c r="C149" s="59"/>
    </row>
    <row r="150" spans="2:3" ht="15" customHeight="1" x14ac:dyDescent="0.25">
      <c r="B150" s="58"/>
      <c r="C150" s="59"/>
    </row>
    <row r="151" spans="2:3" ht="15" customHeight="1" x14ac:dyDescent="0.25">
      <c r="B151" s="58"/>
      <c r="C151" s="59"/>
    </row>
    <row r="152" spans="2:3" ht="18" x14ac:dyDescent="0.25">
      <c r="B152" s="1222"/>
      <c r="C152" s="60"/>
    </row>
    <row r="153" spans="2:3" ht="18" x14ac:dyDescent="0.25">
      <c r="B153" s="1222"/>
      <c r="C153" s="60"/>
    </row>
    <row r="154" spans="2:3" ht="18" x14ac:dyDescent="0.25">
      <c r="B154" s="1222"/>
      <c r="C154" s="60"/>
    </row>
    <row r="155" spans="2:3" ht="18" x14ac:dyDescent="0.25">
      <c r="B155" s="1222"/>
      <c r="C155" s="60"/>
    </row>
    <row r="156" spans="2:3" ht="18" x14ac:dyDescent="0.25">
      <c r="B156" s="1222"/>
      <c r="C156" s="60"/>
    </row>
    <row r="157" spans="2:3" ht="18" x14ac:dyDescent="0.25">
      <c r="B157" s="1222"/>
      <c r="C157" s="60"/>
    </row>
    <row r="158" spans="2:3" ht="18" x14ac:dyDescent="0.25">
      <c r="B158" s="1222"/>
      <c r="C158" s="60"/>
    </row>
    <row r="159" spans="2:3" ht="18" x14ac:dyDescent="0.25">
      <c r="B159" s="1222"/>
      <c r="C159" s="60"/>
    </row>
    <row r="160" spans="2:3" ht="18" x14ac:dyDescent="0.25">
      <c r="B160" s="1222"/>
      <c r="C160" s="60"/>
    </row>
    <row r="161" spans="2:3" ht="18" x14ac:dyDescent="0.25">
      <c r="B161" s="1222"/>
      <c r="C161" s="60"/>
    </row>
    <row r="162" spans="2:3" ht="18" x14ac:dyDescent="0.25">
      <c r="B162" s="1222"/>
      <c r="C162" s="60"/>
    </row>
    <row r="163" spans="2:3" ht="18" x14ac:dyDescent="0.25">
      <c r="B163" s="1222"/>
      <c r="C163" s="60"/>
    </row>
    <row r="164" spans="2:3" ht="18" x14ac:dyDescent="0.25">
      <c r="B164" s="1222"/>
      <c r="C164" s="60"/>
    </row>
    <row r="165" spans="2:3" ht="18" x14ac:dyDescent="0.25">
      <c r="B165" s="1222"/>
      <c r="C165" s="60"/>
    </row>
    <row r="166" spans="2:3" ht="18" x14ac:dyDescent="0.25">
      <c r="B166" s="1222"/>
      <c r="C166" s="60"/>
    </row>
    <row r="167" spans="2:3" ht="18" x14ac:dyDescent="0.25">
      <c r="B167" s="1222"/>
      <c r="C167" s="60"/>
    </row>
    <row r="168" spans="2:3" ht="18" x14ac:dyDescent="0.25">
      <c r="B168" s="1222"/>
      <c r="C168" s="60"/>
    </row>
    <row r="169" spans="2:3" ht="18" x14ac:dyDescent="0.25">
      <c r="B169" s="1222"/>
      <c r="C169" s="60"/>
    </row>
    <row r="170" spans="2:3" ht="18" x14ac:dyDescent="0.25">
      <c r="B170" s="1222"/>
      <c r="C170" s="60"/>
    </row>
    <row r="171" spans="2:3" ht="18" x14ac:dyDescent="0.25">
      <c r="B171" s="1222"/>
      <c r="C171" s="60"/>
    </row>
    <row r="172" spans="2:3" ht="18" x14ac:dyDescent="0.25">
      <c r="B172" s="1222"/>
      <c r="C172" s="60"/>
    </row>
    <row r="173" spans="2:3" ht="18" x14ac:dyDescent="0.25">
      <c r="B173" s="1222"/>
      <c r="C173" s="60"/>
    </row>
    <row r="174" spans="2:3" ht="18" x14ac:dyDescent="0.25">
      <c r="B174" s="1222"/>
      <c r="C174" s="60"/>
    </row>
    <row r="175" spans="2:3" ht="18" x14ac:dyDescent="0.25">
      <c r="B175" s="1222"/>
      <c r="C175" s="60"/>
    </row>
    <row r="176" spans="2:3" ht="18" x14ac:dyDescent="0.25">
      <c r="B176" s="1222"/>
      <c r="C176" s="60"/>
    </row>
    <row r="177" spans="2:3" ht="18" x14ac:dyDescent="0.25">
      <c r="B177" s="1222"/>
      <c r="C177" s="60"/>
    </row>
    <row r="178" spans="2:3" ht="18" x14ac:dyDescent="0.25">
      <c r="B178" s="1222"/>
      <c r="C178" s="60"/>
    </row>
    <row r="179" spans="2:3" ht="18" x14ac:dyDescent="0.25">
      <c r="B179" s="1222"/>
      <c r="C179" s="60"/>
    </row>
    <row r="180" spans="2:3" ht="18" x14ac:dyDescent="0.25">
      <c r="B180" s="1222"/>
      <c r="C180" s="60"/>
    </row>
    <row r="181" spans="2:3" ht="18" x14ac:dyDescent="0.25">
      <c r="B181" s="1222"/>
      <c r="C181" s="60"/>
    </row>
    <row r="182" spans="2:3" ht="18" x14ac:dyDescent="0.25">
      <c r="B182" s="1222"/>
      <c r="C182" s="60"/>
    </row>
    <row r="183" spans="2:3" ht="18" x14ac:dyDescent="0.25">
      <c r="B183" s="1222"/>
      <c r="C183" s="60"/>
    </row>
    <row r="184" spans="2:3" ht="18" x14ac:dyDescent="0.25">
      <c r="B184" s="1222"/>
      <c r="C184" s="60"/>
    </row>
    <row r="185" spans="2:3" ht="18" x14ac:dyDescent="0.25">
      <c r="B185" s="1222"/>
      <c r="C185" s="60"/>
    </row>
    <row r="186" spans="2:3" ht="18" x14ac:dyDescent="0.25">
      <c r="B186" s="1222"/>
      <c r="C186" s="60"/>
    </row>
    <row r="187" spans="2:3" ht="18" x14ac:dyDescent="0.25">
      <c r="B187" s="1222"/>
      <c r="C187" s="60"/>
    </row>
    <row r="188" spans="2:3" ht="18" x14ac:dyDescent="0.25">
      <c r="B188" s="1222"/>
      <c r="C188" s="60"/>
    </row>
    <row r="189" spans="2:3" ht="18" x14ac:dyDescent="0.25">
      <c r="B189" s="1222"/>
      <c r="C189" s="60"/>
    </row>
    <row r="190" spans="2:3" ht="18" x14ac:dyDescent="0.25">
      <c r="B190" s="1222"/>
      <c r="C190" s="60"/>
    </row>
    <row r="191" spans="2:3" ht="18" x14ac:dyDescent="0.25">
      <c r="B191" s="1222"/>
      <c r="C191" s="60"/>
    </row>
    <row r="192" spans="2:3" ht="18" x14ac:dyDescent="0.25">
      <c r="B192" s="1222"/>
      <c r="C192" s="60"/>
    </row>
    <row r="193" spans="2:3" ht="18" x14ac:dyDescent="0.25">
      <c r="B193" s="1222"/>
      <c r="C193" s="60"/>
    </row>
    <row r="194" spans="2:3" ht="18" x14ac:dyDescent="0.25">
      <c r="B194" s="1222"/>
      <c r="C194" s="60"/>
    </row>
    <row r="195" spans="2:3" ht="18" x14ac:dyDescent="0.25">
      <c r="B195" s="1222"/>
      <c r="C195" s="60"/>
    </row>
    <row r="196" spans="2:3" ht="18" x14ac:dyDescent="0.25">
      <c r="B196" s="1222"/>
      <c r="C196" s="60"/>
    </row>
    <row r="197" spans="2:3" ht="18" x14ac:dyDescent="0.25">
      <c r="B197" s="1222"/>
      <c r="C197" s="60"/>
    </row>
    <row r="198" spans="2:3" ht="18" x14ac:dyDescent="0.25">
      <c r="B198" s="1228"/>
      <c r="C198" s="61"/>
    </row>
    <row r="199" spans="2:3" ht="18" x14ac:dyDescent="0.25">
      <c r="B199" s="1228"/>
      <c r="C199" s="61"/>
    </row>
    <row r="200" spans="2:3" ht="18" x14ac:dyDescent="0.25">
      <c r="B200" s="1228"/>
      <c r="C200" s="61"/>
    </row>
    <row r="201" spans="2:3" ht="18" x14ac:dyDescent="0.25">
      <c r="B201" s="1228"/>
      <c r="C201" s="61"/>
    </row>
    <row r="202" spans="2:3" ht="18" x14ac:dyDescent="0.25">
      <c r="B202" s="1228"/>
      <c r="C202" s="61"/>
    </row>
    <row r="203" spans="2:3" ht="18" x14ac:dyDescent="0.25">
      <c r="B203" s="1228"/>
      <c r="C203" s="61"/>
    </row>
    <row r="204" spans="2:3" ht="18" x14ac:dyDescent="0.25">
      <c r="B204" s="1228"/>
      <c r="C204" s="61"/>
    </row>
    <row r="205" spans="2:3" ht="18" x14ac:dyDescent="0.25">
      <c r="B205" s="1228"/>
      <c r="C205" s="61"/>
    </row>
    <row r="206" spans="2:3" ht="18" x14ac:dyDescent="0.25">
      <c r="B206" s="1228"/>
      <c r="C206" s="61"/>
    </row>
    <row r="207" spans="2:3" ht="18" x14ac:dyDescent="0.25">
      <c r="B207" s="1228"/>
      <c r="C207" s="61"/>
    </row>
    <row r="208" spans="2:3" ht="18" x14ac:dyDescent="0.25">
      <c r="B208" s="1228"/>
      <c r="C208" s="61"/>
    </row>
    <row r="209" spans="2:3" ht="18" x14ac:dyDescent="0.25">
      <c r="B209" s="1228"/>
      <c r="C209" s="61"/>
    </row>
    <row r="210" spans="2:3" ht="18" x14ac:dyDescent="0.25">
      <c r="B210" s="1222"/>
      <c r="C210" s="60"/>
    </row>
    <row r="211" spans="2:3" ht="18" x14ac:dyDescent="0.25">
      <c r="B211" s="1222"/>
      <c r="C211" s="60"/>
    </row>
    <row r="212" spans="2:3" ht="18" x14ac:dyDescent="0.25">
      <c r="B212" s="1222"/>
      <c r="C212" s="60"/>
    </row>
    <row r="213" spans="2:3" ht="18" x14ac:dyDescent="0.25">
      <c r="B213" s="1222"/>
      <c r="C213" s="60"/>
    </row>
    <row r="214" spans="2:3" ht="18" x14ac:dyDescent="0.25">
      <c r="B214" s="1222"/>
      <c r="C214" s="60"/>
    </row>
    <row r="215" spans="2:3" ht="18" x14ac:dyDescent="0.25">
      <c r="B215" s="1222"/>
      <c r="C215" s="60"/>
    </row>
    <row r="216" spans="2:3" ht="18" x14ac:dyDescent="0.25">
      <c r="B216" s="1222"/>
      <c r="C216" s="60"/>
    </row>
    <row r="217" spans="2:3" ht="18" x14ac:dyDescent="0.25">
      <c r="B217" s="1222"/>
      <c r="C217" s="60"/>
    </row>
    <row r="218" spans="2:3" ht="18" x14ac:dyDescent="0.25">
      <c r="B218" s="1222"/>
      <c r="C218" s="60"/>
    </row>
  </sheetData>
  <mergeCells count="14">
    <mergeCell ref="B186:B192"/>
    <mergeCell ref="B193:B197"/>
    <mergeCell ref="B198:B202"/>
    <mergeCell ref="B203:B209"/>
    <mergeCell ref="B210:B218"/>
    <mergeCell ref="B155:B162"/>
    <mergeCell ref="B163:B169"/>
    <mergeCell ref="B170:B178"/>
    <mergeCell ref="B179:B185"/>
    <mergeCell ref="V4:V5"/>
    <mergeCell ref="V11:V12"/>
    <mergeCell ref="V19:V20"/>
    <mergeCell ref="G10:G18"/>
    <mergeCell ref="B152:B154"/>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ACEC-211B-4467-98DB-13A4E559DE47}">
  <sheetPr>
    <tabColor theme="0" tint="-0.14999847407452621"/>
  </sheetPr>
  <dimension ref="A1:AO43"/>
  <sheetViews>
    <sheetView topLeftCell="M26" zoomScaleNormal="100" zoomScaleSheetLayoutView="100" workbookViewId="0">
      <selection activeCell="AJ14" sqref="AJ14"/>
    </sheetView>
  </sheetViews>
  <sheetFormatPr baseColWidth="10" defaultColWidth="11.42578125" defaultRowHeight="28.5" customHeight="1" x14ac:dyDescent="0.2"/>
  <cols>
    <col min="1" max="1" width="29.85546875" style="4" customWidth="1"/>
    <col min="2" max="2" width="16.5703125" style="4" customWidth="1"/>
    <col min="3" max="3" width="19.85546875" style="4" customWidth="1"/>
    <col min="4" max="4" width="33.7109375" style="210" customWidth="1"/>
    <col min="5" max="5" width="20.7109375" style="5" customWidth="1"/>
    <col min="6" max="6" width="19.28515625" style="5" customWidth="1"/>
    <col min="7" max="7" width="46.28515625" style="4" customWidth="1"/>
    <col min="8" max="8" width="32.42578125" style="4" customWidth="1"/>
    <col min="9" max="9" width="36.42578125" style="4" customWidth="1"/>
    <col min="10" max="10" width="30.28515625" style="4" customWidth="1"/>
    <col min="11" max="13" width="23.42578125" style="4" customWidth="1"/>
    <col min="14" max="14" width="21.42578125" style="4" customWidth="1"/>
    <col min="15" max="15" width="13.85546875" style="4" customWidth="1"/>
    <col min="16" max="39" width="7" style="4" customWidth="1"/>
    <col min="40" max="16384" width="11.42578125" style="4"/>
  </cols>
  <sheetData>
    <row r="1" spans="1:41" ht="28.5" customHeight="1" x14ac:dyDescent="0.2">
      <c r="P1" s="18"/>
    </row>
    <row r="2" spans="1:41" ht="28.5" customHeight="1" thickBot="1" x14ac:dyDescent="0.25">
      <c r="P2" s="18"/>
    </row>
    <row r="3" spans="1:41" s="41" customFormat="1" ht="15" customHeight="1" x14ac:dyDescent="0.2">
      <c r="A3" s="825" t="s">
        <v>325</v>
      </c>
      <c r="B3" s="826"/>
      <c r="C3" s="826"/>
      <c r="D3" s="826"/>
      <c r="E3" s="826"/>
      <c r="F3" s="826"/>
      <c r="G3" s="826"/>
      <c r="H3" s="826"/>
      <c r="I3" s="826"/>
      <c r="J3" s="826"/>
      <c r="K3" s="826"/>
      <c r="L3" s="826"/>
      <c r="M3" s="826"/>
      <c r="N3" s="827"/>
      <c r="O3" s="803" t="s">
        <v>326</v>
      </c>
      <c r="P3" s="803"/>
      <c r="Q3" s="803"/>
      <c r="R3" s="803"/>
      <c r="S3" s="803"/>
      <c r="T3" s="803"/>
      <c r="U3" s="803"/>
      <c r="V3" s="803"/>
      <c r="W3" s="803"/>
      <c r="X3" s="803"/>
      <c r="Y3" s="803"/>
      <c r="Z3" s="803"/>
      <c r="AA3" s="803"/>
      <c r="AB3" s="803"/>
      <c r="AC3" s="803"/>
      <c r="AD3" s="803"/>
      <c r="AE3" s="803"/>
      <c r="AF3" s="803"/>
      <c r="AG3" s="803"/>
      <c r="AH3" s="803"/>
      <c r="AI3" s="803"/>
      <c r="AJ3" s="803"/>
      <c r="AK3" s="803"/>
      <c r="AL3" s="803"/>
      <c r="AM3" s="804"/>
      <c r="AN3" s="813" t="s">
        <v>20</v>
      </c>
      <c r="AO3" s="814"/>
    </row>
    <row r="4" spans="1:41" s="41" customFormat="1" ht="15" customHeight="1" x14ac:dyDescent="0.2">
      <c r="A4" s="828"/>
      <c r="B4" s="829"/>
      <c r="C4" s="829"/>
      <c r="D4" s="829"/>
      <c r="E4" s="829"/>
      <c r="F4" s="829"/>
      <c r="G4" s="829"/>
      <c r="H4" s="829"/>
      <c r="I4" s="829"/>
      <c r="J4" s="829"/>
      <c r="K4" s="829"/>
      <c r="L4" s="829"/>
      <c r="M4" s="829"/>
      <c r="N4" s="830"/>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6"/>
      <c r="AN4" s="815"/>
      <c r="AO4" s="816"/>
    </row>
    <row r="5" spans="1:41" s="41" customFormat="1" ht="15" customHeight="1" x14ac:dyDescent="0.2">
      <c r="A5" s="828"/>
      <c r="B5" s="829"/>
      <c r="C5" s="829"/>
      <c r="D5" s="829"/>
      <c r="E5" s="829"/>
      <c r="F5" s="829"/>
      <c r="G5" s="829"/>
      <c r="H5" s="829"/>
      <c r="I5" s="829"/>
      <c r="J5" s="829"/>
      <c r="K5" s="829"/>
      <c r="L5" s="829"/>
      <c r="M5" s="829"/>
      <c r="N5" s="830"/>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6"/>
      <c r="AN5" s="815"/>
      <c r="AO5" s="816"/>
    </row>
    <row r="6" spans="1:41" s="41" customFormat="1" ht="15" customHeight="1" x14ac:dyDescent="0.2">
      <c r="A6" s="828"/>
      <c r="B6" s="829"/>
      <c r="C6" s="829"/>
      <c r="D6" s="829"/>
      <c r="E6" s="829"/>
      <c r="F6" s="829"/>
      <c r="G6" s="829"/>
      <c r="H6" s="829"/>
      <c r="I6" s="829"/>
      <c r="J6" s="829"/>
      <c r="K6" s="829"/>
      <c r="L6" s="829"/>
      <c r="M6" s="829"/>
      <c r="N6" s="830"/>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6"/>
      <c r="AN6" s="815"/>
      <c r="AO6" s="816"/>
    </row>
    <row r="7" spans="1:41" s="41" customFormat="1" ht="15" customHeight="1" x14ac:dyDescent="0.2">
      <c r="A7" s="828"/>
      <c r="B7" s="829"/>
      <c r="C7" s="829"/>
      <c r="D7" s="829"/>
      <c r="E7" s="829"/>
      <c r="F7" s="829"/>
      <c r="G7" s="829"/>
      <c r="H7" s="829"/>
      <c r="I7" s="829"/>
      <c r="J7" s="829"/>
      <c r="K7" s="829"/>
      <c r="L7" s="829"/>
      <c r="M7" s="829"/>
      <c r="N7" s="830"/>
      <c r="O7" s="805"/>
      <c r="P7" s="805"/>
      <c r="Q7" s="805"/>
      <c r="R7" s="805"/>
      <c r="S7" s="805"/>
      <c r="T7" s="805"/>
      <c r="U7" s="805"/>
      <c r="V7" s="805"/>
      <c r="W7" s="805"/>
      <c r="X7" s="805"/>
      <c r="Y7" s="805"/>
      <c r="Z7" s="805"/>
      <c r="AA7" s="805"/>
      <c r="AB7" s="805"/>
      <c r="AC7" s="805"/>
      <c r="AD7" s="805"/>
      <c r="AE7" s="805"/>
      <c r="AF7" s="805"/>
      <c r="AG7" s="805"/>
      <c r="AH7" s="805"/>
      <c r="AI7" s="805"/>
      <c r="AJ7" s="805"/>
      <c r="AK7" s="805"/>
      <c r="AL7" s="805"/>
      <c r="AM7" s="806"/>
      <c r="AN7" s="815"/>
      <c r="AO7" s="816"/>
    </row>
    <row r="8" spans="1:41" s="41" customFormat="1" ht="15.75" customHeight="1" thickBot="1" x14ac:dyDescent="0.25">
      <c r="A8" s="831"/>
      <c r="B8" s="832"/>
      <c r="C8" s="832"/>
      <c r="D8" s="832"/>
      <c r="E8" s="832"/>
      <c r="F8" s="832"/>
      <c r="G8" s="832"/>
      <c r="H8" s="832"/>
      <c r="I8" s="832"/>
      <c r="J8" s="832"/>
      <c r="K8" s="832"/>
      <c r="L8" s="832"/>
      <c r="M8" s="832"/>
      <c r="N8" s="833"/>
      <c r="O8" s="807"/>
      <c r="P8" s="807"/>
      <c r="Q8" s="807"/>
      <c r="R8" s="807"/>
      <c r="S8" s="807"/>
      <c r="T8" s="807"/>
      <c r="U8" s="807"/>
      <c r="V8" s="807"/>
      <c r="W8" s="807"/>
      <c r="X8" s="807"/>
      <c r="Y8" s="807"/>
      <c r="Z8" s="807"/>
      <c r="AA8" s="807"/>
      <c r="AB8" s="807"/>
      <c r="AC8" s="807"/>
      <c r="AD8" s="807"/>
      <c r="AE8" s="807"/>
      <c r="AF8" s="807"/>
      <c r="AG8" s="807"/>
      <c r="AH8" s="807"/>
      <c r="AI8" s="807"/>
      <c r="AJ8" s="807"/>
      <c r="AK8" s="807"/>
      <c r="AL8" s="807"/>
      <c r="AM8" s="808"/>
      <c r="AN8" s="817"/>
      <c r="AO8" s="818"/>
    </row>
    <row r="9" spans="1:41" s="41" customFormat="1" ht="15.75" customHeight="1" thickBot="1" x14ac:dyDescent="0.3">
      <c r="A9" s="870" t="s">
        <v>327</v>
      </c>
      <c r="B9" s="871"/>
      <c r="C9" s="871"/>
      <c r="D9" s="871"/>
      <c r="E9" s="871"/>
      <c r="F9" s="871"/>
      <c r="G9" s="872"/>
      <c r="H9" s="556"/>
      <c r="I9" s="557"/>
      <c r="J9" s="557"/>
      <c r="K9" s="557"/>
      <c r="L9" s="557"/>
      <c r="M9" s="557"/>
      <c r="N9" s="557"/>
      <c r="O9" s="809" t="s">
        <v>319</v>
      </c>
      <c r="P9" s="810"/>
      <c r="Q9" s="810"/>
      <c r="R9" s="810"/>
      <c r="S9" s="810"/>
      <c r="T9" s="810"/>
      <c r="U9" s="810"/>
      <c r="V9" s="810"/>
      <c r="W9" s="810"/>
      <c r="X9" s="810"/>
      <c r="Y9" s="810"/>
      <c r="Z9" s="810"/>
      <c r="AA9" s="810"/>
      <c r="AB9" s="810"/>
      <c r="AC9" s="810"/>
      <c r="AD9" s="810"/>
      <c r="AE9" s="810"/>
      <c r="AF9" s="810"/>
      <c r="AG9" s="810"/>
      <c r="AH9" s="810"/>
      <c r="AI9" s="810"/>
      <c r="AJ9" s="810"/>
      <c r="AK9" s="810"/>
      <c r="AL9" s="810"/>
      <c r="AM9" s="810"/>
      <c r="AN9" s="819" t="s">
        <v>90</v>
      </c>
      <c r="AO9" s="820"/>
    </row>
    <row r="10" spans="1:41" s="241" customFormat="1" ht="29.25" customHeight="1" x14ac:dyDescent="0.2">
      <c r="A10" s="873" t="s">
        <v>22</v>
      </c>
      <c r="B10" s="839"/>
      <c r="C10" s="839" t="s">
        <v>49</v>
      </c>
      <c r="D10" s="839" t="s">
        <v>308</v>
      </c>
      <c r="E10" s="874" t="s">
        <v>126</v>
      </c>
      <c r="F10" s="874" t="s">
        <v>50</v>
      </c>
      <c r="G10" s="839" t="s">
        <v>51</v>
      </c>
      <c r="H10" s="839" t="s">
        <v>52</v>
      </c>
      <c r="I10" s="839" t="s">
        <v>53</v>
      </c>
      <c r="J10" s="839" t="s">
        <v>54</v>
      </c>
      <c r="K10" s="839" t="s">
        <v>56</v>
      </c>
      <c r="L10" s="839" t="s">
        <v>57</v>
      </c>
      <c r="M10" s="839" t="s">
        <v>58</v>
      </c>
      <c r="N10" s="834" t="s">
        <v>59</v>
      </c>
      <c r="O10" s="836" t="s">
        <v>1006</v>
      </c>
      <c r="P10" s="838" t="s">
        <v>0</v>
      </c>
      <c r="Q10" s="811"/>
      <c r="R10" s="811" t="s">
        <v>1</v>
      </c>
      <c r="S10" s="811"/>
      <c r="T10" s="811" t="s">
        <v>2</v>
      </c>
      <c r="U10" s="811"/>
      <c r="V10" s="811" t="s">
        <v>3</v>
      </c>
      <c r="W10" s="811"/>
      <c r="X10" s="811" t="s">
        <v>4</v>
      </c>
      <c r="Y10" s="811"/>
      <c r="Z10" s="811" t="s">
        <v>5</v>
      </c>
      <c r="AA10" s="811"/>
      <c r="AB10" s="811" t="s">
        <v>6</v>
      </c>
      <c r="AC10" s="811"/>
      <c r="AD10" s="811" t="s">
        <v>7</v>
      </c>
      <c r="AE10" s="811"/>
      <c r="AF10" s="811" t="s">
        <v>8</v>
      </c>
      <c r="AG10" s="811"/>
      <c r="AH10" s="811" t="s">
        <v>9</v>
      </c>
      <c r="AI10" s="811"/>
      <c r="AJ10" s="811" t="s">
        <v>10</v>
      </c>
      <c r="AK10" s="811"/>
      <c r="AL10" s="811" t="s">
        <v>11</v>
      </c>
      <c r="AM10" s="812"/>
      <c r="AN10" s="821" t="s">
        <v>19</v>
      </c>
      <c r="AO10" s="823" t="s">
        <v>21</v>
      </c>
    </row>
    <row r="11" spans="1:41" s="241" customFormat="1" ht="58.5" customHeight="1" thickBot="1" x14ac:dyDescent="0.25">
      <c r="A11" s="152" t="s">
        <v>12</v>
      </c>
      <c r="B11" s="460" t="s">
        <v>13</v>
      </c>
      <c r="C11" s="840"/>
      <c r="D11" s="840"/>
      <c r="E11" s="875"/>
      <c r="F11" s="875"/>
      <c r="G11" s="840"/>
      <c r="H11" s="840"/>
      <c r="I11" s="840"/>
      <c r="J11" s="840"/>
      <c r="K11" s="840"/>
      <c r="L11" s="840"/>
      <c r="M11" s="840"/>
      <c r="N11" s="835"/>
      <c r="O11" s="837"/>
      <c r="P11" s="558" t="s">
        <v>23</v>
      </c>
      <c r="Q11" s="559" t="s">
        <v>24</v>
      </c>
      <c r="R11" s="558" t="s">
        <v>23</v>
      </c>
      <c r="S11" s="559" t="s">
        <v>24</v>
      </c>
      <c r="T11" s="558" t="s">
        <v>23</v>
      </c>
      <c r="U11" s="559" t="s">
        <v>24</v>
      </c>
      <c r="V11" s="558" t="s">
        <v>23</v>
      </c>
      <c r="W11" s="559" t="s">
        <v>24</v>
      </c>
      <c r="X11" s="558" t="s">
        <v>23</v>
      </c>
      <c r="Y11" s="559" t="s">
        <v>24</v>
      </c>
      <c r="Z11" s="558" t="s">
        <v>23</v>
      </c>
      <c r="AA11" s="559" t="s">
        <v>24</v>
      </c>
      <c r="AB11" s="558" t="s">
        <v>23</v>
      </c>
      <c r="AC11" s="559" t="s">
        <v>24</v>
      </c>
      <c r="AD11" s="558" t="s">
        <v>23</v>
      </c>
      <c r="AE11" s="559" t="s">
        <v>24</v>
      </c>
      <c r="AF11" s="558" t="s">
        <v>23</v>
      </c>
      <c r="AG11" s="559" t="s">
        <v>24</v>
      </c>
      <c r="AH11" s="558" t="s">
        <v>23</v>
      </c>
      <c r="AI11" s="559" t="s">
        <v>24</v>
      </c>
      <c r="AJ11" s="558" t="s">
        <v>23</v>
      </c>
      <c r="AK11" s="559" t="s">
        <v>24</v>
      </c>
      <c r="AL11" s="558" t="s">
        <v>23</v>
      </c>
      <c r="AM11" s="683" t="s">
        <v>24</v>
      </c>
      <c r="AN11" s="822"/>
      <c r="AO11" s="824"/>
    </row>
    <row r="12" spans="1:41" s="41" customFormat="1" ht="57" customHeight="1" x14ac:dyDescent="0.2">
      <c r="A12" s="859" t="s">
        <v>88</v>
      </c>
      <c r="B12" s="862" t="s">
        <v>87</v>
      </c>
      <c r="C12" s="865" t="s">
        <v>86</v>
      </c>
      <c r="D12" s="866" t="s">
        <v>85</v>
      </c>
      <c r="E12" s="867">
        <v>0.1</v>
      </c>
      <c r="F12" s="867" t="s">
        <v>25</v>
      </c>
      <c r="G12" s="132" t="s">
        <v>328</v>
      </c>
      <c r="H12" s="17" t="s">
        <v>84</v>
      </c>
      <c r="I12" s="16" t="s">
        <v>974</v>
      </c>
      <c r="J12" s="15">
        <v>0.05</v>
      </c>
      <c r="K12" s="15" t="s">
        <v>76</v>
      </c>
      <c r="L12" s="19">
        <v>44197</v>
      </c>
      <c r="M12" s="19">
        <v>44561</v>
      </c>
      <c r="N12" s="23" t="s">
        <v>64</v>
      </c>
      <c r="O12" s="583" t="s">
        <v>26</v>
      </c>
      <c r="P12" s="587"/>
      <c r="Q12" s="588">
        <v>1</v>
      </c>
      <c r="R12" s="589"/>
      <c r="S12" s="590"/>
      <c r="T12" s="589"/>
      <c r="U12" s="590"/>
      <c r="V12" s="589"/>
      <c r="W12" s="590"/>
      <c r="X12" s="589"/>
      <c r="Y12" s="590"/>
      <c r="Z12" s="589"/>
      <c r="AA12" s="590"/>
      <c r="AB12" s="589"/>
      <c r="AC12" s="590"/>
      <c r="AD12" s="589"/>
      <c r="AE12" s="590"/>
      <c r="AF12" s="589"/>
      <c r="AG12" s="590"/>
      <c r="AH12" s="589"/>
      <c r="AI12" s="590"/>
      <c r="AJ12" s="589"/>
      <c r="AK12" s="590"/>
      <c r="AL12" s="589"/>
      <c r="AM12" s="591"/>
      <c r="AN12" s="681"/>
      <c r="AO12" s="547"/>
    </row>
    <row r="13" spans="1:41" s="41" customFormat="1" ht="45.75" customHeight="1" x14ac:dyDescent="0.2">
      <c r="A13" s="860"/>
      <c r="B13" s="863"/>
      <c r="C13" s="853"/>
      <c r="D13" s="798"/>
      <c r="E13" s="858"/>
      <c r="F13" s="858"/>
      <c r="G13" s="133" t="s">
        <v>83</v>
      </c>
      <c r="H13" s="422" t="s">
        <v>975</v>
      </c>
      <c r="I13" s="14" t="s">
        <v>976</v>
      </c>
      <c r="J13" s="13">
        <v>0.05</v>
      </c>
      <c r="K13" s="13" t="s">
        <v>76</v>
      </c>
      <c r="L13" s="20">
        <v>44378</v>
      </c>
      <c r="M13" s="20">
        <v>44530</v>
      </c>
      <c r="N13" s="24" t="s">
        <v>64</v>
      </c>
      <c r="O13" s="584" t="s">
        <v>27</v>
      </c>
      <c r="P13" s="592"/>
      <c r="Q13" s="562"/>
      <c r="R13" s="560"/>
      <c r="S13" s="562"/>
      <c r="T13" s="560"/>
      <c r="U13" s="562"/>
      <c r="V13" s="560"/>
      <c r="W13" s="562"/>
      <c r="X13" s="560"/>
      <c r="Y13" s="562"/>
      <c r="Z13" s="560"/>
      <c r="AA13" s="562"/>
      <c r="AB13" s="560"/>
      <c r="AC13" s="561">
        <v>1</v>
      </c>
      <c r="AD13" s="560"/>
      <c r="AE13" s="562"/>
      <c r="AF13" s="560"/>
      <c r="AG13" s="562"/>
      <c r="AH13" s="560"/>
      <c r="AI13" s="562"/>
      <c r="AJ13" s="560"/>
      <c r="AK13" s="561">
        <v>1</v>
      </c>
      <c r="AL13" s="560"/>
      <c r="AM13" s="593"/>
      <c r="AN13" s="543"/>
      <c r="AO13" s="204"/>
    </row>
    <row r="14" spans="1:41" s="41" customFormat="1" ht="57" customHeight="1" x14ac:dyDescent="0.2">
      <c r="A14" s="860"/>
      <c r="B14" s="863"/>
      <c r="C14" s="853"/>
      <c r="D14" s="857" t="s">
        <v>314</v>
      </c>
      <c r="E14" s="858">
        <v>0.1</v>
      </c>
      <c r="F14" s="858" t="s">
        <v>25</v>
      </c>
      <c r="G14" s="12" t="s">
        <v>315</v>
      </c>
      <c r="H14" s="422" t="s">
        <v>897</v>
      </c>
      <c r="I14" s="422" t="s">
        <v>82</v>
      </c>
      <c r="J14" s="11">
        <v>2.5000000000000001E-2</v>
      </c>
      <c r="K14" s="6" t="s">
        <v>329</v>
      </c>
      <c r="L14" s="20">
        <v>44348</v>
      </c>
      <c r="M14" s="20">
        <v>44561</v>
      </c>
      <c r="N14" s="24" t="s">
        <v>64</v>
      </c>
      <c r="O14" s="584" t="s">
        <v>43</v>
      </c>
      <c r="P14" s="592"/>
      <c r="Q14" s="562"/>
      <c r="R14" s="560"/>
      <c r="S14" s="562"/>
      <c r="T14" s="560"/>
      <c r="U14" s="562"/>
      <c r="V14" s="560"/>
      <c r="W14" s="562"/>
      <c r="X14" s="560"/>
      <c r="Y14" s="562"/>
      <c r="Z14" s="560"/>
      <c r="AA14" s="563">
        <v>1</v>
      </c>
      <c r="AB14" s="560"/>
      <c r="AC14" s="562"/>
      <c r="AD14" s="560"/>
      <c r="AE14" s="562"/>
      <c r="AF14" s="560"/>
      <c r="AG14" s="562"/>
      <c r="AH14" s="560"/>
      <c r="AI14" s="562"/>
      <c r="AJ14" s="560"/>
      <c r="AK14" s="564"/>
      <c r="AL14" s="560"/>
      <c r="AM14" s="594">
        <v>1</v>
      </c>
      <c r="AN14" s="543"/>
      <c r="AO14" s="204"/>
    </row>
    <row r="15" spans="1:41" s="41" customFormat="1" ht="67.5" customHeight="1" x14ac:dyDescent="0.2">
      <c r="A15" s="860"/>
      <c r="B15" s="863"/>
      <c r="C15" s="853"/>
      <c r="D15" s="857"/>
      <c r="E15" s="858"/>
      <c r="F15" s="858"/>
      <c r="G15" s="841" t="s">
        <v>316</v>
      </c>
      <c r="H15" s="422" t="s">
        <v>977</v>
      </c>
      <c r="I15" s="422" t="s">
        <v>330</v>
      </c>
      <c r="J15" s="22">
        <v>2.5000000000000001E-2</v>
      </c>
      <c r="K15" s="162" t="s">
        <v>329</v>
      </c>
      <c r="L15" s="20">
        <v>44197</v>
      </c>
      <c r="M15" s="20">
        <v>44561</v>
      </c>
      <c r="N15" s="25" t="s">
        <v>64</v>
      </c>
      <c r="O15" s="584" t="s">
        <v>28</v>
      </c>
      <c r="P15" s="592"/>
      <c r="Q15" s="561">
        <v>1</v>
      </c>
      <c r="R15" s="560"/>
      <c r="S15" s="562"/>
      <c r="T15" s="560"/>
      <c r="U15" s="562"/>
      <c r="V15" s="560"/>
      <c r="W15" s="561">
        <v>1</v>
      </c>
      <c r="X15" s="560"/>
      <c r="Y15" s="562"/>
      <c r="Z15" s="560"/>
      <c r="AA15" s="564"/>
      <c r="AB15" s="560"/>
      <c r="AC15" s="561">
        <v>1</v>
      </c>
      <c r="AD15" s="560"/>
      <c r="AE15" s="562"/>
      <c r="AF15" s="560"/>
      <c r="AG15" s="562"/>
      <c r="AH15" s="560"/>
      <c r="AI15" s="562"/>
      <c r="AJ15" s="560"/>
      <c r="AK15" s="561">
        <v>1</v>
      </c>
      <c r="AL15" s="560"/>
      <c r="AM15" s="593"/>
      <c r="AN15" s="543"/>
      <c r="AO15" s="204"/>
    </row>
    <row r="16" spans="1:41" s="41" customFormat="1" ht="62.25" customHeight="1" x14ac:dyDescent="0.2">
      <c r="A16" s="860"/>
      <c r="B16" s="863"/>
      <c r="C16" s="853"/>
      <c r="D16" s="857"/>
      <c r="E16" s="858"/>
      <c r="F16" s="858"/>
      <c r="G16" s="842"/>
      <c r="H16" s="422" t="s">
        <v>898</v>
      </c>
      <c r="I16" s="422" t="s">
        <v>81</v>
      </c>
      <c r="J16" s="22">
        <v>2.5000000000000001E-2</v>
      </c>
      <c r="K16" s="162" t="s">
        <v>329</v>
      </c>
      <c r="L16" s="20">
        <v>44197</v>
      </c>
      <c r="M16" s="20">
        <v>44561</v>
      </c>
      <c r="N16" s="25" t="s">
        <v>64</v>
      </c>
      <c r="O16" s="584" t="s">
        <v>28</v>
      </c>
      <c r="P16" s="592"/>
      <c r="Q16" s="561">
        <v>1</v>
      </c>
      <c r="R16" s="560"/>
      <c r="S16" s="561">
        <v>1</v>
      </c>
      <c r="T16" s="560"/>
      <c r="U16" s="561">
        <v>1</v>
      </c>
      <c r="V16" s="560"/>
      <c r="W16" s="561">
        <v>1</v>
      </c>
      <c r="X16" s="560"/>
      <c r="Y16" s="561">
        <v>1</v>
      </c>
      <c r="Z16" s="560"/>
      <c r="AA16" s="561">
        <v>1</v>
      </c>
      <c r="AB16" s="560"/>
      <c r="AC16" s="561">
        <v>1</v>
      </c>
      <c r="AD16" s="560"/>
      <c r="AE16" s="561">
        <v>1</v>
      </c>
      <c r="AF16" s="560"/>
      <c r="AG16" s="561">
        <v>1</v>
      </c>
      <c r="AH16" s="560"/>
      <c r="AI16" s="561">
        <v>1</v>
      </c>
      <c r="AJ16" s="560"/>
      <c r="AK16" s="561">
        <v>1</v>
      </c>
      <c r="AL16" s="560"/>
      <c r="AM16" s="595">
        <v>1</v>
      </c>
      <c r="AN16" s="543"/>
      <c r="AO16" s="204"/>
    </row>
    <row r="17" spans="1:41" s="41" customFormat="1" ht="38.25" x14ac:dyDescent="0.2">
      <c r="A17" s="860"/>
      <c r="B17" s="863"/>
      <c r="C17" s="853"/>
      <c r="D17" s="857"/>
      <c r="E17" s="858"/>
      <c r="F17" s="858"/>
      <c r="G17" s="131" t="s">
        <v>317</v>
      </c>
      <c r="H17" s="422" t="s">
        <v>899</v>
      </c>
      <c r="I17" s="422" t="s">
        <v>80</v>
      </c>
      <c r="J17" s="22">
        <v>2.5000000000000001E-2</v>
      </c>
      <c r="K17" s="162" t="s">
        <v>329</v>
      </c>
      <c r="L17" s="20">
        <v>44531</v>
      </c>
      <c r="M17" s="20" t="s">
        <v>331</v>
      </c>
      <c r="N17" s="25" t="s">
        <v>64</v>
      </c>
      <c r="O17" s="584" t="s">
        <v>29</v>
      </c>
      <c r="P17" s="592"/>
      <c r="Q17" s="562"/>
      <c r="R17" s="560"/>
      <c r="S17" s="562"/>
      <c r="T17" s="560"/>
      <c r="U17" s="562"/>
      <c r="V17" s="560"/>
      <c r="W17" s="562"/>
      <c r="X17" s="560"/>
      <c r="Y17" s="562"/>
      <c r="Z17" s="560"/>
      <c r="AA17" s="562"/>
      <c r="AB17" s="560"/>
      <c r="AC17" s="562"/>
      <c r="AD17" s="560"/>
      <c r="AE17" s="562"/>
      <c r="AF17" s="560"/>
      <c r="AG17" s="562"/>
      <c r="AH17" s="560"/>
      <c r="AI17" s="562"/>
      <c r="AJ17" s="560"/>
      <c r="AK17" s="562"/>
      <c r="AL17" s="560"/>
      <c r="AM17" s="595">
        <v>1</v>
      </c>
      <c r="AN17" s="543"/>
      <c r="AO17" s="204"/>
    </row>
    <row r="18" spans="1:41" s="41" customFormat="1" ht="39" customHeight="1" x14ac:dyDescent="0.2">
      <c r="A18" s="860"/>
      <c r="B18" s="863"/>
      <c r="C18" s="853"/>
      <c r="D18" s="375" t="s">
        <v>332</v>
      </c>
      <c r="E18" s="161">
        <v>0.05</v>
      </c>
      <c r="F18" s="161" t="s">
        <v>25</v>
      </c>
      <c r="G18" s="131" t="s">
        <v>333</v>
      </c>
      <c r="H18" s="422" t="s">
        <v>900</v>
      </c>
      <c r="I18" s="422" t="s">
        <v>978</v>
      </c>
      <c r="J18" s="22">
        <v>0.05</v>
      </c>
      <c r="K18" s="162" t="s">
        <v>329</v>
      </c>
      <c r="L18" s="20">
        <v>44197</v>
      </c>
      <c r="M18" s="20">
        <v>44561</v>
      </c>
      <c r="N18" s="25" t="s">
        <v>64</v>
      </c>
      <c r="O18" s="584">
        <v>3</v>
      </c>
      <c r="P18" s="592"/>
      <c r="Q18" s="561">
        <v>1</v>
      </c>
      <c r="R18" s="560"/>
      <c r="S18" s="561">
        <v>1</v>
      </c>
      <c r="T18" s="560"/>
      <c r="U18" s="561">
        <v>1</v>
      </c>
      <c r="V18" s="560"/>
      <c r="W18" s="561">
        <v>1</v>
      </c>
      <c r="X18" s="560"/>
      <c r="Y18" s="561">
        <v>1</v>
      </c>
      <c r="Z18" s="560"/>
      <c r="AA18" s="561">
        <v>1</v>
      </c>
      <c r="AB18" s="560"/>
      <c r="AC18" s="561">
        <v>1</v>
      </c>
      <c r="AD18" s="560"/>
      <c r="AE18" s="561">
        <v>1</v>
      </c>
      <c r="AF18" s="560"/>
      <c r="AG18" s="561">
        <v>1</v>
      </c>
      <c r="AH18" s="560"/>
      <c r="AI18" s="561">
        <v>1</v>
      </c>
      <c r="AJ18" s="560"/>
      <c r="AK18" s="561">
        <v>1</v>
      </c>
      <c r="AL18" s="560"/>
      <c r="AM18" s="595">
        <v>1</v>
      </c>
      <c r="AN18" s="543"/>
      <c r="AO18" s="204"/>
    </row>
    <row r="19" spans="1:41" s="41" customFormat="1" ht="45.75" customHeight="1" x14ac:dyDescent="0.2">
      <c r="A19" s="860"/>
      <c r="B19" s="863"/>
      <c r="C19" s="853"/>
      <c r="D19" s="843" t="s">
        <v>334</v>
      </c>
      <c r="E19" s="844">
        <v>0.15</v>
      </c>
      <c r="F19" s="844" t="s">
        <v>25</v>
      </c>
      <c r="G19" s="131" t="s">
        <v>335</v>
      </c>
      <c r="H19" s="422" t="s">
        <v>901</v>
      </c>
      <c r="I19" s="422" t="s">
        <v>889</v>
      </c>
      <c r="J19" s="22">
        <v>2.5000000000000001E-2</v>
      </c>
      <c r="K19" s="162" t="s">
        <v>336</v>
      </c>
      <c r="L19" s="20">
        <v>44256</v>
      </c>
      <c r="M19" s="20">
        <v>44439</v>
      </c>
      <c r="N19" s="25" t="s">
        <v>64</v>
      </c>
      <c r="O19" s="585" t="s">
        <v>32</v>
      </c>
      <c r="P19" s="596"/>
      <c r="Q19" s="566"/>
      <c r="R19" s="566"/>
      <c r="S19" s="566"/>
      <c r="T19" s="566"/>
      <c r="U19" s="561">
        <v>1</v>
      </c>
      <c r="V19" s="566"/>
      <c r="W19" s="566"/>
      <c r="X19" s="566"/>
      <c r="Y19" s="566"/>
      <c r="Z19" s="567"/>
      <c r="AA19" s="568"/>
      <c r="AB19" s="560"/>
      <c r="AC19" s="560"/>
      <c r="AD19" s="560"/>
      <c r="AE19" s="561">
        <v>1</v>
      </c>
      <c r="AF19" s="560"/>
      <c r="AG19" s="560"/>
      <c r="AH19" s="560"/>
      <c r="AI19" s="560"/>
      <c r="AJ19" s="560"/>
      <c r="AK19" s="568"/>
      <c r="AL19" s="560"/>
      <c r="AM19" s="593"/>
      <c r="AN19" s="543"/>
      <c r="AO19" s="204"/>
    </row>
    <row r="20" spans="1:41" s="41" customFormat="1" ht="45.75" customHeight="1" x14ac:dyDescent="0.2">
      <c r="A20" s="860"/>
      <c r="B20" s="863"/>
      <c r="C20" s="853"/>
      <c r="D20" s="843"/>
      <c r="E20" s="844"/>
      <c r="F20" s="844"/>
      <c r="G20" s="131" t="s">
        <v>337</v>
      </c>
      <c r="H20" s="422" t="s">
        <v>979</v>
      </c>
      <c r="I20" s="422" t="s">
        <v>890</v>
      </c>
      <c r="J20" s="22">
        <v>2.5000000000000001E-2</v>
      </c>
      <c r="K20" s="162" t="s">
        <v>336</v>
      </c>
      <c r="L20" s="20">
        <v>44228</v>
      </c>
      <c r="M20" s="20">
        <v>44561</v>
      </c>
      <c r="N20" s="25" t="s">
        <v>64</v>
      </c>
      <c r="O20" s="585" t="s">
        <v>33</v>
      </c>
      <c r="P20" s="596"/>
      <c r="Q20" s="569">
        <v>8.3299999999999999E-2</v>
      </c>
      <c r="R20" s="566"/>
      <c r="S20" s="569">
        <v>8.3299999999999999E-2</v>
      </c>
      <c r="T20" s="454"/>
      <c r="U20" s="569">
        <v>8.3299999999999999E-2</v>
      </c>
      <c r="V20" s="454"/>
      <c r="W20" s="569">
        <v>8.3299999999999999E-2</v>
      </c>
      <c r="X20" s="454"/>
      <c r="Y20" s="569">
        <v>8.3299999999999999E-2</v>
      </c>
      <c r="Z20" s="454"/>
      <c r="AA20" s="569">
        <v>8.3299999999999999E-2</v>
      </c>
      <c r="AB20" s="454"/>
      <c r="AC20" s="569">
        <v>8.3299999999999999E-2</v>
      </c>
      <c r="AD20" s="454"/>
      <c r="AE20" s="569">
        <v>8.3299999999999999E-2</v>
      </c>
      <c r="AF20" s="560"/>
      <c r="AG20" s="569">
        <v>8.3299999999999999E-2</v>
      </c>
      <c r="AH20" s="560"/>
      <c r="AI20" s="569">
        <v>8.3299999999999999E-2</v>
      </c>
      <c r="AJ20" s="560"/>
      <c r="AK20" s="569">
        <v>8.3299999999999999E-2</v>
      </c>
      <c r="AL20" s="560"/>
      <c r="AM20" s="597">
        <v>8.3699999999999997E-2</v>
      </c>
      <c r="AN20" s="543"/>
      <c r="AO20" s="204"/>
    </row>
    <row r="21" spans="1:41" s="41" customFormat="1" ht="45.75" customHeight="1" x14ac:dyDescent="0.2">
      <c r="A21" s="860"/>
      <c r="B21" s="863"/>
      <c r="C21" s="853"/>
      <c r="D21" s="843"/>
      <c r="E21" s="844"/>
      <c r="F21" s="844"/>
      <c r="G21" s="841" t="s">
        <v>338</v>
      </c>
      <c r="H21" s="841" t="s">
        <v>980</v>
      </c>
      <c r="I21" s="422" t="s">
        <v>891</v>
      </c>
      <c r="J21" s="22">
        <v>0.02</v>
      </c>
      <c r="K21" s="162" t="s">
        <v>339</v>
      </c>
      <c r="L21" s="20">
        <v>44531</v>
      </c>
      <c r="M21" s="20">
        <v>44561</v>
      </c>
      <c r="N21" s="25" t="s">
        <v>64</v>
      </c>
      <c r="O21" s="585">
        <v>4.3</v>
      </c>
      <c r="P21" s="596"/>
      <c r="Q21" s="570"/>
      <c r="R21" s="571"/>
      <c r="S21" s="570"/>
      <c r="T21" s="572"/>
      <c r="U21" s="570"/>
      <c r="V21" s="572"/>
      <c r="W21" s="570"/>
      <c r="X21" s="572"/>
      <c r="Y21" s="570"/>
      <c r="Z21" s="572"/>
      <c r="AA21" s="570"/>
      <c r="AB21" s="572"/>
      <c r="AC21" s="570"/>
      <c r="AD21" s="572"/>
      <c r="AE21" s="570"/>
      <c r="AF21" s="573"/>
      <c r="AG21" s="570"/>
      <c r="AH21" s="573"/>
      <c r="AI21" s="570"/>
      <c r="AJ21" s="573"/>
      <c r="AK21" s="570"/>
      <c r="AL21" s="560"/>
      <c r="AM21" s="597">
        <v>0.05</v>
      </c>
      <c r="AN21" s="543"/>
      <c r="AO21" s="204"/>
    </row>
    <row r="22" spans="1:41" s="41" customFormat="1" ht="45.75" customHeight="1" x14ac:dyDescent="0.2">
      <c r="A22" s="860"/>
      <c r="B22" s="863"/>
      <c r="C22" s="853"/>
      <c r="D22" s="843"/>
      <c r="E22" s="844"/>
      <c r="F22" s="844"/>
      <c r="G22" s="842"/>
      <c r="H22" s="842"/>
      <c r="I22" s="422" t="s">
        <v>892</v>
      </c>
      <c r="J22" s="22">
        <v>0.02</v>
      </c>
      <c r="K22" s="162" t="s">
        <v>339</v>
      </c>
      <c r="L22" s="20">
        <v>44531</v>
      </c>
      <c r="M22" s="20">
        <v>44561</v>
      </c>
      <c r="N22" s="25" t="s">
        <v>64</v>
      </c>
      <c r="O22" s="585" t="s">
        <v>34</v>
      </c>
      <c r="P22" s="598"/>
      <c r="Q22" s="575"/>
      <c r="R22" s="576"/>
      <c r="S22" s="575"/>
      <c r="T22" s="577"/>
      <c r="U22" s="575"/>
      <c r="V22" s="574"/>
      <c r="W22" s="575"/>
      <c r="X22" s="574"/>
      <c r="Y22" s="575"/>
      <c r="Z22" s="574"/>
      <c r="AA22" s="575"/>
      <c r="AB22" s="574"/>
      <c r="AC22" s="575"/>
      <c r="AD22" s="574"/>
      <c r="AE22" s="575"/>
      <c r="AF22" s="574"/>
      <c r="AG22" s="575"/>
      <c r="AH22" s="574"/>
      <c r="AI22" s="575"/>
      <c r="AJ22" s="574"/>
      <c r="AK22" s="578"/>
      <c r="AL22" s="578"/>
      <c r="AM22" s="597">
        <v>0.05</v>
      </c>
      <c r="AN22" s="543"/>
      <c r="AO22" s="204"/>
    </row>
    <row r="23" spans="1:41" s="41" customFormat="1" ht="45.75" customHeight="1" x14ac:dyDescent="0.2">
      <c r="A23" s="860"/>
      <c r="B23" s="863"/>
      <c r="C23" s="853"/>
      <c r="D23" s="843"/>
      <c r="E23" s="844"/>
      <c r="F23" s="844"/>
      <c r="G23" s="131" t="s">
        <v>340</v>
      </c>
      <c r="H23" s="422" t="s">
        <v>981</v>
      </c>
      <c r="I23" s="422" t="s">
        <v>893</v>
      </c>
      <c r="J23" s="22">
        <v>0.04</v>
      </c>
      <c r="K23" s="162" t="s">
        <v>79</v>
      </c>
      <c r="L23" s="20">
        <v>44197</v>
      </c>
      <c r="M23" s="20">
        <v>44561</v>
      </c>
      <c r="N23" s="25" t="s">
        <v>64</v>
      </c>
      <c r="O23" s="585" t="s">
        <v>47</v>
      </c>
      <c r="P23" s="592"/>
      <c r="Q23" s="570"/>
      <c r="R23" s="13"/>
      <c r="S23" s="570"/>
      <c r="T23" s="566"/>
      <c r="U23" s="570"/>
      <c r="V23" s="560"/>
      <c r="W23" s="570"/>
      <c r="X23" s="560"/>
      <c r="Y23" s="570"/>
      <c r="Z23" s="560"/>
      <c r="AA23" s="570"/>
      <c r="AB23" s="560"/>
      <c r="AC23" s="570"/>
      <c r="AD23" s="560"/>
      <c r="AE23" s="570"/>
      <c r="AF23" s="560"/>
      <c r="AG23" s="570"/>
      <c r="AH23" s="560"/>
      <c r="AI23" s="570"/>
      <c r="AJ23" s="560"/>
      <c r="AK23" s="147"/>
      <c r="AL23" s="147"/>
      <c r="AM23" s="597">
        <v>0.05</v>
      </c>
      <c r="AN23" s="543"/>
      <c r="AO23" s="204"/>
    </row>
    <row r="24" spans="1:41" s="41" customFormat="1" ht="45.75" customHeight="1" x14ac:dyDescent="0.2">
      <c r="A24" s="860"/>
      <c r="B24" s="863"/>
      <c r="C24" s="853"/>
      <c r="D24" s="843"/>
      <c r="E24" s="844"/>
      <c r="F24" s="844"/>
      <c r="G24" s="131" t="s">
        <v>341</v>
      </c>
      <c r="H24" s="422" t="s">
        <v>982</v>
      </c>
      <c r="I24" s="422" t="s">
        <v>894</v>
      </c>
      <c r="J24" s="22">
        <v>0.02</v>
      </c>
      <c r="K24" s="162" t="s">
        <v>336</v>
      </c>
      <c r="L24" s="20">
        <v>44501</v>
      </c>
      <c r="M24" s="20">
        <v>44530</v>
      </c>
      <c r="N24" s="25" t="s">
        <v>64</v>
      </c>
      <c r="O24" s="585" t="s">
        <v>342</v>
      </c>
      <c r="P24" s="592"/>
      <c r="Q24" s="560"/>
      <c r="R24" s="560"/>
      <c r="S24" s="560"/>
      <c r="T24" s="560"/>
      <c r="U24" s="560"/>
      <c r="V24" s="560"/>
      <c r="W24" s="560"/>
      <c r="X24" s="560"/>
      <c r="Y24" s="560"/>
      <c r="Z24" s="560"/>
      <c r="AA24" s="568"/>
      <c r="AB24" s="560"/>
      <c r="AC24" s="560"/>
      <c r="AD24" s="560"/>
      <c r="AE24" s="560"/>
      <c r="AF24" s="560"/>
      <c r="AG24" s="560"/>
      <c r="AH24" s="560"/>
      <c r="AI24" s="560"/>
      <c r="AJ24" s="560"/>
      <c r="AK24" s="561">
        <v>1</v>
      </c>
      <c r="AL24" s="560"/>
      <c r="AM24" s="599"/>
      <c r="AN24" s="682"/>
      <c r="AO24" s="204"/>
    </row>
    <row r="25" spans="1:41" s="41" customFormat="1" ht="45.75" customHeight="1" x14ac:dyDescent="0.2">
      <c r="A25" s="860"/>
      <c r="B25" s="863"/>
      <c r="C25" s="853"/>
      <c r="D25" s="841" t="s">
        <v>78</v>
      </c>
      <c r="E25" s="868">
        <v>0.15</v>
      </c>
      <c r="F25" s="868" t="s">
        <v>68</v>
      </c>
      <c r="G25" s="131" t="s">
        <v>343</v>
      </c>
      <c r="H25" s="422" t="s">
        <v>344</v>
      </c>
      <c r="I25" s="422" t="s">
        <v>345</v>
      </c>
      <c r="J25" s="22">
        <v>7.0000000000000007E-2</v>
      </c>
      <c r="K25" s="162" t="s">
        <v>76</v>
      </c>
      <c r="L25" s="20">
        <v>44317</v>
      </c>
      <c r="M25" s="20">
        <v>44408</v>
      </c>
      <c r="N25" s="25" t="s">
        <v>64</v>
      </c>
      <c r="O25" s="584" t="s">
        <v>44</v>
      </c>
      <c r="P25" s="592"/>
      <c r="Q25" s="573"/>
      <c r="R25" s="560"/>
      <c r="S25" s="573" t="s">
        <v>114</v>
      </c>
      <c r="T25" s="560"/>
      <c r="U25" s="573"/>
      <c r="V25" s="560"/>
      <c r="W25" s="573"/>
      <c r="X25" s="560"/>
      <c r="Y25" s="560"/>
      <c r="Z25" s="560"/>
      <c r="AA25" s="573"/>
      <c r="AB25" s="560"/>
      <c r="AC25" s="561">
        <v>1</v>
      </c>
      <c r="AD25" s="560"/>
      <c r="AE25" s="573"/>
      <c r="AF25" s="560"/>
      <c r="AG25" s="560"/>
      <c r="AH25" s="560"/>
      <c r="AI25" s="562"/>
      <c r="AJ25" s="560"/>
      <c r="AK25" s="573"/>
      <c r="AL25" s="560"/>
      <c r="AM25" s="593"/>
      <c r="AN25" s="682"/>
      <c r="AO25" s="204"/>
    </row>
    <row r="26" spans="1:41" s="41" customFormat="1" ht="45.75" customHeight="1" x14ac:dyDescent="0.2">
      <c r="A26" s="860"/>
      <c r="B26" s="863"/>
      <c r="C26" s="853"/>
      <c r="D26" s="842"/>
      <c r="E26" s="869"/>
      <c r="F26" s="869"/>
      <c r="G26" s="131" t="s">
        <v>346</v>
      </c>
      <c r="H26" s="422" t="s">
        <v>77</v>
      </c>
      <c r="I26" s="422" t="s">
        <v>895</v>
      </c>
      <c r="J26" s="22">
        <v>0.08</v>
      </c>
      <c r="K26" s="162" t="s">
        <v>76</v>
      </c>
      <c r="L26" s="20">
        <v>44317</v>
      </c>
      <c r="M26" s="20">
        <v>44408</v>
      </c>
      <c r="N26" s="25" t="s">
        <v>64</v>
      </c>
      <c r="O26" s="584" t="s">
        <v>45</v>
      </c>
      <c r="P26" s="592"/>
      <c r="Q26" s="573"/>
      <c r="R26" s="560"/>
      <c r="S26" s="573"/>
      <c r="T26" s="560"/>
      <c r="U26" s="573"/>
      <c r="V26" s="560"/>
      <c r="W26" s="573"/>
      <c r="X26" s="560"/>
      <c r="Y26" s="560"/>
      <c r="Z26" s="560"/>
      <c r="AA26" s="423"/>
      <c r="AB26" s="560"/>
      <c r="AC26" s="561">
        <v>1</v>
      </c>
      <c r="AD26" s="560"/>
      <c r="AE26" s="573"/>
      <c r="AF26" s="560"/>
      <c r="AG26" s="560"/>
      <c r="AH26" s="560"/>
      <c r="AI26" s="562"/>
      <c r="AJ26" s="560"/>
      <c r="AK26" s="573"/>
      <c r="AL26" s="560"/>
      <c r="AM26" s="593"/>
      <c r="AN26" s="543"/>
      <c r="AO26" s="204"/>
    </row>
    <row r="27" spans="1:41" s="41" customFormat="1" ht="45.75" customHeight="1" x14ac:dyDescent="0.2">
      <c r="A27" s="860"/>
      <c r="B27" s="863"/>
      <c r="C27" s="853"/>
      <c r="D27" s="375" t="s">
        <v>347</v>
      </c>
      <c r="E27" s="161">
        <v>0.05</v>
      </c>
      <c r="F27" s="161" t="s">
        <v>68</v>
      </c>
      <c r="G27" s="131" t="s">
        <v>348</v>
      </c>
      <c r="H27" s="422" t="s">
        <v>349</v>
      </c>
      <c r="I27" s="422" t="s">
        <v>350</v>
      </c>
      <c r="J27" s="22">
        <v>0.05</v>
      </c>
      <c r="K27" s="162" t="s">
        <v>76</v>
      </c>
      <c r="L27" s="20">
        <v>44317</v>
      </c>
      <c r="M27" s="20">
        <v>44347</v>
      </c>
      <c r="N27" s="25" t="s">
        <v>64</v>
      </c>
      <c r="O27" s="584" t="s">
        <v>46</v>
      </c>
      <c r="P27" s="592"/>
      <c r="Q27" s="573"/>
      <c r="R27" s="573"/>
      <c r="S27" s="573"/>
      <c r="T27" s="573"/>
      <c r="U27" s="573"/>
      <c r="V27" s="573"/>
      <c r="W27" s="573"/>
      <c r="X27" s="573"/>
      <c r="Y27" s="565">
        <v>1</v>
      </c>
      <c r="Z27" s="573"/>
      <c r="AA27" s="455"/>
      <c r="AB27" s="573"/>
      <c r="AC27" s="573"/>
      <c r="AD27" s="573"/>
      <c r="AE27" s="573"/>
      <c r="AF27" s="573"/>
      <c r="AG27" s="573"/>
      <c r="AH27" s="573"/>
      <c r="AI27" s="573"/>
      <c r="AJ27" s="573"/>
      <c r="AK27" s="573"/>
      <c r="AL27" s="560"/>
      <c r="AM27" s="593"/>
      <c r="AN27" s="543"/>
      <c r="AO27" s="423"/>
    </row>
    <row r="28" spans="1:41" s="41" customFormat="1" ht="45.75" customHeight="1" x14ac:dyDescent="0.2">
      <c r="A28" s="860"/>
      <c r="B28" s="863"/>
      <c r="C28" s="853" t="s">
        <v>75</v>
      </c>
      <c r="D28" s="843" t="s">
        <v>351</v>
      </c>
      <c r="E28" s="844">
        <v>0.25</v>
      </c>
      <c r="F28" s="844" t="s">
        <v>68</v>
      </c>
      <c r="G28" s="854" t="s">
        <v>352</v>
      </c>
      <c r="H28" s="422" t="s">
        <v>74</v>
      </c>
      <c r="I28" s="422" t="s">
        <v>353</v>
      </c>
      <c r="J28" s="22">
        <v>0.02</v>
      </c>
      <c r="K28" s="162" t="s">
        <v>65</v>
      </c>
      <c r="L28" s="20">
        <v>44197</v>
      </c>
      <c r="M28" s="20">
        <v>44561</v>
      </c>
      <c r="N28" s="25" t="s">
        <v>64</v>
      </c>
      <c r="O28" s="855" t="s">
        <v>48</v>
      </c>
      <c r="P28" s="596"/>
      <c r="Q28" s="569">
        <v>8.3299999999999999E-2</v>
      </c>
      <c r="R28" s="566"/>
      <c r="S28" s="569">
        <v>8.3299999999999999E-2</v>
      </c>
      <c r="T28" s="454"/>
      <c r="U28" s="569">
        <v>8.3299999999999999E-2</v>
      </c>
      <c r="V28" s="454"/>
      <c r="W28" s="569">
        <v>8.3299999999999999E-2</v>
      </c>
      <c r="X28" s="454"/>
      <c r="Y28" s="569">
        <v>8.3299999999999999E-2</v>
      </c>
      <c r="Z28" s="454"/>
      <c r="AA28" s="569">
        <v>8.3299999999999999E-2</v>
      </c>
      <c r="AB28" s="454"/>
      <c r="AC28" s="569">
        <v>8.3299999999999999E-2</v>
      </c>
      <c r="AD28" s="560"/>
      <c r="AE28" s="569">
        <v>8.3299999999999999E-2</v>
      </c>
      <c r="AF28" s="560"/>
      <c r="AG28" s="569">
        <v>8.3299999999999999E-2</v>
      </c>
      <c r="AH28" s="560"/>
      <c r="AI28" s="569">
        <v>8.3299999999999999E-2</v>
      </c>
      <c r="AJ28" s="560"/>
      <c r="AK28" s="569">
        <v>8.3299999999999999E-2</v>
      </c>
      <c r="AL28" s="560"/>
      <c r="AM28" s="597">
        <v>8.3699999999999997E-2</v>
      </c>
      <c r="AN28" s="543"/>
      <c r="AO28" s="423"/>
    </row>
    <row r="29" spans="1:41" s="41" customFormat="1" ht="45.75" customHeight="1" x14ac:dyDescent="0.2">
      <c r="A29" s="860"/>
      <c r="B29" s="863"/>
      <c r="C29" s="853"/>
      <c r="D29" s="843"/>
      <c r="E29" s="844"/>
      <c r="F29" s="844"/>
      <c r="G29" s="854"/>
      <c r="H29" s="422" t="s">
        <v>354</v>
      </c>
      <c r="I29" s="422" t="s">
        <v>355</v>
      </c>
      <c r="J29" s="22">
        <v>0.03</v>
      </c>
      <c r="K29" s="162" t="s">
        <v>65</v>
      </c>
      <c r="L29" s="20">
        <v>44197</v>
      </c>
      <c r="M29" s="20">
        <v>44561</v>
      </c>
      <c r="N29" s="25" t="s">
        <v>64</v>
      </c>
      <c r="O29" s="856"/>
      <c r="P29" s="596"/>
      <c r="Q29" s="569">
        <v>8.3299999999999999E-2</v>
      </c>
      <c r="R29" s="566"/>
      <c r="S29" s="569">
        <v>8.3299999999999999E-2</v>
      </c>
      <c r="T29" s="454"/>
      <c r="U29" s="569">
        <v>8.3299999999999999E-2</v>
      </c>
      <c r="V29" s="454"/>
      <c r="W29" s="569">
        <v>8.3299999999999999E-2</v>
      </c>
      <c r="X29" s="454"/>
      <c r="Y29" s="569">
        <v>8.3299999999999999E-2</v>
      </c>
      <c r="Z29" s="454"/>
      <c r="AA29" s="569">
        <v>8.3299999999999999E-2</v>
      </c>
      <c r="AB29" s="454"/>
      <c r="AC29" s="569">
        <v>8.3299999999999999E-2</v>
      </c>
      <c r="AD29" s="560"/>
      <c r="AE29" s="569">
        <v>8.3299999999999999E-2</v>
      </c>
      <c r="AF29" s="560"/>
      <c r="AG29" s="569">
        <v>8.3299999999999999E-2</v>
      </c>
      <c r="AH29" s="560"/>
      <c r="AI29" s="569">
        <v>8.3299999999999999E-2</v>
      </c>
      <c r="AJ29" s="560"/>
      <c r="AK29" s="569">
        <v>8.3299999999999999E-2</v>
      </c>
      <c r="AL29" s="560"/>
      <c r="AM29" s="597">
        <v>8.3699999999999997E-2</v>
      </c>
      <c r="AN29" s="543"/>
      <c r="AO29" s="423"/>
    </row>
    <row r="30" spans="1:41" s="41" customFormat="1" ht="45.75" customHeight="1" x14ac:dyDescent="0.2">
      <c r="A30" s="860"/>
      <c r="B30" s="863"/>
      <c r="C30" s="853"/>
      <c r="D30" s="843"/>
      <c r="E30" s="844"/>
      <c r="F30" s="844"/>
      <c r="G30" s="131" t="s">
        <v>356</v>
      </c>
      <c r="H30" s="422" t="s">
        <v>357</v>
      </c>
      <c r="I30" s="422" t="s">
        <v>73</v>
      </c>
      <c r="J30" s="22">
        <v>0.04</v>
      </c>
      <c r="K30" s="162" t="s">
        <v>72</v>
      </c>
      <c r="L30" s="20">
        <v>44256</v>
      </c>
      <c r="M30" s="20">
        <v>44561</v>
      </c>
      <c r="N30" s="25" t="s">
        <v>64</v>
      </c>
      <c r="O30" s="585" t="s">
        <v>358</v>
      </c>
      <c r="P30" s="592"/>
      <c r="Q30" s="562"/>
      <c r="R30" s="560"/>
      <c r="S30" s="562"/>
      <c r="T30" s="560"/>
      <c r="U30" s="561">
        <v>1</v>
      </c>
      <c r="V30" s="560"/>
      <c r="W30" s="561">
        <v>2</v>
      </c>
      <c r="X30" s="560"/>
      <c r="Y30" s="561">
        <v>2</v>
      </c>
      <c r="Z30" s="560"/>
      <c r="AA30" s="561">
        <v>2</v>
      </c>
      <c r="AB30" s="560"/>
      <c r="AC30" s="561">
        <v>2</v>
      </c>
      <c r="AD30" s="560"/>
      <c r="AE30" s="561">
        <v>2</v>
      </c>
      <c r="AF30" s="560"/>
      <c r="AG30" s="561">
        <v>2</v>
      </c>
      <c r="AH30" s="560"/>
      <c r="AI30" s="561">
        <v>1</v>
      </c>
      <c r="AJ30" s="560"/>
      <c r="AK30" s="561">
        <v>1</v>
      </c>
      <c r="AL30" s="560"/>
      <c r="AM30" s="595">
        <v>1</v>
      </c>
      <c r="AN30" s="543"/>
      <c r="AO30" s="423"/>
    </row>
    <row r="31" spans="1:41" s="41" customFormat="1" ht="45.75" customHeight="1" x14ac:dyDescent="0.2">
      <c r="A31" s="860"/>
      <c r="B31" s="863"/>
      <c r="C31" s="853"/>
      <c r="D31" s="843"/>
      <c r="E31" s="844"/>
      <c r="F31" s="844"/>
      <c r="G31" s="131" t="s">
        <v>359</v>
      </c>
      <c r="H31" s="422" t="s">
        <v>360</v>
      </c>
      <c r="I31" s="422" t="s">
        <v>361</v>
      </c>
      <c r="J31" s="22">
        <v>0.04</v>
      </c>
      <c r="K31" s="162" t="s">
        <v>72</v>
      </c>
      <c r="L31" s="20">
        <v>44501</v>
      </c>
      <c r="M31" s="20">
        <v>44530</v>
      </c>
      <c r="N31" s="25" t="s">
        <v>64</v>
      </c>
      <c r="O31" s="585" t="s">
        <v>362</v>
      </c>
      <c r="P31" s="592"/>
      <c r="Q31" s="562"/>
      <c r="R31" s="573"/>
      <c r="S31" s="562"/>
      <c r="T31" s="573"/>
      <c r="U31" s="562"/>
      <c r="V31" s="573"/>
      <c r="W31" s="562"/>
      <c r="X31" s="573"/>
      <c r="Y31" s="562"/>
      <c r="Z31" s="573"/>
      <c r="AA31" s="562"/>
      <c r="AB31" s="573"/>
      <c r="AC31" s="562"/>
      <c r="AD31" s="573"/>
      <c r="AE31" s="562"/>
      <c r="AF31" s="573"/>
      <c r="AG31" s="562"/>
      <c r="AH31" s="573"/>
      <c r="AI31" s="562"/>
      <c r="AJ31" s="560"/>
      <c r="AK31" s="561">
        <v>70</v>
      </c>
      <c r="AL31" s="560"/>
      <c r="AM31" s="599"/>
      <c r="AN31" s="543"/>
      <c r="AO31" s="423"/>
    </row>
    <row r="32" spans="1:41" s="41" customFormat="1" ht="45.75" customHeight="1" x14ac:dyDescent="0.2">
      <c r="A32" s="860"/>
      <c r="B32" s="863"/>
      <c r="C32" s="853"/>
      <c r="D32" s="843"/>
      <c r="E32" s="844"/>
      <c r="F32" s="844"/>
      <c r="G32" s="131" t="s">
        <v>363</v>
      </c>
      <c r="H32" s="422" t="s">
        <v>364</v>
      </c>
      <c r="I32" s="422" t="s">
        <v>71</v>
      </c>
      <c r="J32" s="22">
        <v>0.05</v>
      </c>
      <c r="K32" s="162" t="s">
        <v>65</v>
      </c>
      <c r="L32" s="20">
        <v>44228</v>
      </c>
      <c r="M32" s="20">
        <v>44530</v>
      </c>
      <c r="N32" s="25" t="s">
        <v>64</v>
      </c>
      <c r="O32" s="585" t="s">
        <v>365</v>
      </c>
      <c r="P32" s="600"/>
      <c r="Q32" s="579"/>
      <c r="R32" s="579"/>
      <c r="S32" s="580">
        <v>15</v>
      </c>
      <c r="T32" s="581"/>
      <c r="U32" s="580">
        <v>15</v>
      </c>
      <c r="V32" s="581"/>
      <c r="W32" s="580">
        <v>15</v>
      </c>
      <c r="X32" s="581"/>
      <c r="Y32" s="582">
        <v>15</v>
      </c>
      <c r="Z32" s="581"/>
      <c r="AA32" s="582">
        <v>15</v>
      </c>
      <c r="AB32" s="581"/>
      <c r="AC32" s="582">
        <v>15</v>
      </c>
      <c r="AD32" s="581"/>
      <c r="AE32" s="582">
        <v>15</v>
      </c>
      <c r="AF32" s="581"/>
      <c r="AG32" s="580">
        <v>15</v>
      </c>
      <c r="AH32" s="581"/>
      <c r="AI32" s="580">
        <v>15</v>
      </c>
      <c r="AJ32" s="581"/>
      <c r="AK32" s="582">
        <v>15</v>
      </c>
      <c r="AL32" s="567"/>
      <c r="AM32" s="601"/>
      <c r="AN32" s="543"/>
      <c r="AO32" s="423"/>
    </row>
    <row r="33" spans="1:41" s="41" customFormat="1" ht="45.75" customHeight="1" x14ac:dyDescent="0.2">
      <c r="A33" s="860"/>
      <c r="B33" s="863"/>
      <c r="C33" s="853"/>
      <c r="D33" s="843"/>
      <c r="E33" s="844"/>
      <c r="F33" s="844"/>
      <c r="G33" s="131" t="s">
        <v>366</v>
      </c>
      <c r="H33" s="422" t="s">
        <v>367</v>
      </c>
      <c r="I33" s="422" t="s">
        <v>70</v>
      </c>
      <c r="J33" s="22">
        <v>0.05</v>
      </c>
      <c r="K33" s="162" t="s">
        <v>65</v>
      </c>
      <c r="L33" s="20">
        <v>44228</v>
      </c>
      <c r="M33" s="20">
        <v>44530</v>
      </c>
      <c r="N33" s="25" t="s">
        <v>64</v>
      </c>
      <c r="O33" s="585" t="s">
        <v>368</v>
      </c>
      <c r="P33" s="592"/>
      <c r="Q33" s="562"/>
      <c r="R33" s="560"/>
      <c r="S33" s="580">
        <v>5</v>
      </c>
      <c r="T33" s="581"/>
      <c r="U33" s="580">
        <v>5</v>
      </c>
      <c r="V33" s="581"/>
      <c r="W33" s="582">
        <v>5</v>
      </c>
      <c r="X33" s="581"/>
      <c r="Y33" s="582">
        <v>5</v>
      </c>
      <c r="Z33" s="581"/>
      <c r="AA33" s="582">
        <v>5</v>
      </c>
      <c r="AB33" s="581"/>
      <c r="AC33" s="582">
        <v>5</v>
      </c>
      <c r="AD33" s="581"/>
      <c r="AE33" s="582">
        <v>5</v>
      </c>
      <c r="AF33" s="581"/>
      <c r="AG33" s="580">
        <v>5</v>
      </c>
      <c r="AH33" s="581"/>
      <c r="AI33" s="580">
        <v>5</v>
      </c>
      <c r="AJ33" s="581"/>
      <c r="AK33" s="582">
        <v>5</v>
      </c>
      <c r="AL33" s="560"/>
      <c r="AM33" s="602"/>
      <c r="AN33" s="543"/>
      <c r="AO33" s="423"/>
    </row>
    <row r="34" spans="1:41" s="41" customFormat="1" ht="45.75" customHeight="1" x14ac:dyDescent="0.2">
      <c r="A34" s="860"/>
      <c r="B34" s="863"/>
      <c r="C34" s="853"/>
      <c r="D34" s="843"/>
      <c r="E34" s="844"/>
      <c r="F34" s="844"/>
      <c r="G34" s="131" t="s">
        <v>369</v>
      </c>
      <c r="H34" s="422" t="s">
        <v>896</v>
      </c>
      <c r="I34" s="422" t="s">
        <v>69</v>
      </c>
      <c r="J34" s="22">
        <v>0.02</v>
      </c>
      <c r="K34" s="162" t="s">
        <v>65</v>
      </c>
      <c r="L34" s="20">
        <v>44501</v>
      </c>
      <c r="M34" s="20">
        <v>44530</v>
      </c>
      <c r="N34" s="25" t="s">
        <v>64</v>
      </c>
      <c r="O34" s="585" t="s">
        <v>370</v>
      </c>
      <c r="P34" s="592"/>
      <c r="Q34" s="560"/>
      <c r="R34" s="560"/>
      <c r="S34" s="560"/>
      <c r="T34" s="560"/>
      <c r="U34" s="560"/>
      <c r="V34" s="560"/>
      <c r="W34" s="560"/>
      <c r="X34" s="560"/>
      <c r="Y34" s="560"/>
      <c r="Z34" s="560"/>
      <c r="AA34" s="560"/>
      <c r="AB34" s="560"/>
      <c r="AC34" s="562"/>
      <c r="AD34" s="560"/>
      <c r="AE34" s="560"/>
      <c r="AF34" s="560"/>
      <c r="AG34" s="560"/>
      <c r="AH34" s="560"/>
      <c r="AI34" s="565">
        <v>1</v>
      </c>
      <c r="AJ34" s="560"/>
      <c r="AK34" s="560"/>
      <c r="AL34" s="560"/>
      <c r="AM34" s="593"/>
      <c r="AN34" s="543"/>
      <c r="AO34" s="423"/>
    </row>
    <row r="35" spans="1:41" s="41" customFormat="1" ht="45.75" customHeight="1" x14ac:dyDescent="0.2">
      <c r="A35" s="860"/>
      <c r="B35" s="863"/>
      <c r="C35" s="170" t="s">
        <v>371</v>
      </c>
      <c r="D35" s="376" t="s">
        <v>372</v>
      </c>
      <c r="E35" s="167">
        <v>0.05</v>
      </c>
      <c r="F35" s="167" t="s">
        <v>68</v>
      </c>
      <c r="G35" s="131" t="s">
        <v>373</v>
      </c>
      <c r="H35" s="422" t="s">
        <v>374</v>
      </c>
      <c r="I35" s="422" t="s">
        <v>375</v>
      </c>
      <c r="J35" s="22">
        <v>0.05</v>
      </c>
      <c r="K35" s="162" t="s">
        <v>65</v>
      </c>
      <c r="L35" s="20">
        <v>44256</v>
      </c>
      <c r="M35" s="20">
        <v>44530</v>
      </c>
      <c r="N35" s="25" t="s">
        <v>64</v>
      </c>
      <c r="O35" s="585" t="s">
        <v>318</v>
      </c>
      <c r="P35" s="596"/>
      <c r="Q35" s="570"/>
      <c r="R35" s="566"/>
      <c r="S35" s="570"/>
      <c r="T35" s="566"/>
      <c r="U35" s="561">
        <v>1</v>
      </c>
      <c r="V35" s="454"/>
      <c r="W35" s="570"/>
      <c r="X35" s="454"/>
      <c r="Y35" s="561">
        <v>1</v>
      </c>
      <c r="Z35" s="454"/>
      <c r="AA35" s="570"/>
      <c r="AB35" s="454"/>
      <c r="AC35" s="561">
        <v>1</v>
      </c>
      <c r="AD35" s="454"/>
      <c r="AE35" s="570"/>
      <c r="AF35" s="560"/>
      <c r="AG35" s="561">
        <v>1</v>
      </c>
      <c r="AH35" s="560"/>
      <c r="AI35" s="570"/>
      <c r="AJ35" s="560"/>
      <c r="AK35" s="561">
        <v>1</v>
      </c>
      <c r="AL35" s="573"/>
      <c r="AM35" s="603"/>
      <c r="AN35" s="543"/>
      <c r="AO35" s="423"/>
    </row>
    <row r="36" spans="1:41" s="41" customFormat="1" ht="45.75" customHeight="1" thickBot="1" x14ac:dyDescent="0.25">
      <c r="A36" s="861"/>
      <c r="B36" s="864"/>
      <c r="C36" s="10" t="s">
        <v>36</v>
      </c>
      <c r="D36" s="107" t="s">
        <v>376</v>
      </c>
      <c r="E36" s="9">
        <v>0.1</v>
      </c>
      <c r="F36" s="8" t="s">
        <v>67</v>
      </c>
      <c r="G36" s="169" t="s">
        <v>377</v>
      </c>
      <c r="H36" s="107" t="s">
        <v>66</v>
      </c>
      <c r="I36" s="107" t="s">
        <v>378</v>
      </c>
      <c r="J36" s="196">
        <v>0.1</v>
      </c>
      <c r="K36" s="36" t="s">
        <v>65</v>
      </c>
      <c r="L36" s="21">
        <v>44197</v>
      </c>
      <c r="M36" s="21">
        <v>44227</v>
      </c>
      <c r="N36" s="197" t="s">
        <v>64</v>
      </c>
      <c r="O36" s="586">
        <v>9.1</v>
      </c>
      <c r="P36" s="604"/>
      <c r="Q36" s="605">
        <v>8.3299999999999999E-2</v>
      </c>
      <c r="R36" s="606"/>
      <c r="S36" s="605">
        <v>8.3299999999999999E-2</v>
      </c>
      <c r="T36" s="606"/>
      <c r="U36" s="605">
        <v>8.3299999999999999E-2</v>
      </c>
      <c r="V36" s="606"/>
      <c r="W36" s="605">
        <v>8.3299999999999999E-2</v>
      </c>
      <c r="X36" s="606"/>
      <c r="Y36" s="605">
        <v>8.3299999999999999E-2</v>
      </c>
      <c r="Z36" s="606"/>
      <c r="AA36" s="605">
        <v>8.3299999999999999E-2</v>
      </c>
      <c r="AB36" s="606"/>
      <c r="AC36" s="605">
        <v>8.3299999999999999E-2</v>
      </c>
      <c r="AD36" s="606"/>
      <c r="AE36" s="605">
        <v>8.3299999999999999E-2</v>
      </c>
      <c r="AF36" s="607"/>
      <c r="AG36" s="605">
        <v>8.3299999999999999E-2</v>
      </c>
      <c r="AH36" s="607"/>
      <c r="AI36" s="605">
        <v>8.3299999999999999E-2</v>
      </c>
      <c r="AJ36" s="607"/>
      <c r="AK36" s="605">
        <v>8.3299999999999999E-2</v>
      </c>
      <c r="AL36" s="607"/>
      <c r="AM36" s="608">
        <v>8.3699999999999997E-2</v>
      </c>
      <c r="AN36" s="543"/>
      <c r="AO36" s="423"/>
    </row>
    <row r="37" spans="1:41" s="41" customFormat="1" ht="28.5" customHeight="1" x14ac:dyDescent="0.2">
      <c r="A37" s="135" t="s">
        <v>16</v>
      </c>
      <c r="B37" s="136"/>
      <c r="C37" s="136" t="s">
        <v>17</v>
      </c>
      <c r="D37" s="377"/>
      <c r="E37" s="136" t="s">
        <v>14</v>
      </c>
      <c r="F37" s="136"/>
      <c r="G37" s="136" t="s">
        <v>14</v>
      </c>
      <c r="H37" s="137"/>
      <c r="I37" s="136" t="s">
        <v>15</v>
      </c>
      <c r="J37" s="137"/>
      <c r="K37" s="136"/>
      <c r="L37" s="136"/>
      <c r="M37" s="136"/>
      <c r="N37" s="137"/>
      <c r="O37" s="845"/>
      <c r="P37" s="846"/>
      <c r="Q37" s="846"/>
      <c r="R37" s="846"/>
      <c r="S37" s="846"/>
      <c r="T37" s="846"/>
      <c r="U37" s="846"/>
      <c r="V37" s="846"/>
      <c r="W37" s="846"/>
      <c r="X37" s="846"/>
      <c r="Y37" s="846"/>
      <c r="Z37" s="846"/>
      <c r="AA37" s="846"/>
      <c r="AB37" s="846"/>
      <c r="AC37" s="846"/>
      <c r="AD37" s="846"/>
      <c r="AE37" s="846"/>
      <c r="AF37" s="846"/>
      <c r="AG37" s="846"/>
      <c r="AH37" s="846"/>
      <c r="AI37" s="846"/>
      <c r="AJ37" s="846"/>
      <c r="AK37" s="846"/>
      <c r="AL37" s="846"/>
      <c r="AM37" s="846"/>
    </row>
    <row r="38" spans="1:41" s="41" customFormat="1" ht="40.5" customHeight="1" x14ac:dyDescent="0.2">
      <c r="A38" s="135" t="s">
        <v>63</v>
      </c>
      <c r="B38" s="136"/>
      <c r="C38" s="136" t="s">
        <v>311</v>
      </c>
      <c r="D38" s="377"/>
      <c r="E38" s="136" t="s">
        <v>62</v>
      </c>
      <c r="F38" s="136"/>
      <c r="G38" s="136" t="s">
        <v>38</v>
      </c>
      <c r="H38" s="136"/>
      <c r="I38" s="136" t="s">
        <v>61</v>
      </c>
      <c r="J38" s="136"/>
      <c r="K38" s="136"/>
      <c r="L38" s="136"/>
      <c r="M38" s="136"/>
      <c r="N38" s="137"/>
      <c r="O38" s="847"/>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848"/>
      <c r="AM38" s="848"/>
    </row>
    <row r="39" spans="1:41" s="41" customFormat="1" ht="28.5" customHeight="1" thickBot="1" x14ac:dyDescent="0.25">
      <c r="A39" s="139" t="s">
        <v>37</v>
      </c>
      <c r="B39" s="140"/>
      <c r="C39" s="851" t="s">
        <v>312</v>
      </c>
      <c r="D39" s="851"/>
      <c r="E39" s="141" t="s">
        <v>60</v>
      </c>
      <c r="F39" s="140"/>
      <c r="G39" s="141" t="s">
        <v>39</v>
      </c>
      <c r="H39" s="140"/>
      <c r="I39" s="165" t="s">
        <v>313</v>
      </c>
      <c r="J39" s="852" t="s">
        <v>18</v>
      </c>
      <c r="K39" s="852"/>
      <c r="L39" s="852"/>
      <c r="M39" s="852"/>
      <c r="N39" s="852"/>
      <c r="O39" s="849"/>
      <c r="P39" s="850"/>
      <c r="Q39" s="850"/>
      <c r="R39" s="850"/>
      <c r="S39" s="850"/>
      <c r="T39" s="850"/>
      <c r="U39" s="850"/>
      <c r="V39" s="850"/>
      <c r="W39" s="850"/>
      <c r="X39" s="850"/>
      <c r="Y39" s="850"/>
      <c r="Z39" s="850"/>
      <c r="AA39" s="850"/>
      <c r="AB39" s="850"/>
      <c r="AC39" s="850"/>
      <c r="AD39" s="850"/>
      <c r="AE39" s="850"/>
      <c r="AF39" s="850"/>
      <c r="AG39" s="850"/>
      <c r="AH39" s="850"/>
      <c r="AI39" s="850"/>
      <c r="AJ39" s="850"/>
      <c r="AK39" s="850"/>
      <c r="AL39" s="850"/>
      <c r="AM39" s="850"/>
    </row>
    <row r="40" spans="1:41" s="41" customFormat="1" ht="12.75" customHeight="1" x14ac:dyDescent="0.2">
      <c r="D40" s="200"/>
      <c r="E40" s="142"/>
      <c r="F40" s="142"/>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41" s="41" customFormat="1" ht="12.75" customHeight="1" x14ac:dyDescent="0.2">
      <c r="D41" s="200"/>
      <c r="E41" s="142"/>
      <c r="F41" s="142"/>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row>
    <row r="42" spans="1:41" ht="12.75" customHeight="1" x14ac:dyDescent="0.2"/>
    <row r="43" spans="1:41" ht="28.5" customHeight="1" x14ac:dyDescent="0.2">
      <c r="H43" s="198" t="s">
        <v>374</v>
      </c>
    </row>
  </sheetData>
  <mergeCells count="61">
    <mergeCell ref="J10:J11"/>
    <mergeCell ref="K10:K11"/>
    <mergeCell ref="L10:L11"/>
    <mergeCell ref="M10:M11"/>
    <mergeCell ref="A9:G9"/>
    <mergeCell ref="A10:B10"/>
    <mergeCell ref="C10:C11"/>
    <mergeCell ref="D10:D11"/>
    <mergeCell ref="E10:E11"/>
    <mergeCell ref="F10:F11"/>
    <mergeCell ref="G10:G11"/>
    <mergeCell ref="G15:G16"/>
    <mergeCell ref="D14:D17"/>
    <mergeCell ref="E14:E17"/>
    <mergeCell ref="F14:F17"/>
    <mergeCell ref="A12:A36"/>
    <mergeCell ref="B12:B36"/>
    <mergeCell ref="C12:C27"/>
    <mergeCell ref="D12:D13"/>
    <mergeCell ref="E12:E13"/>
    <mergeCell ref="F12:F13"/>
    <mergeCell ref="D25:D26"/>
    <mergeCell ref="E25:E26"/>
    <mergeCell ref="F25:F26"/>
    <mergeCell ref="G21:G22"/>
    <mergeCell ref="H21:H22"/>
    <mergeCell ref="D19:D24"/>
    <mergeCell ref="E19:E24"/>
    <mergeCell ref="F19:F24"/>
    <mergeCell ref="O37:AM39"/>
    <mergeCell ref="C39:D39"/>
    <mergeCell ref="J39:N39"/>
    <mergeCell ref="C28:C34"/>
    <mergeCell ref="D28:D34"/>
    <mergeCell ref="E28:E34"/>
    <mergeCell ref="F28:F34"/>
    <mergeCell ref="G28:G29"/>
    <mergeCell ref="O28:O29"/>
    <mergeCell ref="AN3:AO8"/>
    <mergeCell ref="AN9:AO9"/>
    <mergeCell ref="AN10:AN11"/>
    <mergeCell ref="AO10:AO11"/>
    <mergeCell ref="A3:N8"/>
    <mergeCell ref="AB10:AC10"/>
    <mergeCell ref="N10:N11"/>
    <mergeCell ref="O10:O11"/>
    <mergeCell ref="P10:Q10"/>
    <mergeCell ref="R10:S10"/>
    <mergeCell ref="T10:U10"/>
    <mergeCell ref="V10:W10"/>
    <mergeCell ref="X10:Y10"/>
    <mergeCell ref="Z10:AA10"/>
    <mergeCell ref="H10:H11"/>
    <mergeCell ref="I10:I11"/>
    <mergeCell ref="O3:AM8"/>
    <mergeCell ref="O9:AM9"/>
    <mergeCell ref="AD10:AE10"/>
    <mergeCell ref="AF10:AG10"/>
    <mergeCell ref="AH10:AI10"/>
    <mergeCell ref="AJ10:AK10"/>
    <mergeCell ref="AL10:AM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51AE-7A06-4AFA-995E-E7688F9D33EC}">
  <sheetPr>
    <tabColor theme="0" tint="-0.14999847407452621"/>
  </sheetPr>
  <dimension ref="A1:AS43"/>
  <sheetViews>
    <sheetView topLeftCell="E5" zoomScaleNormal="100" zoomScaleSheetLayoutView="100" workbookViewId="0">
      <selection activeCell="J13" sqref="J13"/>
    </sheetView>
  </sheetViews>
  <sheetFormatPr baseColWidth="10" defaultColWidth="11.42578125" defaultRowHeight="12.75" x14ac:dyDescent="0.2"/>
  <cols>
    <col min="1" max="1" width="23.140625" style="4" customWidth="1"/>
    <col min="2" max="2" width="19.140625" style="4" customWidth="1"/>
    <col min="3" max="3" width="17" style="4" customWidth="1"/>
    <col min="4" max="4" width="25.140625" style="4" customWidth="1"/>
    <col min="5" max="5" width="14.5703125" style="5" customWidth="1"/>
    <col min="6" max="6" width="17" style="5" customWidth="1"/>
    <col min="7" max="7" width="40.28515625" style="4" customWidth="1"/>
    <col min="8" max="8" width="29.28515625" style="4" customWidth="1"/>
    <col min="9" max="9" width="32.5703125" style="210" customWidth="1"/>
    <col min="10" max="10" width="18.42578125" style="4" customWidth="1"/>
    <col min="11" max="11" width="26.42578125" style="4" customWidth="1"/>
    <col min="12" max="12" width="18.5703125" style="4" customWidth="1"/>
    <col min="13" max="13" width="17.28515625" style="4" customWidth="1"/>
    <col min="14" max="14" width="14.85546875" style="4" customWidth="1"/>
    <col min="15" max="15" width="13.5703125" style="4" customWidth="1"/>
    <col min="16" max="39" width="7" style="4" customWidth="1"/>
    <col min="40" max="40" width="13.5703125" style="4" customWidth="1"/>
    <col min="41" max="41" width="22.85546875" style="4" customWidth="1"/>
    <col min="42" max="16384" width="11.42578125" style="4"/>
  </cols>
  <sheetData>
    <row r="1" spans="1:41" s="41" customFormat="1" ht="16.5" x14ac:dyDescent="0.2">
      <c r="E1" s="142"/>
      <c r="F1" s="142"/>
      <c r="I1" s="200"/>
      <c r="P1" s="144"/>
    </row>
    <row r="2" spans="1:41" s="41" customFormat="1" ht="17.25" thickBot="1" x14ac:dyDescent="0.25">
      <c r="E2" s="142"/>
      <c r="F2" s="142"/>
      <c r="I2" s="200"/>
      <c r="P2" s="144"/>
    </row>
    <row r="3" spans="1:41" s="41" customFormat="1" ht="15" customHeight="1" x14ac:dyDescent="0.2">
      <c r="A3" s="933" t="s">
        <v>379</v>
      </c>
      <c r="B3" s="934"/>
      <c r="C3" s="934"/>
      <c r="D3" s="934"/>
      <c r="E3" s="934"/>
      <c r="F3" s="934"/>
      <c r="G3" s="934"/>
      <c r="H3" s="934"/>
      <c r="I3" s="934"/>
      <c r="J3" s="934"/>
      <c r="K3" s="934"/>
      <c r="L3" s="934"/>
      <c r="M3" s="934"/>
      <c r="N3" s="935"/>
      <c r="O3" s="809"/>
      <c r="P3" s="939" t="s">
        <v>326</v>
      </c>
      <c r="Q3" s="939"/>
      <c r="R3" s="939"/>
      <c r="S3" s="939"/>
      <c r="T3" s="939"/>
      <c r="U3" s="939"/>
      <c r="V3" s="939"/>
      <c r="W3" s="939"/>
      <c r="X3" s="939"/>
      <c r="Y3" s="939"/>
      <c r="Z3" s="939"/>
      <c r="AA3" s="939"/>
      <c r="AB3" s="939"/>
      <c r="AC3" s="939"/>
      <c r="AD3" s="939"/>
      <c r="AE3" s="939"/>
      <c r="AF3" s="939"/>
      <c r="AG3" s="939"/>
      <c r="AH3" s="939"/>
      <c r="AI3" s="939"/>
      <c r="AJ3" s="939"/>
      <c r="AK3" s="939"/>
      <c r="AL3" s="939"/>
      <c r="AM3" s="940"/>
      <c r="AN3" s="813" t="s">
        <v>20</v>
      </c>
      <c r="AO3" s="814"/>
    </row>
    <row r="4" spans="1:41" s="41" customFormat="1" ht="15" customHeight="1" x14ac:dyDescent="0.2">
      <c r="A4" s="936"/>
      <c r="B4" s="937"/>
      <c r="C4" s="937"/>
      <c r="D4" s="937"/>
      <c r="E4" s="937"/>
      <c r="F4" s="937"/>
      <c r="G4" s="937"/>
      <c r="H4" s="937"/>
      <c r="I4" s="937"/>
      <c r="J4" s="937"/>
      <c r="K4" s="937"/>
      <c r="L4" s="937"/>
      <c r="M4" s="937"/>
      <c r="N4" s="938"/>
      <c r="O4" s="876"/>
      <c r="P4" s="941"/>
      <c r="Q4" s="941"/>
      <c r="R4" s="941"/>
      <c r="S4" s="941"/>
      <c r="T4" s="941"/>
      <c r="U4" s="941"/>
      <c r="V4" s="941"/>
      <c r="W4" s="941"/>
      <c r="X4" s="941"/>
      <c r="Y4" s="941"/>
      <c r="Z4" s="941"/>
      <c r="AA4" s="941"/>
      <c r="AB4" s="941"/>
      <c r="AC4" s="941"/>
      <c r="AD4" s="941"/>
      <c r="AE4" s="941"/>
      <c r="AF4" s="941"/>
      <c r="AG4" s="941"/>
      <c r="AH4" s="941"/>
      <c r="AI4" s="941"/>
      <c r="AJ4" s="941"/>
      <c r="AK4" s="941"/>
      <c r="AL4" s="941"/>
      <c r="AM4" s="942"/>
      <c r="AN4" s="815"/>
      <c r="AO4" s="816"/>
    </row>
    <row r="5" spans="1:41" s="41" customFormat="1" ht="15" customHeight="1" x14ac:dyDescent="0.2">
      <c r="A5" s="936"/>
      <c r="B5" s="937"/>
      <c r="C5" s="937"/>
      <c r="D5" s="937"/>
      <c r="E5" s="937"/>
      <c r="F5" s="937"/>
      <c r="G5" s="937"/>
      <c r="H5" s="937"/>
      <c r="I5" s="937"/>
      <c r="J5" s="937"/>
      <c r="K5" s="937"/>
      <c r="L5" s="937"/>
      <c r="M5" s="937"/>
      <c r="N5" s="938"/>
      <c r="O5" s="876"/>
      <c r="P5" s="941"/>
      <c r="Q5" s="941"/>
      <c r="R5" s="941"/>
      <c r="S5" s="941"/>
      <c r="T5" s="941"/>
      <c r="U5" s="941"/>
      <c r="V5" s="941"/>
      <c r="W5" s="941"/>
      <c r="X5" s="941"/>
      <c r="Y5" s="941"/>
      <c r="Z5" s="941"/>
      <c r="AA5" s="941"/>
      <c r="AB5" s="941"/>
      <c r="AC5" s="941"/>
      <c r="AD5" s="941"/>
      <c r="AE5" s="941"/>
      <c r="AF5" s="941"/>
      <c r="AG5" s="941"/>
      <c r="AH5" s="941"/>
      <c r="AI5" s="941"/>
      <c r="AJ5" s="941"/>
      <c r="AK5" s="941"/>
      <c r="AL5" s="941"/>
      <c r="AM5" s="942"/>
      <c r="AN5" s="815"/>
      <c r="AO5" s="816"/>
    </row>
    <row r="6" spans="1:41" s="41" customFormat="1" ht="15" customHeight="1" x14ac:dyDescent="0.2">
      <c r="A6" s="936"/>
      <c r="B6" s="937"/>
      <c r="C6" s="937"/>
      <c r="D6" s="937"/>
      <c r="E6" s="937"/>
      <c r="F6" s="937"/>
      <c r="G6" s="937"/>
      <c r="H6" s="937"/>
      <c r="I6" s="937"/>
      <c r="J6" s="937"/>
      <c r="K6" s="937"/>
      <c r="L6" s="937"/>
      <c r="M6" s="937"/>
      <c r="N6" s="938"/>
      <c r="O6" s="876"/>
      <c r="P6" s="941"/>
      <c r="Q6" s="941"/>
      <c r="R6" s="941"/>
      <c r="S6" s="941"/>
      <c r="T6" s="941"/>
      <c r="U6" s="941"/>
      <c r="V6" s="941"/>
      <c r="W6" s="941"/>
      <c r="X6" s="941"/>
      <c r="Y6" s="941"/>
      <c r="Z6" s="941"/>
      <c r="AA6" s="941"/>
      <c r="AB6" s="941"/>
      <c r="AC6" s="941"/>
      <c r="AD6" s="941"/>
      <c r="AE6" s="941"/>
      <c r="AF6" s="941"/>
      <c r="AG6" s="941"/>
      <c r="AH6" s="941"/>
      <c r="AI6" s="941"/>
      <c r="AJ6" s="941"/>
      <c r="AK6" s="941"/>
      <c r="AL6" s="941"/>
      <c r="AM6" s="942"/>
      <c r="AN6" s="815"/>
      <c r="AO6" s="816"/>
    </row>
    <row r="7" spans="1:41" s="41" customFormat="1" ht="15" customHeight="1" thickBot="1" x14ac:dyDescent="0.25">
      <c r="A7" s="936"/>
      <c r="B7" s="937"/>
      <c r="C7" s="937"/>
      <c r="D7" s="937"/>
      <c r="E7" s="937"/>
      <c r="F7" s="937"/>
      <c r="G7" s="937"/>
      <c r="H7" s="937"/>
      <c r="I7" s="937"/>
      <c r="J7" s="937"/>
      <c r="K7" s="937"/>
      <c r="L7" s="937"/>
      <c r="M7" s="937"/>
      <c r="N7" s="938"/>
      <c r="O7" s="877"/>
      <c r="P7" s="943"/>
      <c r="Q7" s="943"/>
      <c r="R7" s="943"/>
      <c r="S7" s="943"/>
      <c r="T7" s="943"/>
      <c r="U7" s="943"/>
      <c r="V7" s="943"/>
      <c r="W7" s="943"/>
      <c r="X7" s="943"/>
      <c r="Y7" s="943"/>
      <c r="Z7" s="943"/>
      <c r="AA7" s="943"/>
      <c r="AB7" s="943"/>
      <c r="AC7" s="943"/>
      <c r="AD7" s="943"/>
      <c r="AE7" s="943"/>
      <c r="AF7" s="943"/>
      <c r="AG7" s="943"/>
      <c r="AH7" s="943"/>
      <c r="AI7" s="943"/>
      <c r="AJ7" s="943"/>
      <c r="AK7" s="943"/>
      <c r="AL7" s="943"/>
      <c r="AM7" s="944"/>
      <c r="AN7" s="815"/>
      <c r="AO7" s="816"/>
    </row>
    <row r="8" spans="1:41" s="41" customFormat="1" ht="15.75" customHeight="1" thickBot="1" x14ac:dyDescent="0.25">
      <c r="A8" s="925" t="s">
        <v>89</v>
      </c>
      <c r="B8" s="926"/>
      <c r="C8" s="926"/>
      <c r="D8" s="926"/>
      <c r="E8" s="926"/>
      <c r="F8" s="926"/>
      <c r="G8" s="926"/>
      <c r="H8" s="926"/>
      <c r="I8" s="926"/>
      <c r="J8" s="926"/>
      <c r="K8" s="926"/>
      <c r="L8" s="926"/>
      <c r="M8" s="926"/>
      <c r="N8" s="927"/>
      <c r="O8" s="809" t="s">
        <v>319</v>
      </c>
      <c r="P8" s="810"/>
      <c r="Q8" s="810"/>
      <c r="R8" s="810"/>
      <c r="S8" s="810"/>
      <c r="T8" s="810"/>
      <c r="U8" s="810"/>
      <c r="V8" s="810"/>
      <c r="W8" s="810"/>
      <c r="X8" s="810"/>
      <c r="Y8" s="810"/>
      <c r="Z8" s="810"/>
      <c r="AA8" s="810"/>
      <c r="AB8" s="810"/>
      <c r="AC8" s="810"/>
      <c r="AD8" s="810"/>
      <c r="AE8" s="810"/>
      <c r="AF8" s="810"/>
      <c r="AG8" s="810"/>
      <c r="AH8" s="810"/>
      <c r="AI8" s="810"/>
      <c r="AJ8" s="810"/>
      <c r="AK8" s="810"/>
      <c r="AL8" s="810"/>
      <c r="AM8" s="928"/>
      <c r="AN8" s="817"/>
      <c r="AO8" s="818"/>
    </row>
    <row r="9" spans="1:41" s="41" customFormat="1" ht="29.25" customHeight="1" x14ac:dyDescent="0.2">
      <c r="A9" s="929" t="s">
        <v>22</v>
      </c>
      <c r="B9" s="930"/>
      <c r="C9" s="906" t="s">
        <v>49</v>
      </c>
      <c r="D9" s="906" t="s">
        <v>308</v>
      </c>
      <c r="E9" s="931" t="s">
        <v>126</v>
      </c>
      <c r="F9" s="931" t="s">
        <v>50</v>
      </c>
      <c r="G9" s="906" t="s">
        <v>51</v>
      </c>
      <c r="H9" s="906" t="s">
        <v>52</v>
      </c>
      <c r="I9" s="908" t="s">
        <v>53</v>
      </c>
      <c r="J9" s="906" t="s">
        <v>54</v>
      </c>
      <c r="K9" s="906" t="s">
        <v>56</v>
      </c>
      <c r="L9" s="906" t="s">
        <v>57</v>
      </c>
      <c r="M9" s="906" t="s">
        <v>58</v>
      </c>
      <c r="N9" s="910" t="s">
        <v>59</v>
      </c>
      <c r="O9" s="836" t="s">
        <v>1006</v>
      </c>
      <c r="P9" s="838" t="s">
        <v>0</v>
      </c>
      <c r="Q9" s="811"/>
      <c r="R9" s="811" t="s">
        <v>1</v>
      </c>
      <c r="S9" s="811"/>
      <c r="T9" s="811" t="s">
        <v>2</v>
      </c>
      <c r="U9" s="811"/>
      <c r="V9" s="811" t="s">
        <v>3</v>
      </c>
      <c r="W9" s="811"/>
      <c r="X9" s="811" t="s">
        <v>4</v>
      </c>
      <c r="Y9" s="811"/>
      <c r="Z9" s="811" t="s">
        <v>5</v>
      </c>
      <c r="AA9" s="811"/>
      <c r="AB9" s="811" t="s">
        <v>6</v>
      </c>
      <c r="AC9" s="811"/>
      <c r="AD9" s="811" t="s">
        <v>7</v>
      </c>
      <c r="AE9" s="811"/>
      <c r="AF9" s="811" t="s">
        <v>8</v>
      </c>
      <c r="AG9" s="811"/>
      <c r="AH9" s="811" t="s">
        <v>9</v>
      </c>
      <c r="AI9" s="811"/>
      <c r="AJ9" s="811" t="s">
        <v>10</v>
      </c>
      <c r="AK9" s="811"/>
      <c r="AL9" s="811" t="s">
        <v>11</v>
      </c>
      <c r="AM9" s="812"/>
      <c r="AN9" s="904" t="s">
        <v>90</v>
      </c>
      <c r="AO9" s="905"/>
    </row>
    <row r="10" spans="1:41" s="41" customFormat="1" ht="42" customHeight="1" thickBot="1" x14ac:dyDescent="0.25">
      <c r="A10" s="152" t="s">
        <v>12</v>
      </c>
      <c r="B10" s="460" t="s">
        <v>13</v>
      </c>
      <c r="C10" s="907"/>
      <c r="D10" s="907"/>
      <c r="E10" s="932"/>
      <c r="F10" s="932"/>
      <c r="G10" s="907"/>
      <c r="H10" s="907"/>
      <c r="I10" s="909"/>
      <c r="J10" s="907"/>
      <c r="K10" s="907"/>
      <c r="L10" s="907"/>
      <c r="M10" s="907"/>
      <c r="N10" s="911"/>
      <c r="O10" s="837"/>
      <c r="P10" s="182" t="s">
        <v>23</v>
      </c>
      <c r="Q10" s="183" t="s">
        <v>24</v>
      </c>
      <c r="R10" s="182" t="s">
        <v>23</v>
      </c>
      <c r="S10" s="183" t="s">
        <v>24</v>
      </c>
      <c r="T10" s="182" t="s">
        <v>23</v>
      </c>
      <c r="U10" s="183" t="s">
        <v>24</v>
      </c>
      <c r="V10" s="182" t="s">
        <v>23</v>
      </c>
      <c r="W10" s="183" t="s">
        <v>24</v>
      </c>
      <c r="X10" s="182" t="s">
        <v>23</v>
      </c>
      <c r="Y10" s="183" t="s">
        <v>24</v>
      </c>
      <c r="Z10" s="182" t="s">
        <v>23</v>
      </c>
      <c r="AA10" s="183" t="s">
        <v>24</v>
      </c>
      <c r="AB10" s="182" t="s">
        <v>23</v>
      </c>
      <c r="AC10" s="183" t="s">
        <v>24</v>
      </c>
      <c r="AD10" s="182" t="s">
        <v>23</v>
      </c>
      <c r="AE10" s="183" t="s">
        <v>24</v>
      </c>
      <c r="AF10" s="182" t="s">
        <v>23</v>
      </c>
      <c r="AG10" s="183" t="s">
        <v>24</v>
      </c>
      <c r="AH10" s="182" t="s">
        <v>23</v>
      </c>
      <c r="AI10" s="183" t="s">
        <v>24</v>
      </c>
      <c r="AJ10" s="182" t="s">
        <v>23</v>
      </c>
      <c r="AK10" s="183" t="s">
        <v>24</v>
      </c>
      <c r="AL10" s="182" t="s">
        <v>23</v>
      </c>
      <c r="AM10" s="609" t="s">
        <v>24</v>
      </c>
      <c r="AN10" s="618" t="s">
        <v>19</v>
      </c>
      <c r="AO10" s="619" t="s">
        <v>21</v>
      </c>
    </row>
    <row r="11" spans="1:41" s="41" customFormat="1" ht="72" customHeight="1" x14ac:dyDescent="0.2">
      <c r="A11" s="912" t="s">
        <v>88</v>
      </c>
      <c r="B11" s="915" t="s">
        <v>92</v>
      </c>
      <c r="C11" s="918" t="s">
        <v>380</v>
      </c>
      <c r="D11" s="921" t="s">
        <v>93</v>
      </c>
      <c r="E11" s="897">
        <f>+J11+J12</f>
        <v>0.08</v>
      </c>
      <c r="F11" s="897" t="s">
        <v>1007</v>
      </c>
      <c r="G11" s="184" t="s">
        <v>1020</v>
      </c>
      <c r="H11" s="28" t="s">
        <v>381</v>
      </c>
      <c r="I11" s="203" t="s">
        <v>1021</v>
      </c>
      <c r="J11" s="15">
        <v>0.06</v>
      </c>
      <c r="K11" s="29" t="s">
        <v>382</v>
      </c>
      <c r="L11" s="30">
        <v>44228</v>
      </c>
      <c r="M11" s="30">
        <v>44286</v>
      </c>
      <c r="N11" s="31" t="s">
        <v>64</v>
      </c>
      <c r="O11" s="37" t="s">
        <v>26</v>
      </c>
      <c r="P11" s="173"/>
      <c r="Q11" s="173"/>
      <c r="R11" s="173"/>
      <c r="S11" s="173"/>
      <c r="T11" s="173"/>
      <c r="U11" s="175">
        <v>1</v>
      </c>
      <c r="V11" s="173"/>
      <c r="W11" s="173"/>
      <c r="X11" s="173"/>
      <c r="Y11" s="173"/>
      <c r="Z11" s="173"/>
      <c r="AA11" s="173"/>
      <c r="AB11" s="173"/>
      <c r="AC11" s="173"/>
      <c r="AD11" s="173"/>
      <c r="AE11" s="173"/>
      <c r="AF11" s="173"/>
      <c r="AG11" s="173"/>
      <c r="AH11" s="173"/>
      <c r="AI11" s="173"/>
      <c r="AJ11" s="173"/>
      <c r="AK11" s="173"/>
      <c r="AL11" s="173"/>
      <c r="AM11" s="181"/>
      <c r="AN11" s="621"/>
      <c r="AO11" s="547"/>
    </row>
    <row r="12" spans="1:41" s="41" customFormat="1" ht="51" x14ac:dyDescent="0.2">
      <c r="A12" s="913"/>
      <c r="B12" s="916"/>
      <c r="C12" s="919"/>
      <c r="D12" s="881"/>
      <c r="E12" s="884"/>
      <c r="F12" s="884"/>
      <c r="G12" s="38" t="s">
        <v>1022</v>
      </c>
      <c r="H12" s="176" t="s">
        <v>1023</v>
      </c>
      <c r="I12" s="205" t="s">
        <v>1024</v>
      </c>
      <c r="J12" s="13">
        <v>0.02</v>
      </c>
      <c r="K12" s="6" t="s">
        <v>382</v>
      </c>
      <c r="L12" s="32">
        <v>44287</v>
      </c>
      <c r="M12" s="32">
        <v>44301</v>
      </c>
      <c r="N12" s="154" t="s">
        <v>64</v>
      </c>
      <c r="O12" s="177" t="s">
        <v>27</v>
      </c>
      <c r="P12" s="173"/>
      <c r="Q12" s="173"/>
      <c r="R12" s="173"/>
      <c r="S12" s="173"/>
      <c r="T12" s="173"/>
      <c r="U12" s="175">
        <v>1</v>
      </c>
      <c r="V12" s="173"/>
      <c r="W12" s="173"/>
      <c r="X12" s="173"/>
      <c r="Y12" s="473"/>
      <c r="Z12" s="173"/>
      <c r="AA12" s="173"/>
      <c r="AB12" s="173"/>
      <c r="AC12" s="173"/>
      <c r="AD12" s="173"/>
      <c r="AE12" s="173"/>
      <c r="AF12" s="173"/>
      <c r="AG12" s="173"/>
      <c r="AH12" s="173"/>
      <c r="AI12" s="173"/>
      <c r="AJ12" s="173"/>
      <c r="AK12" s="173"/>
      <c r="AL12" s="173"/>
      <c r="AM12" s="181"/>
      <c r="AN12" s="423"/>
      <c r="AO12" s="204"/>
    </row>
    <row r="13" spans="1:41" s="41" customFormat="1" ht="76.5" customHeight="1" x14ac:dyDescent="0.2">
      <c r="A13" s="913"/>
      <c r="B13" s="916"/>
      <c r="C13" s="919"/>
      <c r="D13" s="922" t="s">
        <v>383</v>
      </c>
      <c r="E13" s="882">
        <f>+J13+J14+J15+J16+J17+J18+J19</f>
        <v>0.32500000000000001</v>
      </c>
      <c r="F13" s="882" t="s">
        <v>1007</v>
      </c>
      <c r="G13" s="168" t="s">
        <v>1008</v>
      </c>
      <c r="H13" s="176" t="s">
        <v>902</v>
      </c>
      <c r="I13" s="205" t="s">
        <v>1009</v>
      </c>
      <c r="J13" s="13">
        <v>0.05</v>
      </c>
      <c r="K13" s="6" t="s">
        <v>384</v>
      </c>
      <c r="L13" s="32">
        <v>44197</v>
      </c>
      <c r="M13" s="32">
        <v>44301</v>
      </c>
      <c r="N13" s="154" t="s">
        <v>64</v>
      </c>
      <c r="O13" s="177" t="s">
        <v>43</v>
      </c>
      <c r="P13" s="206"/>
      <c r="Q13" s="206"/>
      <c r="R13" s="206"/>
      <c r="S13" s="206"/>
      <c r="T13" s="206"/>
      <c r="U13" s="175">
        <v>1</v>
      </c>
      <c r="V13" s="206"/>
      <c r="W13" s="207"/>
      <c r="X13" s="206"/>
      <c r="Y13" s="206"/>
      <c r="Z13" s="206"/>
      <c r="AA13" s="206"/>
      <c r="AB13" s="206"/>
      <c r="AC13" s="206"/>
      <c r="AD13" s="206"/>
      <c r="AE13" s="206"/>
      <c r="AF13" s="206"/>
      <c r="AG13" s="206"/>
      <c r="AH13" s="206"/>
      <c r="AI13" s="206"/>
      <c r="AJ13" s="206"/>
      <c r="AK13" s="206"/>
      <c r="AL13" s="206"/>
      <c r="AM13" s="206"/>
      <c r="AN13" s="423"/>
      <c r="AO13" s="204"/>
    </row>
    <row r="14" spans="1:41" s="41" customFormat="1" ht="51" x14ac:dyDescent="0.2">
      <c r="A14" s="913"/>
      <c r="B14" s="916"/>
      <c r="C14" s="919"/>
      <c r="D14" s="923"/>
      <c r="E14" s="883"/>
      <c r="F14" s="883"/>
      <c r="G14" s="176" t="s">
        <v>94</v>
      </c>
      <c r="H14" s="176" t="s">
        <v>95</v>
      </c>
      <c r="I14" s="153" t="s">
        <v>96</v>
      </c>
      <c r="J14" s="13">
        <v>0.05</v>
      </c>
      <c r="K14" s="6" t="s">
        <v>384</v>
      </c>
      <c r="L14" s="32">
        <v>44197</v>
      </c>
      <c r="M14" s="32">
        <v>44500</v>
      </c>
      <c r="N14" s="154" t="s">
        <v>64</v>
      </c>
      <c r="O14" s="177" t="s">
        <v>28</v>
      </c>
      <c r="P14" s="181"/>
      <c r="Q14" s="181"/>
      <c r="R14" s="206"/>
      <c r="S14" s="175">
        <v>1</v>
      </c>
      <c r="T14" s="206"/>
      <c r="U14" s="206"/>
      <c r="V14" s="206"/>
      <c r="W14" s="206"/>
      <c r="X14" s="206"/>
      <c r="Y14" s="188">
        <v>1</v>
      </c>
      <c r="Z14" s="206"/>
      <c r="AA14" s="206"/>
      <c r="AB14" s="206"/>
      <c r="AC14" s="188">
        <v>1</v>
      </c>
      <c r="AD14" s="206"/>
      <c r="AE14" s="206"/>
      <c r="AF14" s="206"/>
      <c r="AG14" s="206"/>
      <c r="AH14" s="206"/>
      <c r="AI14" s="188">
        <v>1</v>
      </c>
      <c r="AJ14" s="206"/>
      <c r="AK14" s="206"/>
      <c r="AL14" s="206"/>
      <c r="AM14" s="206"/>
      <c r="AN14" s="423"/>
      <c r="AO14" s="204"/>
    </row>
    <row r="15" spans="1:41" s="41" customFormat="1" ht="38.25" x14ac:dyDescent="0.2">
      <c r="A15" s="913"/>
      <c r="B15" s="916"/>
      <c r="C15" s="919"/>
      <c r="D15" s="923"/>
      <c r="E15" s="883"/>
      <c r="F15" s="883"/>
      <c r="G15" s="887" t="s">
        <v>1010</v>
      </c>
      <c r="H15" s="168" t="s">
        <v>97</v>
      </c>
      <c r="I15" s="153" t="s">
        <v>98</v>
      </c>
      <c r="J15" s="13">
        <v>0.05</v>
      </c>
      <c r="K15" s="6" t="s">
        <v>384</v>
      </c>
      <c r="L15" s="32">
        <v>44197</v>
      </c>
      <c r="M15" s="32">
        <v>44561</v>
      </c>
      <c r="N15" s="154" t="s">
        <v>64</v>
      </c>
      <c r="O15" s="885" t="s">
        <v>29</v>
      </c>
      <c r="P15" s="207"/>
      <c r="Q15" s="207"/>
      <c r="R15" s="181"/>
      <c r="S15" s="188">
        <v>3</v>
      </c>
      <c r="T15" s="181"/>
      <c r="U15" s="181"/>
      <c r="V15" s="181"/>
      <c r="W15" s="181"/>
      <c r="X15" s="181"/>
      <c r="Y15" s="188">
        <v>9</v>
      </c>
      <c r="Z15" s="181"/>
      <c r="AA15" s="188">
        <v>6</v>
      </c>
      <c r="AB15" s="181"/>
      <c r="AC15" s="188">
        <v>3</v>
      </c>
      <c r="AD15" s="181"/>
      <c r="AE15" s="188">
        <v>3</v>
      </c>
      <c r="AF15" s="181"/>
      <c r="AG15" s="188">
        <v>3</v>
      </c>
      <c r="AH15" s="181"/>
      <c r="AI15" s="188">
        <v>3</v>
      </c>
      <c r="AJ15" s="181"/>
      <c r="AK15" s="188">
        <v>3</v>
      </c>
      <c r="AL15" s="181"/>
      <c r="AM15" s="188">
        <v>3</v>
      </c>
      <c r="AN15" s="423"/>
      <c r="AO15" s="204"/>
    </row>
    <row r="16" spans="1:41" s="41" customFormat="1" ht="38.25" x14ac:dyDescent="0.2">
      <c r="A16" s="913"/>
      <c r="B16" s="916"/>
      <c r="C16" s="919"/>
      <c r="D16" s="923"/>
      <c r="E16" s="883"/>
      <c r="F16" s="883"/>
      <c r="G16" s="887"/>
      <c r="H16" s="168" t="s">
        <v>903</v>
      </c>
      <c r="I16" s="187" t="s">
        <v>904</v>
      </c>
      <c r="J16" s="13">
        <v>3.5000000000000003E-2</v>
      </c>
      <c r="K16" s="6" t="s">
        <v>384</v>
      </c>
      <c r="L16" s="32">
        <v>44197</v>
      </c>
      <c r="M16" s="32">
        <v>44270</v>
      </c>
      <c r="N16" s="154" t="s">
        <v>64</v>
      </c>
      <c r="O16" s="886"/>
      <c r="P16" s="173"/>
      <c r="Q16" s="173"/>
      <c r="R16" s="173"/>
      <c r="S16" s="175">
        <v>1</v>
      </c>
      <c r="T16" s="173"/>
      <c r="U16" s="173"/>
      <c r="V16" s="173"/>
      <c r="W16" s="173"/>
      <c r="X16" s="173"/>
      <c r="Y16" s="173"/>
      <c r="Z16" s="173"/>
      <c r="AA16" s="173"/>
      <c r="AB16" s="173"/>
      <c r="AC16" s="173"/>
      <c r="AD16" s="173"/>
      <c r="AE16" s="173"/>
      <c r="AF16" s="173"/>
      <c r="AG16" s="173"/>
      <c r="AH16" s="173"/>
      <c r="AI16" s="173"/>
      <c r="AJ16" s="173"/>
      <c r="AK16" s="173"/>
      <c r="AL16" s="173"/>
      <c r="AM16" s="181"/>
      <c r="AN16" s="423"/>
      <c r="AO16" s="204"/>
    </row>
    <row r="17" spans="1:45" s="41" customFormat="1" ht="38.25" x14ac:dyDescent="0.2">
      <c r="A17" s="913"/>
      <c r="B17" s="916"/>
      <c r="C17" s="919"/>
      <c r="D17" s="923"/>
      <c r="E17" s="883"/>
      <c r="F17" s="883"/>
      <c r="G17" s="887" t="s">
        <v>99</v>
      </c>
      <c r="H17" s="168" t="s">
        <v>385</v>
      </c>
      <c r="I17" s="153" t="s">
        <v>100</v>
      </c>
      <c r="J17" s="13">
        <v>0.06</v>
      </c>
      <c r="K17" s="6" t="s">
        <v>101</v>
      </c>
      <c r="L17" s="32">
        <v>44197</v>
      </c>
      <c r="M17" s="32">
        <v>44561</v>
      </c>
      <c r="N17" s="154" t="s">
        <v>64</v>
      </c>
      <c r="O17" s="885" t="s">
        <v>41</v>
      </c>
      <c r="P17" s="173"/>
      <c r="Q17" s="175">
        <v>2</v>
      </c>
      <c r="R17" s="173"/>
      <c r="S17" s="175">
        <v>1</v>
      </c>
      <c r="T17" s="173"/>
      <c r="U17" s="175">
        <v>2</v>
      </c>
      <c r="V17" s="173"/>
      <c r="W17" s="175">
        <v>1</v>
      </c>
      <c r="X17" s="173"/>
      <c r="Y17" s="175">
        <v>2</v>
      </c>
      <c r="Z17" s="173"/>
      <c r="AA17" s="175">
        <v>1</v>
      </c>
      <c r="AB17" s="173"/>
      <c r="AC17" s="175">
        <v>2</v>
      </c>
      <c r="AD17" s="173"/>
      <c r="AE17" s="175">
        <v>1</v>
      </c>
      <c r="AF17" s="173"/>
      <c r="AG17" s="175">
        <v>2</v>
      </c>
      <c r="AH17" s="173"/>
      <c r="AI17" s="175">
        <v>1</v>
      </c>
      <c r="AJ17" s="173"/>
      <c r="AK17" s="175">
        <v>2</v>
      </c>
      <c r="AL17" s="173"/>
      <c r="AM17" s="175">
        <v>1</v>
      </c>
      <c r="AN17" s="423"/>
      <c r="AO17" s="204"/>
    </row>
    <row r="18" spans="1:45" s="41" customFormat="1" ht="38.25" x14ac:dyDescent="0.2">
      <c r="A18" s="913"/>
      <c r="B18" s="916"/>
      <c r="C18" s="919"/>
      <c r="D18" s="923"/>
      <c r="E18" s="883"/>
      <c r="F18" s="883"/>
      <c r="G18" s="887"/>
      <c r="H18" s="176" t="s">
        <v>386</v>
      </c>
      <c r="I18" s="153" t="s">
        <v>387</v>
      </c>
      <c r="J18" s="13">
        <v>0.04</v>
      </c>
      <c r="K18" s="6" t="s">
        <v>388</v>
      </c>
      <c r="L18" s="32">
        <v>44317</v>
      </c>
      <c r="M18" s="32">
        <v>44500</v>
      </c>
      <c r="N18" s="154" t="s">
        <v>64</v>
      </c>
      <c r="O18" s="886"/>
      <c r="P18" s="173"/>
      <c r="Q18" s="173"/>
      <c r="R18" s="173"/>
      <c r="S18" s="173"/>
      <c r="T18" s="173"/>
      <c r="U18" s="173"/>
      <c r="V18" s="173"/>
      <c r="W18" s="173"/>
      <c r="X18" s="173"/>
      <c r="Y18" s="173"/>
      <c r="Z18" s="173"/>
      <c r="AA18" s="175">
        <v>1</v>
      </c>
      <c r="AB18" s="173"/>
      <c r="AC18" s="173"/>
      <c r="AD18" s="173"/>
      <c r="AE18" s="173"/>
      <c r="AF18" s="173"/>
      <c r="AG18" s="175">
        <v>1</v>
      </c>
      <c r="AH18" s="173"/>
      <c r="AI18" s="173"/>
      <c r="AJ18" s="173"/>
      <c r="AK18" s="173"/>
      <c r="AL18" s="173"/>
      <c r="AM18" s="181"/>
      <c r="AN18" s="423"/>
      <c r="AO18" s="204"/>
    </row>
    <row r="19" spans="1:45" s="41" customFormat="1" ht="38.25" x14ac:dyDescent="0.2">
      <c r="A19" s="913"/>
      <c r="B19" s="916"/>
      <c r="C19" s="919"/>
      <c r="D19" s="924"/>
      <c r="E19" s="884"/>
      <c r="F19" s="884"/>
      <c r="G19" s="176" t="s">
        <v>389</v>
      </c>
      <c r="H19" s="176" t="s">
        <v>1011</v>
      </c>
      <c r="I19" s="153" t="s">
        <v>1012</v>
      </c>
      <c r="J19" s="13">
        <v>0.04</v>
      </c>
      <c r="K19" s="6" t="s">
        <v>384</v>
      </c>
      <c r="L19" s="32">
        <v>44197</v>
      </c>
      <c r="M19" s="32">
        <v>44561</v>
      </c>
      <c r="N19" s="154" t="s">
        <v>64</v>
      </c>
      <c r="O19" s="40" t="s">
        <v>115</v>
      </c>
      <c r="P19" s="173"/>
      <c r="Q19" s="173"/>
      <c r="R19" s="173"/>
      <c r="S19" s="173"/>
      <c r="T19" s="173"/>
      <c r="U19" s="175">
        <v>1</v>
      </c>
      <c r="V19" s="173"/>
      <c r="W19" s="173"/>
      <c r="X19" s="173"/>
      <c r="Y19" s="173"/>
      <c r="Z19" s="173"/>
      <c r="AA19" s="175">
        <v>1</v>
      </c>
      <c r="AB19" s="173"/>
      <c r="AC19" s="173"/>
      <c r="AD19" s="173"/>
      <c r="AE19" s="173"/>
      <c r="AF19" s="173"/>
      <c r="AG19" s="175">
        <v>1</v>
      </c>
      <c r="AH19" s="173"/>
      <c r="AI19" s="173"/>
      <c r="AJ19" s="173"/>
      <c r="AK19" s="173"/>
      <c r="AL19" s="173"/>
      <c r="AM19" s="175">
        <v>1</v>
      </c>
      <c r="AN19" s="423"/>
      <c r="AO19" s="204"/>
    </row>
    <row r="20" spans="1:45" s="41" customFormat="1" ht="89.25" x14ac:dyDescent="0.2">
      <c r="A20" s="913"/>
      <c r="B20" s="916"/>
      <c r="C20" s="919"/>
      <c r="D20" s="879" t="s">
        <v>1013</v>
      </c>
      <c r="E20" s="882">
        <f>+J20+J22+J23+J21</f>
        <v>0.30000000000000004</v>
      </c>
      <c r="F20" s="882" t="s">
        <v>1007</v>
      </c>
      <c r="G20" s="176" t="s">
        <v>102</v>
      </c>
      <c r="H20" s="176" t="s">
        <v>103</v>
      </c>
      <c r="I20" s="153" t="s">
        <v>390</v>
      </c>
      <c r="J20" s="13">
        <v>0.05</v>
      </c>
      <c r="K20" s="6" t="s">
        <v>391</v>
      </c>
      <c r="L20" s="32">
        <v>44197</v>
      </c>
      <c r="M20" s="32">
        <v>44561</v>
      </c>
      <c r="N20" s="154" t="s">
        <v>64</v>
      </c>
      <c r="O20" s="40" t="s">
        <v>30</v>
      </c>
      <c r="P20" s="173"/>
      <c r="Q20" s="208">
        <v>8.3299999999999999E-2</v>
      </c>
      <c r="R20" s="173"/>
      <c r="S20" s="208">
        <v>8.3299999999999999E-2</v>
      </c>
      <c r="T20" s="173"/>
      <c r="U20" s="208">
        <v>8.3299999999999999E-2</v>
      </c>
      <c r="V20" s="173"/>
      <c r="W20" s="208">
        <v>8.3299999999999999E-2</v>
      </c>
      <c r="X20" s="173"/>
      <c r="Y20" s="208">
        <v>8.3299999999999999E-2</v>
      </c>
      <c r="Z20" s="173"/>
      <c r="AA20" s="208">
        <v>8.3299999999999999E-2</v>
      </c>
      <c r="AB20" s="173"/>
      <c r="AC20" s="208">
        <v>8.3299999999999999E-2</v>
      </c>
      <c r="AD20" s="173"/>
      <c r="AE20" s="208">
        <v>8.3299999999999999E-2</v>
      </c>
      <c r="AF20" s="173"/>
      <c r="AG20" s="208">
        <v>8.3299999999999999E-2</v>
      </c>
      <c r="AH20" s="173"/>
      <c r="AI20" s="208">
        <v>8.3500000000000005E-2</v>
      </c>
      <c r="AJ20" s="173"/>
      <c r="AK20" s="208">
        <v>8.3500000000000005E-2</v>
      </c>
      <c r="AL20" s="173"/>
      <c r="AM20" s="208">
        <v>8.3299999999999999E-2</v>
      </c>
      <c r="AN20" s="423"/>
      <c r="AO20" s="204"/>
    </row>
    <row r="21" spans="1:45" s="41" customFormat="1" ht="63.75" x14ac:dyDescent="0.2">
      <c r="A21" s="913"/>
      <c r="B21" s="916"/>
      <c r="C21" s="919"/>
      <c r="D21" s="880"/>
      <c r="E21" s="883"/>
      <c r="F21" s="883"/>
      <c r="G21" s="176" t="s">
        <v>1014</v>
      </c>
      <c r="H21" s="176" t="s">
        <v>1015</v>
      </c>
      <c r="I21" s="153" t="s">
        <v>1016</v>
      </c>
      <c r="J21" s="13">
        <v>0.1</v>
      </c>
      <c r="K21" s="6" t="s">
        <v>391</v>
      </c>
      <c r="L21" s="32">
        <v>44197</v>
      </c>
      <c r="M21" s="32">
        <v>44561</v>
      </c>
      <c r="N21" s="154" t="s">
        <v>64</v>
      </c>
      <c r="O21" s="40" t="s">
        <v>31</v>
      </c>
      <c r="P21" s="173"/>
      <c r="Q21" s="208">
        <v>8.3299999999999999E-2</v>
      </c>
      <c r="R21" s="173"/>
      <c r="S21" s="208">
        <v>8.3500000000000005E-2</v>
      </c>
      <c r="T21" s="173"/>
      <c r="U21" s="208">
        <v>8.3500000000000005E-2</v>
      </c>
      <c r="V21" s="173"/>
      <c r="W21" s="208">
        <v>8.3299999999999999E-2</v>
      </c>
      <c r="X21" s="173"/>
      <c r="Y21" s="208">
        <v>8.3299999999999999E-2</v>
      </c>
      <c r="Z21" s="173"/>
      <c r="AA21" s="208">
        <v>8.3299999999999999E-2</v>
      </c>
      <c r="AB21" s="173"/>
      <c r="AC21" s="208">
        <v>8.3299999999999999E-2</v>
      </c>
      <c r="AD21" s="173"/>
      <c r="AE21" s="208">
        <v>8.3299999999999999E-2</v>
      </c>
      <c r="AF21" s="173"/>
      <c r="AG21" s="208">
        <v>8.3299999999999999E-2</v>
      </c>
      <c r="AH21" s="173"/>
      <c r="AI21" s="208">
        <v>8.3299999999999999E-2</v>
      </c>
      <c r="AJ21" s="173"/>
      <c r="AK21" s="208">
        <v>8.3299999999999999E-2</v>
      </c>
      <c r="AL21" s="173"/>
      <c r="AM21" s="208">
        <v>8.3299999999999999E-2</v>
      </c>
      <c r="AN21" s="423"/>
      <c r="AO21" s="204"/>
    </row>
    <row r="22" spans="1:45" s="41" customFormat="1" ht="63.75" x14ac:dyDescent="0.2">
      <c r="A22" s="913"/>
      <c r="B22" s="916"/>
      <c r="C22" s="919"/>
      <c r="D22" s="880"/>
      <c r="E22" s="883"/>
      <c r="F22" s="883"/>
      <c r="G22" s="176" t="s">
        <v>1017</v>
      </c>
      <c r="H22" s="176" t="s">
        <v>104</v>
      </c>
      <c r="I22" s="153" t="s">
        <v>392</v>
      </c>
      <c r="J22" s="13">
        <v>0.05</v>
      </c>
      <c r="K22" s="6" t="s">
        <v>391</v>
      </c>
      <c r="L22" s="32">
        <v>44197</v>
      </c>
      <c r="M22" s="32">
        <v>44479</v>
      </c>
      <c r="N22" s="154" t="s">
        <v>64</v>
      </c>
      <c r="O22" s="40" t="s">
        <v>40</v>
      </c>
      <c r="P22" s="173"/>
      <c r="Q22" s="175">
        <v>1</v>
      </c>
      <c r="R22" s="173"/>
      <c r="S22" s="173"/>
      <c r="T22" s="173"/>
      <c r="U22" s="173"/>
      <c r="V22" s="173"/>
      <c r="W22" s="175">
        <v>1</v>
      </c>
      <c r="X22" s="173"/>
      <c r="Y22" s="173"/>
      <c r="Z22" s="173"/>
      <c r="AA22" s="173"/>
      <c r="AB22" s="173"/>
      <c r="AC22" s="175">
        <v>1</v>
      </c>
      <c r="AD22" s="173"/>
      <c r="AE22" s="173"/>
      <c r="AF22" s="173"/>
      <c r="AG22" s="173"/>
      <c r="AH22" s="173"/>
      <c r="AI22" s="175">
        <v>1</v>
      </c>
      <c r="AJ22" s="173"/>
      <c r="AK22" s="173"/>
      <c r="AL22" s="173"/>
      <c r="AM22" s="181"/>
      <c r="AN22" s="423"/>
      <c r="AO22" s="204"/>
    </row>
    <row r="23" spans="1:45" s="41" customFormat="1" ht="63.75" x14ac:dyDescent="0.2">
      <c r="A23" s="913"/>
      <c r="B23" s="916"/>
      <c r="C23" s="919"/>
      <c r="D23" s="881"/>
      <c r="E23" s="884"/>
      <c r="F23" s="884"/>
      <c r="G23" s="176" t="s">
        <v>393</v>
      </c>
      <c r="H23" s="176" t="s">
        <v>1018</v>
      </c>
      <c r="I23" s="153" t="s">
        <v>394</v>
      </c>
      <c r="J23" s="13">
        <v>0.1</v>
      </c>
      <c r="K23" s="6" t="s">
        <v>395</v>
      </c>
      <c r="L23" s="32">
        <v>44197</v>
      </c>
      <c r="M23" s="32">
        <v>44561</v>
      </c>
      <c r="N23" s="154" t="s">
        <v>64</v>
      </c>
      <c r="O23" s="40" t="s">
        <v>125</v>
      </c>
      <c r="P23" s="173"/>
      <c r="Q23" s="175">
        <v>1</v>
      </c>
      <c r="R23" s="173"/>
      <c r="S23" s="175">
        <v>1</v>
      </c>
      <c r="T23" s="173"/>
      <c r="U23" s="175">
        <v>1</v>
      </c>
      <c r="V23" s="173"/>
      <c r="W23" s="175">
        <v>1</v>
      </c>
      <c r="X23" s="173"/>
      <c r="Y23" s="175">
        <v>1</v>
      </c>
      <c r="Z23" s="173"/>
      <c r="AA23" s="175">
        <v>1</v>
      </c>
      <c r="AB23" s="173"/>
      <c r="AC23" s="175">
        <v>1</v>
      </c>
      <c r="AD23" s="173"/>
      <c r="AE23" s="175">
        <v>1</v>
      </c>
      <c r="AF23" s="173"/>
      <c r="AG23" s="175">
        <v>1</v>
      </c>
      <c r="AH23" s="173"/>
      <c r="AI23" s="175">
        <v>1</v>
      </c>
      <c r="AJ23" s="173"/>
      <c r="AK23" s="175">
        <v>1</v>
      </c>
      <c r="AL23" s="173"/>
      <c r="AM23" s="175">
        <v>1</v>
      </c>
      <c r="AN23" s="423"/>
      <c r="AO23" s="204"/>
    </row>
    <row r="24" spans="1:45" s="41" customFormat="1" ht="114.75" x14ac:dyDescent="0.2">
      <c r="A24" s="913"/>
      <c r="B24" s="916"/>
      <c r="C24" s="919"/>
      <c r="D24" s="879" t="s">
        <v>396</v>
      </c>
      <c r="E24" s="882">
        <f>+J24+J25</f>
        <v>0.24</v>
      </c>
      <c r="F24" s="882" t="s">
        <v>1007</v>
      </c>
      <c r="G24" s="168" t="s">
        <v>1019</v>
      </c>
      <c r="H24" s="176" t="s">
        <v>905</v>
      </c>
      <c r="I24" s="153" t="s">
        <v>397</v>
      </c>
      <c r="J24" s="11">
        <v>0.12</v>
      </c>
      <c r="K24" s="6" t="s">
        <v>398</v>
      </c>
      <c r="L24" s="32">
        <v>44197</v>
      </c>
      <c r="M24" s="32">
        <v>44561</v>
      </c>
      <c r="N24" s="154" t="s">
        <v>64</v>
      </c>
      <c r="O24" s="40" t="s">
        <v>32</v>
      </c>
      <c r="P24" s="173"/>
      <c r="Q24" s="208">
        <v>8.3299999999999999E-2</v>
      </c>
      <c r="R24" s="173"/>
      <c r="S24" s="208">
        <v>8.3500000000000005E-2</v>
      </c>
      <c r="T24" s="173"/>
      <c r="U24" s="208">
        <v>8.3500000000000005E-2</v>
      </c>
      <c r="V24" s="173"/>
      <c r="W24" s="208">
        <v>8.3299999999999999E-2</v>
      </c>
      <c r="X24" s="173"/>
      <c r="Y24" s="208">
        <v>8.3299999999999999E-2</v>
      </c>
      <c r="Z24" s="173"/>
      <c r="AA24" s="208">
        <v>8.3299999999999999E-2</v>
      </c>
      <c r="AB24" s="173"/>
      <c r="AC24" s="208">
        <v>8.3299999999999999E-2</v>
      </c>
      <c r="AD24" s="173"/>
      <c r="AE24" s="208">
        <v>8.3299999999999999E-2</v>
      </c>
      <c r="AF24" s="173"/>
      <c r="AG24" s="208">
        <v>8.3299999999999999E-2</v>
      </c>
      <c r="AH24" s="173"/>
      <c r="AI24" s="208">
        <v>8.3299999999999999E-2</v>
      </c>
      <c r="AJ24" s="173"/>
      <c r="AK24" s="208">
        <v>8.3299999999999999E-2</v>
      </c>
      <c r="AL24" s="173"/>
      <c r="AM24" s="208">
        <v>8.3299999999999999E-2</v>
      </c>
      <c r="AN24" s="424"/>
      <c r="AO24" s="204"/>
    </row>
    <row r="25" spans="1:45" s="41" customFormat="1" ht="51" x14ac:dyDescent="0.2">
      <c r="A25" s="913"/>
      <c r="B25" s="916"/>
      <c r="C25" s="919"/>
      <c r="D25" s="881"/>
      <c r="E25" s="884"/>
      <c r="F25" s="884"/>
      <c r="G25" s="176" t="s">
        <v>106</v>
      </c>
      <c r="H25" s="176" t="s">
        <v>399</v>
      </c>
      <c r="I25" s="153" t="s">
        <v>400</v>
      </c>
      <c r="J25" s="11">
        <v>0.12</v>
      </c>
      <c r="K25" s="6" t="s">
        <v>105</v>
      </c>
      <c r="L25" s="32">
        <v>44197</v>
      </c>
      <c r="M25" s="32">
        <v>44561</v>
      </c>
      <c r="N25" s="154" t="s">
        <v>64</v>
      </c>
      <c r="O25" s="40" t="s">
        <v>33</v>
      </c>
      <c r="P25" s="173"/>
      <c r="Q25" s="208">
        <v>8.3299999999999999E-2</v>
      </c>
      <c r="R25" s="173"/>
      <c r="S25" s="208">
        <v>8.3500000000000005E-2</v>
      </c>
      <c r="T25" s="173"/>
      <c r="U25" s="208">
        <v>8.3500000000000005E-2</v>
      </c>
      <c r="V25" s="173"/>
      <c r="W25" s="208">
        <v>8.3299999999999999E-2</v>
      </c>
      <c r="X25" s="173"/>
      <c r="Y25" s="208">
        <v>8.3299999999999999E-2</v>
      </c>
      <c r="Z25" s="173"/>
      <c r="AA25" s="208">
        <v>8.3299999999999999E-2</v>
      </c>
      <c r="AB25" s="173"/>
      <c r="AC25" s="208">
        <v>8.3299999999999999E-2</v>
      </c>
      <c r="AD25" s="173"/>
      <c r="AE25" s="208">
        <v>8.3299999999999999E-2</v>
      </c>
      <c r="AF25" s="173"/>
      <c r="AG25" s="208">
        <v>8.3299999999999999E-2</v>
      </c>
      <c r="AH25" s="173"/>
      <c r="AI25" s="208">
        <v>8.3299999999999999E-2</v>
      </c>
      <c r="AJ25" s="173"/>
      <c r="AK25" s="208">
        <v>8.3299999999999999E-2</v>
      </c>
      <c r="AL25" s="173"/>
      <c r="AM25" s="208">
        <v>8.3299999999999999E-2</v>
      </c>
      <c r="AN25" s="424"/>
      <c r="AO25" s="204"/>
    </row>
    <row r="26" spans="1:45" s="41" customFormat="1" ht="90" thickBot="1" x14ac:dyDescent="0.25">
      <c r="A26" s="914"/>
      <c r="B26" s="917"/>
      <c r="C26" s="920"/>
      <c r="D26" s="107" t="s">
        <v>107</v>
      </c>
      <c r="E26" s="36">
        <v>0.05</v>
      </c>
      <c r="F26" s="172" t="s">
        <v>25</v>
      </c>
      <c r="G26" s="33" t="s">
        <v>108</v>
      </c>
      <c r="H26" s="33" t="s">
        <v>66</v>
      </c>
      <c r="I26" s="150" t="s">
        <v>537</v>
      </c>
      <c r="J26" s="7">
        <v>0.05</v>
      </c>
      <c r="K26" s="26" t="s">
        <v>401</v>
      </c>
      <c r="L26" s="34">
        <v>44197</v>
      </c>
      <c r="M26" s="34">
        <v>44561</v>
      </c>
      <c r="N26" s="35" t="s">
        <v>64</v>
      </c>
      <c r="O26" s="232" t="s">
        <v>35</v>
      </c>
      <c r="P26" s="368"/>
      <c r="Q26" s="642">
        <v>8.3299999999999999E-2</v>
      </c>
      <c r="R26" s="368"/>
      <c r="S26" s="642">
        <v>8.3299999999999999E-2</v>
      </c>
      <c r="T26" s="368"/>
      <c r="U26" s="642">
        <v>8.3299999999999999E-2</v>
      </c>
      <c r="V26" s="368"/>
      <c r="W26" s="642">
        <v>8.3299999999999999E-2</v>
      </c>
      <c r="X26" s="368"/>
      <c r="Y26" s="642">
        <v>8.3299999999999999E-2</v>
      </c>
      <c r="Z26" s="368"/>
      <c r="AA26" s="642">
        <v>8.3299999999999999E-2</v>
      </c>
      <c r="AB26" s="368"/>
      <c r="AC26" s="642">
        <v>8.3299999999999999E-2</v>
      </c>
      <c r="AD26" s="368"/>
      <c r="AE26" s="642">
        <v>8.3299999999999999E-2</v>
      </c>
      <c r="AF26" s="368"/>
      <c r="AG26" s="642">
        <v>8.3299999999999999E-2</v>
      </c>
      <c r="AH26" s="368"/>
      <c r="AI26" s="642">
        <v>8.3299999999999999E-2</v>
      </c>
      <c r="AJ26" s="368"/>
      <c r="AK26" s="642">
        <v>8.3299999999999999E-2</v>
      </c>
      <c r="AL26" s="368"/>
      <c r="AM26" s="642">
        <v>8.3699999999999997E-2</v>
      </c>
      <c r="AN26" s="423"/>
      <c r="AO26" s="204"/>
    </row>
    <row r="27" spans="1:45" s="41" customFormat="1" ht="18" customHeight="1" x14ac:dyDescent="0.2">
      <c r="A27" s="135" t="s">
        <v>16</v>
      </c>
      <c r="B27" s="136"/>
      <c r="C27" s="136" t="s">
        <v>17</v>
      </c>
      <c r="D27" s="136"/>
      <c r="E27" s="136"/>
      <c r="F27" s="136" t="s">
        <v>14</v>
      </c>
      <c r="G27" s="136"/>
      <c r="H27" s="137"/>
      <c r="I27" s="185" t="s">
        <v>15</v>
      </c>
      <c r="J27" s="137"/>
      <c r="K27" s="136"/>
      <c r="L27" s="136"/>
      <c r="M27" s="136"/>
      <c r="N27" s="138"/>
      <c r="O27" s="888"/>
      <c r="P27" s="889"/>
      <c r="Q27" s="889"/>
      <c r="R27" s="889"/>
      <c r="S27" s="889"/>
      <c r="T27" s="889"/>
      <c r="U27" s="889"/>
      <c r="V27" s="889"/>
      <c r="W27" s="889"/>
      <c r="X27" s="889"/>
      <c r="Y27" s="889"/>
      <c r="Z27" s="889"/>
      <c r="AA27" s="889"/>
      <c r="AB27" s="889"/>
      <c r="AC27" s="889"/>
      <c r="AD27" s="889"/>
      <c r="AE27" s="889"/>
      <c r="AF27" s="889"/>
      <c r="AG27" s="889"/>
      <c r="AH27" s="889"/>
      <c r="AI27" s="889"/>
      <c r="AJ27" s="889"/>
      <c r="AK27" s="889"/>
      <c r="AL27" s="889"/>
      <c r="AM27" s="890"/>
      <c r="AN27" s="898"/>
      <c r="AO27" s="899"/>
    </row>
    <row r="28" spans="1:45" s="41" customFormat="1" ht="46.5" customHeight="1" x14ac:dyDescent="0.25">
      <c r="A28" s="135" t="s">
        <v>63</v>
      </c>
      <c r="B28" s="136"/>
      <c r="C28" s="136" t="s">
        <v>311</v>
      </c>
      <c r="D28" s="136"/>
      <c r="E28" s="136"/>
      <c r="F28" s="136" t="s">
        <v>62</v>
      </c>
      <c r="G28" s="136"/>
      <c r="H28" s="136"/>
      <c r="I28" s="185" t="s">
        <v>109</v>
      </c>
      <c r="J28" s="136"/>
      <c r="K28" s="136"/>
      <c r="L28" s="136"/>
      <c r="M28" s="136"/>
      <c r="N28" s="138"/>
      <c r="O28" s="891"/>
      <c r="P28" s="892"/>
      <c r="Q28" s="892"/>
      <c r="R28" s="892"/>
      <c r="S28" s="892"/>
      <c r="T28" s="892"/>
      <c r="U28" s="892"/>
      <c r="V28" s="892"/>
      <c r="W28" s="892"/>
      <c r="X28" s="892"/>
      <c r="Y28" s="892"/>
      <c r="Z28" s="892"/>
      <c r="AA28" s="892"/>
      <c r="AB28" s="892"/>
      <c r="AC28" s="892"/>
      <c r="AD28" s="892"/>
      <c r="AE28" s="892"/>
      <c r="AF28" s="892"/>
      <c r="AG28" s="892"/>
      <c r="AH28" s="892"/>
      <c r="AI28" s="892"/>
      <c r="AJ28" s="892"/>
      <c r="AK28" s="892"/>
      <c r="AL28" s="892"/>
      <c r="AM28" s="893"/>
      <c r="AN28" s="900"/>
      <c r="AO28" s="901"/>
      <c r="AS28" s="209"/>
    </row>
    <row r="29" spans="1:45" s="41" customFormat="1" ht="24" customHeight="1" thickBot="1" x14ac:dyDescent="0.25">
      <c r="A29" s="139" t="s">
        <v>37</v>
      </c>
      <c r="B29" s="151"/>
      <c r="C29" s="851" t="s">
        <v>312</v>
      </c>
      <c r="D29" s="851"/>
      <c r="E29" s="140"/>
      <c r="F29" s="143" t="s">
        <v>60</v>
      </c>
      <c r="G29" s="140"/>
      <c r="H29" s="166"/>
      <c r="I29" s="878" t="s">
        <v>110</v>
      </c>
      <c r="J29" s="878"/>
      <c r="K29" s="140" t="s">
        <v>18</v>
      </c>
      <c r="L29" s="140"/>
      <c r="M29" s="140"/>
      <c r="N29" s="145"/>
      <c r="O29" s="894"/>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6"/>
      <c r="AN29" s="902"/>
      <c r="AO29" s="903"/>
    </row>
    <row r="30" spans="1:45" s="41" customFormat="1" x14ac:dyDescent="0.2">
      <c r="E30" s="142"/>
      <c r="F30" s="142"/>
      <c r="I30" s="200"/>
    </row>
    <row r="31" spans="1:45" s="41" customFormat="1" x14ac:dyDescent="0.2">
      <c r="E31" s="142"/>
      <c r="F31" s="142"/>
      <c r="I31" s="200"/>
    </row>
    <row r="32" spans="1:45" s="41" customFormat="1" x14ac:dyDescent="0.2">
      <c r="E32" s="142"/>
      <c r="F32" s="142"/>
      <c r="I32" s="200"/>
      <c r="AS32" s="641"/>
    </row>
    <row r="33" spans="5:9" s="41" customFormat="1" x14ac:dyDescent="0.2">
      <c r="E33" s="142"/>
      <c r="F33" s="142"/>
      <c r="I33" s="200"/>
    </row>
    <row r="34" spans="5:9" s="41" customFormat="1" x14ac:dyDescent="0.2">
      <c r="E34" s="142"/>
      <c r="F34" s="142"/>
      <c r="I34" s="200"/>
    </row>
    <row r="35" spans="5:9" s="41" customFormat="1" x14ac:dyDescent="0.2">
      <c r="E35" s="142"/>
      <c r="F35" s="142"/>
      <c r="I35" s="200"/>
    </row>
    <row r="36" spans="5:9" s="41" customFormat="1" x14ac:dyDescent="0.2">
      <c r="E36" s="142"/>
      <c r="F36" s="142"/>
      <c r="I36" s="200"/>
    </row>
    <row r="37" spans="5:9" s="41" customFormat="1" x14ac:dyDescent="0.2">
      <c r="E37" s="142"/>
      <c r="F37" s="142"/>
      <c r="I37" s="200"/>
    </row>
    <row r="38" spans="5:9" s="41" customFormat="1" x14ac:dyDescent="0.2">
      <c r="E38" s="142"/>
      <c r="F38" s="142"/>
      <c r="I38" s="200"/>
    </row>
    <row r="39" spans="5:9" s="41" customFormat="1" x14ac:dyDescent="0.2">
      <c r="E39" s="142"/>
      <c r="F39" s="142"/>
      <c r="I39" s="200"/>
    </row>
    <row r="40" spans="5:9" s="41" customFormat="1" x14ac:dyDescent="0.2">
      <c r="E40" s="142"/>
      <c r="F40" s="142"/>
      <c r="I40" s="200"/>
    </row>
    <row r="41" spans="5:9" s="41" customFormat="1" x14ac:dyDescent="0.2">
      <c r="E41" s="142"/>
      <c r="F41" s="142"/>
      <c r="I41" s="200"/>
    </row>
    <row r="42" spans="5:9" s="41" customFormat="1" x14ac:dyDescent="0.2">
      <c r="E42" s="142"/>
      <c r="F42" s="142"/>
      <c r="I42" s="200"/>
    </row>
    <row r="43" spans="5:9" s="41" customFormat="1" x14ac:dyDescent="0.2">
      <c r="E43" s="142"/>
      <c r="F43" s="142"/>
      <c r="I43" s="200"/>
    </row>
  </sheetData>
  <mergeCells count="56">
    <mergeCell ref="F13:F19"/>
    <mergeCell ref="G15:G16"/>
    <mergeCell ref="AN3:AO8"/>
    <mergeCell ref="A8:N8"/>
    <mergeCell ref="O8:AM8"/>
    <mergeCell ref="A9:B9"/>
    <mergeCell ref="C9:C10"/>
    <mergeCell ref="D9:D10"/>
    <mergeCell ref="E9:E10"/>
    <mergeCell ref="F9:F10"/>
    <mergeCell ref="O9:O10"/>
    <mergeCell ref="P9:Q9"/>
    <mergeCell ref="R9:S9"/>
    <mergeCell ref="A3:N7"/>
    <mergeCell ref="P3:AM7"/>
    <mergeCell ref="J9:J10"/>
    <mergeCell ref="A11:A26"/>
    <mergeCell ref="B11:B26"/>
    <mergeCell ref="C11:C26"/>
    <mergeCell ref="D11:D12"/>
    <mergeCell ref="E11:E12"/>
    <mergeCell ref="D13:D19"/>
    <mergeCell ref="E13:E19"/>
    <mergeCell ref="G9:G10"/>
    <mergeCell ref="H9:H10"/>
    <mergeCell ref="I9:I10"/>
    <mergeCell ref="M9:M10"/>
    <mergeCell ref="N9:N10"/>
    <mergeCell ref="K9:K10"/>
    <mergeCell ref="L9:L10"/>
    <mergeCell ref="Z9:AA9"/>
    <mergeCell ref="AB9:AC9"/>
    <mergeCell ref="AD9:AE9"/>
    <mergeCell ref="AF9:AG9"/>
    <mergeCell ref="T9:U9"/>
    <mergeCell ref="AN27:AO29"/>
    <mergeCell ref="AH9:AI9"/>
    <mergeCell ref="AJ9:AK9"/>
    <mergeCell ref="AL9:AM9"/>
    <mergeCell ref="AN9:AO9"/>
    <mergeCell ref="O3:O7"/>
    <mergeCell ref="C29:D29"/>
    <mergeCell ref="I29:J29"/>
    <mergeCell ref="D20:D23"/>
    <mergeCell ref="E20:E23"/>
    <mergeCell ref="F20:F23"/>
    <mergeCell ref="D24:D25"/>
    <mergeCell ref="E24:E25"/>
    <mergeCell ref="F24:F25"/>
    <mergeCell ref="O15:O16"/>
    <mergeCell ref="G17:G18"/>
    <mergeCell ref="O17:O18"/>
    <mergeCell ref="O27:AM29"/>
    <mergeCell ref="F11:F12"/>
    <mergeCell ref="V9:W9"/>
    <mergeCell ref="X9:Y9"/>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34" max="64" man="1"/>
  </rowBreaks>
  <colBreaks count="1" manualBreakCount="1">
    <brk id="14" min="2"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EDB6-583E-471B-8CF4-BB7744870E72}">
  <dimension ref="A2:AS43"/>
  <sheetViews>
    <sheetView topLeftCell="D28" zoomScaleNormal="100" workbookViewId="0">
      <selection activeCell="L36" sqref="L36"/>
    </sheetView>
  </sheetViews>
  <sheetFormatPr baseColWidth="10" defaultColWidth="11.42578125" defaultRowHeight="15" x14ac:dyDescent="0.25"/>
  <cols>
    <col min="1" max="1" width="28.140625" style="222" customWidth="1"/>
    <col min="2" max="2" width="22.42578125" style="222" customWidth="1"/>
    <col min="3" max="3" width="14.5703125" style="222" customWidth="1"/>
    <col min="4" max="4" width="16.85546875" style="222" customWidth="1"/>
    <col min="5" max="5" width="11.42578125" style="222" customWidth="1"/>
    <col min="6" max="6" width="12.7109375" style="222" customWidth="1"/>
    <col min="7" max="7" width="34.42578125" style="222" customWidth="1"/>
    <col min="8" max="8" width="20" style="222" customWidth="1"/>
    <col min="9" max="9" width="20.28515625" style="222" customWidth="1"/>
    <col min="10" max="15" width="11.42578125" style="222"/>
    <col min="16" max="39" width="7" style="222" customWidth="1"/>
    <col min="40" max="40" width="12.42578125" style="209" customWidth="1"/>
    <col min="41" max="41" width="14.7109375" style="209" customWidth="1"/>
    <col min="42" max="16384" width="11.42578125" style="209"/>
  </cols>
  <sheetData>
    <row r="2" spans="1:43" ht="16.5" x14ac:dyDescent="0.25">
      <c r="A2" s="41"/>
      <c r="B2" s="41"/>
      <c r="C2" s="41"/>
      <c r="D2" s="41"/>
      <c r="E2" s="142"/>
      <c r="F2" s="142"/>
      <c r="G2" s="41"/>
      <c r="H2" s="41"/>
      <c r="I2" s="41"/>
      <c r="J2" s="41"/>
      <c r="K2" s="41"/>
      <c r="L2" s="41"/>
      <c r="M2" s="41"/>
      <c r="N2" s="41"/>
      <c r="O2" s="41"/>
      <c r="P2" s="144"/>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3" ht="17.25" thickBot="1" x14ac:dyDescent="0.3">
      <c r="A3" s="41"/>
      <c r="B3" s="41"/>
      <c r="C3" s="41"/>
      <c r="D3" s="41"/>
      <c r="E3" s="142"/>
      <c r="F3" s="142"/>
      <c r="G3" s="41"/>
      <c r="H3" s="41"/>
      <c r="I3" s="41"/>
      <c r="J3" s="41"/>
      <c r="K3" s="41"/>
      <c r="L3" s="41"/>
      <c r="M3" s="41"/>
      <c r="N3" s="41"/>
      <c r="O3" s="41"/>
      <c r="P3" s="144"/>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3" x14ac:dyDescent="0.25">
      <c r="A4" s="933" t="s">
        <v>402</v>
      </c>
      <c r="B4" s="934"/>
      <c r="C4" s="934"/>
      <c r="D4" s="934"/>
      <c r="E4" s="934"/>
      <c r="F4" s="934"/>
      <c r="G4" s="934"/>
      <c r="H4" s="934"/>
      <c r="I4" s="934"/>
      <c r="J4" s="934"/>
      <c r="K4" s="934"/>
      <c r="L4" s="934"/>
      <c r="M4" s="934"/>
      <c r="N4" s="935"/>
      <c r="O4" s="148"/>
      <c r="P4" s="803" t="s">
        <v>326</v>
      </c>
      <c r="Q4" s="803"/>
      <c r="R4" s="803"/>
      <c r="S4" s="803"/>
      <c r="T4" s="803"/>
      <c r="U4" s="803"/>
      <c r="V4" s="803"/>
      <c r="W4" s="803"/>
      <c r="X4" s="803"/>
      <c r="Y4" s="803"/>
      <c r="Z4" s="803"/>
      <c r="AA4" s="803"/>
      <c r="AB4" s="803"/>
      <c r="AC4" s="803"/>
      <c r="AD4" s="803"/>
      <c r="AE4" s="803"/>
      <c r="AF4" s="803"/>
      <c r="AG4" s="803"/>
      <c r="AH4" s="803"/>
      <c r="AI4" s="803"/>
      <c r="AJ4" s="803"/>
      <c r="AK4" s="803"/>
      <c r="AL4" s="803"/>
      <c r="AM4" s="803"/>
      <c r="AN4" s="813" t="s">
        <v>20</v>
      </c>
      <c r="AO4" s="814"/>
    </row>
    <row r="5" spans="1:43" ht="23.25" x14ac:dyDescent="0.25">
      <c r="A5" s="936"/>
      <c r="B5" s="937"/>
      <c r="C5" s="937"/>
      <c r="D5" s="937"/>
      <c r="E5" s="937"/>
      <c r="F5" s="937"/>
      <c r="G5" s="937"/>
      <c r="H5" s="937"/>
      <c r="I5" s="937"/>
      <c r="J5" s="937"/>
      <c r="K5" s="937"/>
      <c r="L5" s="937"/>
      <c r="M5" s="937"/>
      <c r="N5" s="938"/>
      <c r="O5" s="201"/>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15"/>
      <c r="AO5" s="816"/>
    </row>
    <row r="6" spans="1:43" ht="23.25" x14ac:dyDescent="0.25">
      <c r="A6" s="936"/>
      <c r="B6" s="937"/>
      <c r="C6" s="937"/>
      <c r="D6" s="937"/>
      <c r="E6" s="937"/>
      <c r="F6" s="937"/>
      <c r="G6" s="937"/>
      <c r="H6" s="937"/>
      <c r="I6" s="937"/>
      <c r="J6" s="937"/>
      <c r="K6" s="937"/>
      <c r="L6" s="937"/>
      <c r="M6" s="937"/>
      <c r="N6" s="938"/>
      <c r="O6" s="201"/>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15"/>
      <c r="AO6" s="816"/>
    </row>
    <row r="7" spans="1:43" ht="23.25" x14ac:dyDescent="0.25">
      <c r="A7" s="936"/>
      <c r="B7" s="937"/>
      <c r="C7" s="937"/>
      <c r="D7" s="937"/>
      <c r="E7" s="937"/>
      <c r="F7" s="937"/>
      <c r="G7" s="937"/>
      <c r="H7" s="937"/>
      <c r="I7" s="937"/>
      <c r="J7" s="937"/>
      <c r="K7" s="937"/>
      <c r="L7" s="937"/>
      <c r="M7" s="937"/>
      <c r="N7" s="938"/>
      <c r="O7" s="201"/>
      <c r="P7" s="805"/>
      <c r="Q7" s="805"/>
      <c r="R7" s="805"/>
      <c r="S7" s="805"/>
      <c r="T7" s="805"/>
      <c r="U7" s="805"/>
      <c r="V7" s="805"/>
      <c r="W7" s="805"/>
      <c r="X7" s="805"/>
      <c r="Y7" s="805"/>
      <c r="Z7" s="805"/>
      <c r="AA7" s="805"/>
      <c r="AB7" s="805"/>
      <c r="AC7" s="805"/>
      <c r="AD7" s="805"/>
      <c r="AE7" s="805"/>
      <c r="AF7" s="805"/>
      <c r="AG7" s="805"/>
      <c r="AH7" s="805"/>
      <c r="AI7" s="805"/>
      <c r="AJ7" s="805"/>
      <c r="AK7" s="805"/>
      <c r="AL7" s="805"/>
      <c r="AM7" s="805"/>
      <c r="AN7" s="815"/>
      <c r="AO7" s="816"/>
    </row>
    <row r="8" spans="1:43" ht="24" thickBot="1" x14ac:dyDescent="0.3">
      <c r="A8" s="936"/>
      <c r="B8" s="937"/>
      <c r="C8" s="937"/>
      <c r="D8" s="937"/>
      <c r="E8" s="937"/>
      <c r="F8" s="937"/>
      <c r="G8" s="937"/>
      <c r="H8" s="937"/>
      <c r="I8" s="937"/>
      <c r="J8" s="937"/>
      <c r="K8" s="937"/>
      <c r="L8" s="937"/>
      <c r="M8" s="937"/>
      <c r="N8" s="938"/>
      <c r="O8" s="202"/>
      <c r="P8" s="807"/>
      <c r="Q8" s="807"/>
      <c r="R8" s="807"/>
      <c r="S8" s="807"/>
      <c r="T8" s="807"/>
      <c r="U8" s="807"/>
      <c r="V8" s="807"/>
      <c r="W8" s="807"/>
      <c r="X8" s="807"/>
      <c r="Y8" s="807"/>
      <c r="Z8" s="807"/>
      <c r="AA8" s="807"/>
      <c r="AB8" s="807"/>
      <c r="AC8" s="807"/>
      <c r="AD8" s="807"/>
      <c r="AE8" s="807"/>
      <c r="AF8" s="807"/>
      <c r="AG8" s="807"/>
      <c r="AH8" s="807"/>
      <c r="AI8" s="807"/>
      <c r="AJ8" s="807"/>
      <c r="AK8" s="807"/>
      <c r="AL8" s="807"/>
      <c r="AM8" s="807"/>
      <c r="AN8" s="815"/>
      <c r="AO8" s="816"/>
      <c r="AQ8" s="555"/>
    </row>
    <row r="9" spans="1:43" ht="15.75" thickBot="1" x14ac:dyDescent="0.3">
      <c r="A9" s="962" t="s">
        <v>89</v>
      </c>
      <c r="B9" s="963"/>
      <c r="C9" s="963"/>
      <c r="D9" s="963"/>
      <c r="E9" s="963"/>
      <c r="F9" s="963"/>
      <c r="G9" s="963"/>
      <c r="H9" s="963"/>
      <c r="I9" s="963"/>
      <c r="J9" s="963"/>
      <c r="K9" s="963"/>
      <c r="L9" s="963"/>
      <c r="M9" s="963"/>
      <c r="N9" s="964"/>
      <c r="O9" s="965" t="s">
        <v>319</v>
      </c>
      <c r="P9" s="966"/>
      <c r="Q9" s="966"/>
      <c r="R9" s="966"/>
      <c r="S9" s="966"/>
      <c r="T9" s="966"/>
      <c r="U9" s="966"/>
      <c r="V9" s="966"/>
      <c r="W9" s="966"/>
      <c r="X9" s="966"/>
      <c r="Y9" s="966"/>
      <c r="Z9" s="966"/>
      <c r="AA9" s="966"/>
      <c r="AB9" s="966"/>
      <c r="AC9" s="966"/>
      <c r="AD9" s="966"/>
      <c r="AE9" s="966"/>
      <c r="AF9" s="966"/>
      <c r="AG9" s="966"/>
      <c r="AH9" s="966"/>
      <c r="AI9" s="966"/>
      <c r="AJ9" s="966"/>
      <c r="AK9" s="966"/>
      <c r="AL9" s="966"/>
      <c r="AM9" s="966"/>
      <c r="AN9" s="817"/>
      <c r="AO9" s="818"/>
    </row>
    <row r="10" spans="1:43" ht="15" customHeight="1" x14ac:dyDescent="0.25">
      <c r="A10" s="975" t="s">
        <v>22</v>
      </c>
      <c r="B10" s="967"/>
      <c r="C10" s="967" t="s">
        <v>49</v>
      </c>
      <c r="D10" s="955" t="s">
        <v>308</v>
      </c>
      <c r="E10" s="973" t="s">
        <v>126</v>
      </c>
      <c r="F10" s="973" t="s">
        <v>50</v>
      </c>
      <c r="G10" s="967" t="s">
        <v>51</v>
      </c>
      <c r="H10" s="967" t="s">
        <v>52</v>
      </c>
      <c r="I10" s="967" t="s">
        <v>53</v>
      </c>
      <c r="J10" s="967" t="s">
        <v>54</v>
      </c>
      <c r="K10" s="967" t="s">
        <v>56</v>
      </c>
      <c r="L10" s="967" t="s">
        <v>57</v>
      </c>
      <c r="M10" s="967" t="s">
        <v>58</v>
      </c>
      <c r="N10" s="971" t="s">
        <v>59</v>
      </c>
      <c r="O10" s="836" t="s">
        <v>1006</v>
      </c>
      <c r="P10" s="970" t="s">
        <v>0</v>
      </c>
      <c r="Q10" s="948"/>
      <c r="R10" s="948" t="s">
        <v>1</v>
      </c>
      <c r="S10" s="948"/>
      <c r="T10" s="948" t="s">
        <v>2</v>
      </c>
      <c r="U10" s="948"/>
      <c r="V10" s="948" t="s">
        <v>3</v>
      </c>
      <c r="W10" s="948"/>
      <c r="X10" s="948" t="s">
        <v>4</v>
      </c>
      <c r="Y10" s="948"/>
      <c r="Z10" s="948" t="s">
        <v>5</v>
      </c>
      <c r="AA10" s="948"/>
      <c r="AB10" s="948" t="s">
        <v>6</v>
      </c>
      <c r="AC10" s="948"/>
      <c r="AD10" s="948" t="s">
        <v>7</v>
      </c>
      <c r="AE10" s="948"/>
      <c r="AF10" s="948" t="s">
        <v>8</v>
      </c>
      <c r="AG10" s="948"/>
      <c r="AH10" s="948" t="s">
        <v>9</v>
      </c>
      <c r="AI10" s="948"/>
      <c r="AJ10" s="948" t="s">
        <v>10</v>
      </c>
      <c r="AK10" s="948"/>
      <c r="AL10" s="948" t="s">
        <v>11</v>
      </c>
      <c r="AM10" s="949"/>
      <c r="AN10" s="813" t="s">
        <v>90</v>
      </c>
      <c r="AO10" s="814"/>
    </row>
    <row r="11" spans="1:43" ht="60.75" customHeight="1" thickBot="1" x14ac:dyDescent="0.3">
      <c r="A11" s="211" t="s">
        <v>12</v>
      </c>
      <c r="B11" s="212" t="s">
        <v>13</v>
      </c>
      <c r="C11" s="968"/>
      <c r="D11" s="956"/>
      <c r="E11" s="974"/>
      <c r="F11" s="974"/>
      <c r="G11" s="968"/>
      <c r="H11" s="968"/>
      <c r="I11" s="968"/>
      <c r="J11" s="968"/>
      <c r="K11" s="968"/>
      <c r="L11" s="968"/>
      <c r="M11" s="968"/>
      <c r="N11" s="972"/>
      <c r="O11" s="969"/>
      <c r="P11" s="213" t="s">
        <v>23</v>
      </c>
      <c r="Q11" s="214" t="s">
        <v>24</v>
      </c>
      <c r="R11" s="213" t="s">
        <v>23</v>
      </c>
      <c r="S11" s="214" t="s">
        <v>24</v>
      </c>
      <c r="T11" s="213" t="s">
        <v>23</v>
      </c>
      <c r="U11" s="214" t="s">
        <v>24</v>
      </c>
      <c r="V11" s="213" t="s">
        <v>23</v>
      </c>
      <c r="W11" s="214" t="s">
        <v>24</v>
      </c>
      <c r="X11" s="213" t="s">
        <v>23</v>
      </c>
      <c r="Y11" s="214" t="s">
        <v>24</v>
      </c>
      <c r="Z11" s="213" t="s">
        <v>23</v>
      </c>
      <c r="AA11" s="214" t="s">
        <v>24</v>
      </c>
      <c r="AB11" s="213" t="s">
        <v>23</v>
      </c>
      <c r="AC11" s="214" t="s">
        <v>24</v>
      </c>
      <c r="AD11" s="213" t="s">
        <v>23</v>
      </c>
      <c r="AE11" s="214" t="s">
        <v>24</v>
      </c>
      <c r="AF11" s="213" t="s">
        <v>23</v>
      </c>
      <c r="AG11" s="214" t="s">
        <v>24</v>
      </c>
      <c r="AH11" s="213" t="s">
        <v>23</v>
      </c>
      <c r="AI11" s="214" t="s">
        <v>24</v>
      </c>
      <c r="AJ11" s="213" t="s">
        <v>23</v>
      </c>
      <c r="AK11" s="214" t="s">
        <v>24</v>
      </c>
      <c r="AL11" s="213" t="s">
        <v>23</v>
      </c>
      <c r="AM11" s="610" t="s">
        <v>24</v>
      </c>
      <c r="AN11" s="618" t="s">
        <v>19</v>
      </c>
      <c r="AO11" s="619" t="s">
        <v>21</v>
      </c>
    </row>
    <row r="12" spans="1:43" ht="52.5" customHeight="1" x14ac:dyDescent="0.25">
      <c r="A12" s="950" t="s">
        <v>403</v>
      </c>
      <c r="B12" s="953" t="s">
        <v>404</v>
      </c>
      <c r="C12" s="955" t="s">
        <v>111</v>
      </c>
      <c r="D12" s="921" t="s">
        <v>405</v>
      </c>
      <c r="E12" s="958">
        <v>0.1</v>
      </c>
      <c r="F12" s="384" t="s">
        <v>25</v>
      </c>
      <c r="G12" s="134" t="s">
        <v>406</v>
      </c>
      <c r="H12" s="171" t="s">
        <v>407</v>
      </c>
      <c r="I12" s="160" t="s">
        <v>935</v>
      </c>
      <c r="J12" s="215">
        <v>0.03</v>
      </c>
      <c r="K12" s="216" t="s">
        <v>112</v>
      </c>
      <c r="L12" s="217">
        <v>44197</v>
      </c>
      <c r="M12" s="217">
        <v>44561</v>
      </c>
      <c r="N12" s="426" t="s">
        <v>113</v>
      </c>
      <c r="O12" s="428" t="s">
        <v>26</v>
      </c>
      <c r="P12" s="389"/>
      <c r="Q12" s="398">
        <v>8.3299999999999999E-2</v>
      </c>
      <c r="R12" s="174"/>
      <c r="S12" s="398">
        <v>8.3299999999999999E-2</v>
      </c>
      <c r="T12" s="396"/>
      <c r="U12" s="398">
        <v>8.3299999999999999E-2</v>
      </c>
      <c r="V12" s="396"/>
      <c r="W12" s="398">
        <v>8.3299999999999999E-2</v>
      </c>
      <c r="X12" s="396"/>
      <c r="Y12" s="398">
        <v>8.3299999999999999E-2</v>
      </c>
      <c r="Z12" s="396"/>
      <c r="AA12" s="398">
        <v>8.3299999999999999E-2</v>
      </c>
      <c r="AB12" s="396"/>
      <c r="AC12" s="398">
        <v>8.3299999999999999E-2</v>
      </c>
      <c r="AD12" s="396"/>
      <c r="AE12" s="398">
        <v>8.3299999999999999E-2</v>
      </c>
      <c r="AF12" s="396"/>
      <c r="AG12" s="398">
        <v>8.3299999999999999E-2</v>
      </c>
      <c r="AH12" s="396"/>
      <c r="AI12" s="398">
        <v>8.3299999999999999E-2</v>
      </c>
      <c r="AJ12" s="396"/>
      <c r="AK12" s="398">
        <v>8.3299999999999999E-2</v>
      </c>
      <c r="AL12" s="396"/>
      <c r="AM12" s="398">
        <v>8.3699999999999997E-2</v>
      </c>
      <c r="AN12" s="547"/>
      <c r="AO12" s="547"/>
    </row>
    <row r="13" spans="1:43" ht="75.75" customHeight="1" x14ac:dyDescent="0.25">
      <c r="A13" s="951"/>
      <c r="B13" s="923"/>
      <c r="C13" s="956"/>
      <c r="D13" s="880"/>
      <c r="E13" s="959"/>
      <c r="F13" s="394" t="s">
        <v>25</v>
      </c>
      <c r="G13" s="378" t="s">
        <v>408</v>
      </c>
      <c r="H13" s="382" t="s">
        <v>937</v>
      </c>
      <c r="I13" s="394" t="s">
        <v>936</v>
      </c>
      <c r="J13" s="22">
        <v>0.02</v>
      </c>
      <c r="K13" s="147" t="s">
        <v>112</v>
      </c>
      <c r="L13" s="20">
        <v>44197</v>
      </c>
      <c r="M13" s="20">
        <v>44561</v>
      </c>
      <c r="N13" s="25" t="s">
        <v>113</v>
      </c>
      <c r="O13" s="429" t="s">
        <v>27</v>
      </c>
      <c r="P13" s="389"/>
      <c r="Q13" s="398">
        <v>8.3299999999999999E-2</v>
      </c>
      <c r="R13" s="174"/>
      <c r="S13" s="398">
        <v>8.3299999999999999E-2</v>
      </c>
      <c r="T13" s="174"/>
      <c r="U13" s="398">
        <v>8.3299999999999999E-2</v>
      </c>
      <c r="V13" s="174"/>
      <c r="W13" s="398">
        <v>8.3299999999999999E-2</v>
      </c>
      <c r="X13" s="174"/>
      <c r="Y13" s="398">
        <v>8.3299999999999999E-2</v>
      </c>
      <c r="Z13" s="174"/>
      <c r="AA13" s="398">
        <v>8.3299999999999999E-2</v>
      </c>
      <c r="AB13" s="174"/>
      <c r="AC13" s="398">
        <v>8.3299999999999999E-2</v>
      </c>
      <c r="AD13" s="174"/>
      <c r="AE13" s="398">
        <v>8.3299999999999999E-2</v>
      </c>
      <c r="AF13" s="174"/>
      <c r="AG13" s="398">
        <v>8.3299999999999999E-2</v>
      </c>
      <c r="AH13" s="174"/>
      <c r="AI13" s="398">
        <v>8.3299999999999999E-2</v>
      </c>
      <c r="AJ13" s="174"/>
      <c r="AK13" s="398">
        <v>8.3299999999999999E-2</v>
      </c>
      <c r="AL13" s="174"/>
      <c r="AM13" s="398">
        <v>8.3699999999999997E-2</v>
      </c>
      <c r="AN13" s="204"/>
      <c r="AO13" s="204"/>
    </row>
    <row r="14" spans="1:43" ht="82.5" customHeight="1" x14ac:dyDescent="0.25">
      <c r="A14" s="951"/>
      <c r="B14" s="923"/>
      <c r="C14" s="956"/>
      <c r="D14" s="881"/>
      <c r="E14" s="960"/>
      <c r="F14" s="394" t="s">
        <v>25</v>
      </c>
      <c r="G14" s="400" t="s">
        <v>409</v>
      </c>
      <c r="H14" s="393" t="s">
        <v>121</v>
      </c>
      <c r="I14" s="394" t="s">
        <v>921</v>
      </c>
      <c r="J14" s="22">
        <v>0.05</v>
      </c>
      <c r="K14" s="147" t="s">
        <v>112</v>
      </c>
      <c r="L14" s="20">
        <v>44197</v>
      </c>
      <c r="M14" s="20">
        <v>44561</v>
      </c>
      <c r="N14" s="25" t="s">
        <v>113</v>
      </c>
      <c r="O14" s="429" t="s">
        <v>42</v>
      </c>
      <c r="P14" s="389"/>
      <c r="Q14" s="398">
        <v>8.3299999999999999E-2</v>
      </c>
      <c r="R14" s="174"/>
      <c r="S14" s="398">
        <v>8.3299999999999999E-2</v>
      </c>
      <c r="T14" s="174"/>
      <c r="U14" s="398">
        <v>8.3299999999999999E-2</v>
      </c>
      <c r="V14" s="174"/>
      <c r="W14" s="398">
        <v>8.3299999999999999E-2</v>
      </c>
      <c r="X14" s="174"/>
      <c r="Y14" s="398">
        <v>8.3299999999999999E-2</v>
      </c>
      <c r="Z14" s="174"/>
      <c r="AA14" s="398">
        <v>8.3299999999999999E-2</v>
      </c>
      <c r="AB14" s="174"/>
      <c r="AC14" s="398">
        <v>8.3299999999999999E-2</v>
      </c>
      <c r="AD14" s="174"/>
      <c r="AE14" s="398">
        <v>8.3299999999999999E-2</v>
      </c>
      <c r="AF14" s="174"/>
      <c r="AG14" s="398">
        <v>8.3299999999999999E-2</v>
      </c>
      <c r="AH14" s="174"/>
      <c r="AI14" s="398">
        <v>8.3299999999999999E-2</v>
      </c>
      <c r="AJ14" s="174"/>
      <c r="AK14" s="398">
        <v>8.3299999999999999E-2</v>
      </c>
      <c r="AL14" s="174"/>
      <c r="AM14" s="398">
        <v>8.3699999999999997E-2</v>
      </c>
      <c r="AN14" s="204"/>
      <c r="AO14" s="204"/>
    </row>
    <row r="15" spans="1:43" ht="57" customHeight="1" x14ac:dyDescent="0.25">
      <c r="A15" s="951"/>
      <c r="B15" s="923"/>
      <c r="C15" s="956"/>
      <c r="D15" s="879" t="s">
        <v>410</v>
      </c>
      <c r="E15" s="961">
        <v>0.1</v>
      </c>
      <c r="F15" s="394" t="s">
        <v>25</v>
      </c>
      <c r="G15" s="400" t="s">
        <v>906</v>
      </c>
      <c r="H15" s="393" t="s">
        <v>118</v>
      </c>
      <c r="I15" s="394" t="s">
        <v>922</v>
      </c>
      <c r="J15" s="22">
        <v>0.05</v>
      </c>
      <c r="K15" s="147" t="s">
        <v>112</v>
      </c>
      <c r="L15" s="20">
        <v>44197</v>
      </c>
      <c r="M15" s="20">
        <v>44561</v>
      </c>
      <c r="N15" s="25" t="s">
        <v>113</v>
      </c>
      <c r="O15" s="429">
        <v>2.1</v>
      </c>
      <c r="P15" s="389"/>
      <c r="Q15" s="398">
        <v>8.3299999999999999E-2</v>
      </c>
      <c r="R15" s="174"/>
      <c r="S15" s="398">
        <v>8.3299999999999999E-2</v>
      </c>
      <c r="T15" s="174"/>
      <c r="U15" s="398">
        <v>8.3299999999999999E-2</v>
      </c>
      <c r="V15" s="174"/>
      <c r="W15" s="398">
        <v>8.3299999999999999E-2</v>
      </c>
      <c r="X15" s="174"/>
      <c r="Y15" s="398">
        <v>8.3299999999999999E-2</v>
      </c>
      <c r="Z15" s="174"/>
      <c r="AA15" s="398">
        <v>8.3299999999999999E-2</v>
      </c>
      <c r="AB15" s="174"/>
      <c r="AC15" s="398">
        <v>8.3299999999999999E-2</v>
      </c>
      <c r="AD15" s="174"/>
      <c r="AE15" s="398">
        <v>8.3299999999999999E-2</v>
      </c>
      <c r="AF15" s="174"/>
      <c r="AG15" s="398">
        <v>8.3299999999999999E-2</v>
      </c>
      <c r="AH15" s="174"/>
      <c r="AI15" s="398">
        <v>8.3299999999999999E-2</v>
      </c>
      <c r="AJ15" s="174"/>
      <c r="AK15" s="398">
        <v>8.3299999999999999E-2</v>
      </c>
      <c r="AL15" s="174"/>
      <c r="AM15" s="398">
        <v>8.3699999999999997E-2</v>
      </c>
      <c r="AN15" s="204"/>
      <c r="AO15" s="204"/>
    </row>
    <row r="16" spans="1:43" ht="45.75" customHeight="1" x14ac:dyDescent="0.25">
      <c r="A16" s="951"/>
      <c r="B16" s="923"/>
      <c r="C16" s="956"/>
      <c r="D16" s="881"/>
      <c r="E16" s="960"/>
      <c r="F16" s="394" t="s">
        <v>25</v>
      </c>
      <c r="G16" s="400" t="s">
        <v>907</v>
      </c>
      <c r="H16" s="393" t="s">
        <v>119</v>
      </c>
      <c r="I16" s="394" t="s">
        <v>938</v>
      </c>
      <c r="J16" s="22">
        <v>0.05</v>
      </c>
      <c r="K16" s="147" t="s">
        <v>112</v>
      </c>
      <c r="L16" s="20">
        <v>44197</v>
      </c>
      <c r="M16" s="20">
        <v>44561</v>
      </c>
      <c r="N16" s="25" t="s">
        <v>113</v>
      </c>
      <c r="O16" s="429" t="s">
        <v>28</v>
      </c>
      <c r="P16" s="389"/>
      <c r="Q16" s="474"/>
      <c r="R16" s="174"/>
      <c r="S16" s="391"/>
      <c r="T16" s="391"/>
      <c r="U16" s="391"/>
      <c r="V16" s="391"/>
      <c r="W16" s="391"/>
      <c r="X16" s="391"/>
      <c r="Y16" s="391"/>
      <c r="Z16" s="391"/>
      <c r="AA16" s="391"/>
      <c r="AB16" s="391"/>
      <c r="AC16" s="391"/>
      <c r="AD16" s="391"/>
      <c r="AE16" s="391"/>
      <c r="AF16" s="391"/>
      <c r="AG16" s="425">
        <v>1</v>
      </c>
      <c r="AH16" s="391"/>
      <c r="AI16" s="391"/>
      <c r="AJ16" s="391"/>
      <c r="AK16" s="391"/>
      <c r="AL16" s="391"/>
      <c r="AM16" s="391"/>
      <c r="AN16" s="204"/>
      <c r="AO16" s="204"/>
    </row>
    <row r="17" spans="1:41" ht="25.5" x14ac:dyDescent="0.25">
      <c r="A17" s="951"/>
      <c r="B17" s="923"/>
      <c r="C17" s="956"/>
      <c r="D17" s="879" t="s">
        <v>411</v>
      </c>
      <c r="E17" s="961">
        <v>0.15</v>
      </c>
      <c r="F17" s="394" t="s">
        <v>25</v>
      </c>
      <c r="G17" s="400" t="s">
        <v>908</v>
      </c>
      <c r="H17" s="393" t="s">
        <v>1030</v>
      </c>
      <c r="I17" s="393" t="s">
        <v>923</v>
      </c>
      <c r="J17" s="22">
        <v>2.5000000000000001E-2</v>
      </c>
      <c r="K17" s="147" t="s">
        <v>112</v>
      </c>
      <c r="L17" s="20">
        <v>44197</v>
      </c>
      <c r="M17" s="20">
        <v>44561</v>
      </c>
      <c r="N17" s="25" t="s">
        <v>113</v>
      </c>
      <c r="O17" s="429" t="s">
        <v>30</v>
      </c>
      <c r="P17" s="389"/>
      <c r="Q17" s="425">
        <v>1</v>
      </c>
      <c r="R17" s="174"/>
      <c r="S17" s="391"/>
      <c r="T17" s="391"/>
      <c r="U17" s="391"/>
      <c r="V17" s="391"/>
      <c r="W17" s="391"/>
      <c r="X17" s="391"/>
      <c r="Y17" s="391"/>
      <c r="Z17" s="391"/>
      <c r="AA17" s="391"/>
      <c r="AB17" s="391"/>
      <c r="AC17" s="391"/>
      <c r="AD17" s="391"/>
      <c r="AE17" s="391"/>
      <c r="AF17" s="391"/>
      <c r="AG17" s="391"/>
      <c r="AH17" s="391"/>
      <c r="AI17" s="391"/>
      <c r="AJ17" s="391"/>
      <c r="AK17" s="391"/>
      <c r="AL17" s="391"/>
      <c r="AM17" s="391"/>
      <c r="AN17" s="204"/>
      <c r="AO17" s="204"/>
    </row>
    <row r="18" spans="1:41" ht="25.5" x14ac:dyDescent="0.25">
      <c r="A18" s="951"/>
      <c r="B18" s="923"/>
      <c r="C18" s="956"/>
      <c r="D18" s="880"/>
      <c r="E18" s="959"/>
      <c r="F18" s="394" t="s">
        <v>25</v>
      </c>
      <c r="G18" s="400" t="s">
        <v>1031</v>
      </c>
      <c r="H18" s="393" t="s">
        <v>1032</v>
      </c>
      <c r="I18" s="393" t="s">
        <v>923</v>
      </c>
      <c r="J18" s="22">
        <v>2.5000000000000001E-2</v>
      </c>
      <c r="K18" s="147" t="s">
        <v>112</v>
      </c>
      <c r="L18" s="20">
        <v>44197</v>
      </c>
      <c r="M18" s="20">
        <v>44561</v>
      </c>
      <c r="N18" s="25" t="s">
        <v>113</v>
      </c>
      <c r="O18" s="429" t="s">
        <v>31</v>
      </c>
      <c r="P18" s="389"/>
      <c r="Q18" s="425">
        <v>1</v>
      </c>
      <c r="R18" s="174"/>
      <c r="S18" s="391"/>
      <c r="T18" s="391"/>
      <c r="U18" s="391"/>
      <c r="V18" s="391"/>
      <c r="W18" s="391"/>
      <c r="X18" s="391"/>
      <c r="Y18" s="391"/>
      <c r="Z18" s="391"/>
      <c r="AA18" s="391"/>
      <c r="AB18" s="391"/>
      <c r="AC18" s="391"/>
      <c r="AD18" s="391"/>
      <c r="AE18" s="391"/>
      <c r="AF18" s="391"/>
      <c r="AG18" s="391"/>
      <c r="AH18" s="391"/>
      <c r="AI18" s="391"/>
      <c r="AJ18" s="391"/>
      <c r="AK18" s="391"/>
      <c r="AL18" s="391"/>
      <c r="AM18" s="391"/>
      <c r="AN18" s="204"/>
      <c r="AO18" s="204"/>
    </row>
    <row r="19" spans="1:41" ht="38.25" x14ac:dyDescent="0.25">
      <c r="A19" s="951"/>
      <c r="B19" s="923"/>
      <c r="C19" s="956"/>
      <c r="D19" s="880"/>
      <c r="E19" s="959"/>
      <c r="F19" s="394" t="s">
        <v>25</v>
      </c>
      <c r="G19" s="400" t="s">
        <v>909</v>
      </c>
      <c r="H19" s="393" t="s">
        <v>1035</v>
      </c>
      <c r="I19" s="393" t="s">
        <v>923</v>
      </c>
      <c r="J19" s="22">
        <v>2.5000000000000001E-2</v>
      </c>
      <c r="K19" s="147" t="s">
        <v>112</v>
      </c>
      <c r="L19" s="20">
        <v>44197</v>
      </c>
      <c r="M19" s="20">
        <v>44561</v>
      </c>
      <c r="N19" s="25" t="s">
        <v>113</v>
      </c>
      <c r="O19" s="429" t="s">
        <v>40</v>
      </c>
      <c r="P19" s="389"/>
      <c r="Q19" s="425">
        <v>1</v>
      </c>
      <c r="R19" s="174"/>
      <c r="S19" s="391"/>
      <c r="T19" s="391"/>
      <c r="U19" s="391"/>
      <c r="V19" s="391"/>
      <c r="W19" s="391"/>
      <c r="X19" s="391"/>
      <c r="Y19" s="391"/>
      <c r="Z19" s="391"/>
      <c r="AA19" s="391"/>
      <c r="AB19" s="391"/>
      <c r="AC19" s="391"/>
      <c r="AD19" s="391"/>
      <c r="AE19" s="391"/>
      <c r="AF19" s="391"/>
      <c r="AG19" s="391"/>
      <c r="AH19" s="391"/>
      <c r="AI19" s="391"/>
      <c r="AJ19" s="391"/>
      <c r="AK19" s="391"/>
      <c r="AL19" s="391"/>
      <c r="AM19" s="391"/>
      <c r="AN19" s="204"/>
      <c r="AO19" s="204"/>
    </row>
    <row r="20" spans="1:41" ht="38.25" x14ac:dyDescent="0.25">
      <c r="A20" s="951"/>
      <c r="B20" s="923"/>
      <c r="C20" s="956"/>
      <c r="D20" s="880"/>
      <c r="E20" s="959"/>
      <c r="F20" s="394" t="s">
        <v>25</v>
      </c>
      <c r="G20" s="400" t="s">
        <v>910</v>
      </c>
      <c r="H20" s="393" t="s">
        <v>1036</v>
      </c>
      <c r="I20" s="393" t="s">
        <v>923</v>
      </c>
      <c r="J20" s="22">
        <v>2.5000000000000001E-2</v>
      </c>
      <c r="K20" s="147" t="s">
        <v>112</v>
      </c>
      <c r="L20" s="20">
        <v>44197</v>
      </c>
      <c r="M20" s="20">
        <v>44561</v>
      </c>
      <c r="N20" s="25" t="s">
        <v>113</v>
      </c>
      <c r="O20" s="429" t="s">
        <v>125</v>
      </c>
      <c r="P20" s="389"/>
      <c r="Q20" s="425">
        <v>1</v>
      </c>
      <c r="R20" s="174"/>
      <c r="S20" s="391"/>
      <c r="T20" s="391"/>
      <c r="U20" s="391"/>
      <c r="V20" s="391"/>
      <c r="W20" s="391"/>
      <c r="X20" s="391"/>
      <c r="Y20" s="391"/>
      <c r="Z20" s="391"/>
      <c r="AA20" s="391"/>
      <c r="AB20" s="391"/>
      <c r="AC20" s="391"/>
      <c r="AD20" s="391"/>
      <c r="AE20" s="391"/>
      <c r="AF20" s="391"/>
      <c r="AG20" s="391"/>
      <c r="AH20" s="391"/>
      <c r="AI20" s="391"/>
      <c r="AJ20" s="391"/>
      <c r="AK20" s="391"/>
      <c r="AL20" s="391"/>
      <c r="AM20" s="391"/>
      <c r="AN20" s="204"/>
      <c r="AO20" s="204"/>
    </row>
    <row r="21" spans="1:41" ht="38.25" x14ac:dyDescent="0.25">
      <c r="A21" s="951"/>
      <c r="B21" s="923"/>
      <c r="C21" s="956"/>
      <c r="D21" s="880"/>
      <c r="E21" s="959"/>
      <c r="F21" s="394" t="s">
        <v>25</v>
      </c>
      <c r="G21" s="400" t="s">
        <v>911</v>
      </c>
      <c r="H21" s="393" t="s">
        <v>1033</v>
      </c>
      <c r="I21" s="393" t="s">
        <v>923</v>
      </c>
      <c r="J21" s="22">
        <v>2.5000000000000001E-2</v>
      </c>
      <c r="K21" s="147" t="s">
        <v>112</v>
      </c>
      <c r="L21" s="20">
        <v>44197</v>
      </c>
      <c r="M21" s="20">
        <v>44561</v>
      </c>
      <c r="N21" s="25" t="s">
        <v>113</v>
      </c>
      <c r="O21" s="429" t="s">
        <v>592</v>
      </c>
      <c r="P21" s="389"/>
      <c r="Q21" s="425">
        <v>1</v>
      </c>
      <c r="R21" s="174"/>
      <c r="S21" s="391"/>
      <c r="T21" s="391"/>
      <c r="U21" s="391"/>
      <c r="V21" s="391"/>
      <c r="W21" s="391"/>
      <c r="X21" s="391"/>
      <c r="Y21" s="391"/>
      <c r="Z21" s="391"/>
      <c r="AA21" s="391"/>
      <c r="AB21" s="391"/>
      <c r="AC21" s="391"/>
      <c r="AD21" s="391"/>
      <c r="AE21" s="391"/>
      <c r="AF21" s="391"/>
      <c r="AG21" s="391"/>
      <c r="AH21" s="391"/>
      <c r="AI21" s="391"/>
      <c r="AJ21" s="391"/>
      <c r="AK21" s="391"/>
      <c r="AL21" s="391"/>
      <c r="AM21" s="391"/>
      <c r="AN21" s="204"/>
      <c r="AO21" s="204"/>
    </row>
    <row r="22" spans="1:41" ht="55.5" customHeight="1" x14ac:dyDescent="0.25">
      <c r="A22" s="951"/>
      <c r="B22" s="923"/>
      <c r="C22" s="956"/>
      <c r="D22" s="881"/>
      <c r="E22" s="960"/>
      <c r="F22" s="394" t="s">
        <v>25</v>
      </c>
      <c r="G22" s="400" t="s">
        <v>912</v>
      </c>
      <c r="H22" s="393" t="s">
        <v>1034</v>
      </c>
      <c r="I22" s="393" t="s">
        <v>923</v>
      </c>
      <c r="J22" s="22">
        <v>2.5000000000000001E-2</v>
      </c>
      <c r="K22" s="147" t="s">
        <v>112</v>
      </c>
      <c r="L22" s="20">
        <v>44197</v>
      </c>
      <c r="M22" s="20">
        <v>44561</v>
      </c>
      <c r="N22" s="25" t="s">
        <v>113</v>
      </c>
      <c r="O22" s="429" t="s">
        <v>595</v>
      </c>
      <c r="P22" s="389"/>
      <c r="Q22" s="425">
        <v>1</v>
      </c>
      <c r="R22" s="174"/>
      <c r="S22" s="391"/>
      <c r="T22" s="391"/>
      <c r="U22" s="391"/>
      <c r="V22" s="391"/>
      <c r="W22" s="391"/>
      <c r="X22" s="391"/>
      <c r="Y22" s="391"/>
      <c r="Z22" s="391"/>
      <c r="AA22" s="391"/>
      <c r="AB22" s="391"/>
      <c r="AC22" s="391"/>
      <c r="AD22" s="391"/>
      <c r="AE22" s="391"/>
      <c r="AF22" s="391"/>
      <c r="AG22" s="391"/>
      <c r="AH22" s="391"/>
      <c r="AI22" s="391"/>
      <c r="AJ22" s="391"/>
      <c r="AK22" s="391"/>
      <c r="AL22" s="391"/>
      <c r="AM22" s="391"/>
      <c r="AN22" s="204"/>
      <c r="AO22" s="204"/>
    </row>
    <row r="23" spans="1:41" ht="33" customHeight="1" x14ac:dyDescent="0.25">
      <c r="A23" s="951"/>
      <c r="B23" s="923"/>
      <c r="C23" s="956"/>
      <c r="D23" s="879" t="s">
        <v>412</v>
      </c>
      <c r="E23" s="961">
        <v>0.15</v>
      </c>
      <c r="F23" s="394" t="s">
        <v>25</v>
      </c>
      <c r="G23" s="945" t="s">
        <v>913</v>
      </c>
      <c r="H23" s="393" t="s">
        <v>939</v>
      </c>
      <c r="I23" s="393" t="s">
        <v>924</v>
      </c>
      <c r="J23" s="22">
        <v>0.1</v>
      </c>
      <c r="K23" s="147" t="s">
        <v>112</v>
      </c>
      <c r="L23" s="20">
        <v>44197</v>
      </c>
      <c r="M23" s="20">
        <v>44561</v>
      </c>
      <c r="N23" s="25" t="s">
        <v>113</v>
      </c>
      <c r="O23" s="429" t="s">
        <v>32</v>
      </c>
      <c r="P23" s="389"/>
      <c r="Q23" s="398">
        <v>8.3299999999999999E-2</v>
      </c>
      <c r="R23" s="174"/>
      <c r="S23" s="398">
        <v>8.3299999999999999E-2</v>
      </c>
      <c r="T23" s="174"/>
      <c r="U23" s="398">
        <v>8.3299999999999999E-2</v>
      </c>
      <c r="V23" s="174"/>
      <c r="W23" s="398">
        <v>8.3299999999999999E-2</v>
      </c>
      <c r="X23" s="174"/>
      <c r="Y23" s="398">
        <v>8.3299999999999999E-2</v>
      </c>
      <c r="Z23" s="174"/>
      <c r="AA23" s="398">
        <v>8.3299999999999999E-2</v>
      </c>
      <c r="AB23" s="174"/>
      <c r="AC23" s="398">
        <v>8.3299999999999999E-2</v>
      </c>
      <c r="AD23" s="174"/>
      <c r="AE23" s="398">
        <v>8.3299999999999999E-2</v>
      </c>
      <c r="AF23" s="174"/>
      <c r="AG23" s="398">
        <v>8.3299999999999999E-2</v>
      </c>
      <c r="AH23" s="174"/>
      <c r="AI23" s="398">
        <v>8.3299999999999999E-2</v>
      </c>
      <c r="AJ23" s="174"/>
      <c r="AK23" s="398">
        <v>8.3299999999999999E-2</v>
      </c>
      <c r="AL23" s="174"/>
      <c r="AM23" s="398">
        <v>8.3299999999999999E-2</v>
      </c>
      <c r="AN23" s="204"/>
      <c r="AO23" s="204"/>
    </row>
    <row r="24" spans="1:41" ht="30" customHeight="1" x14ac:dyDescent="0.25">
      <c r="A24" s="951"/>
      <c r="B24" s="923"/>
      <c r="C24" s="956"/>
      <c r="D24" s="880"/>
      <c r="E24" s="959"/>
      <c r="F24" s="394" t="s">
        <v>25</v>
      </c>
      <c r="G24" s="946"/>
      <c r="H24" s="684" t="s">
        <v>1025</v>
      </c>
      <c r="I24" s="393" t="s">
        <v>925</v>
      </c>
      <c r="J24" s="22">
        <v>0.02</v>
      </c>
      <c r="K24" s="147" t="s">
        <v>112</v>
      </c>
      <c r="L24" s="20">
        <v>44197</v>
      </c>
      <c r="M24" s="20">
        <v>44561</v>
      </c>
      <c r="N24" s="25" t="s">
        <v>113</v>
      </c>
      <c r="O24" s="429" t="s">
        <v>32</v>
      </c>
      <c r="P24" s="389"/>
      <c r="Q24" s="474"/>
      <c r="R24" s="474"/>
      <c r="S24" s="474"/>
      <c r="T24" s="474"/>
      <c r="U24" s="474"/>
      <c r="V24" s="474"/>
      <c r="W24" s="491">
        <v>1</v>
      </c>
      <c r="X24" s="474"/>
      <c r="Z24" s="474"/>
      <c r="AA24" s="474"/>
      <c r="AB24" s="474"/>
      <c r="AC24" s="474"/>
      <c r="AD24" s="474"/>
      <c r="AE24" s="474"/>
      <c r="AF24" s="474"/>
      <c r="AG24" s="474"/>
      <c r="AH24" s="474"/>
      <c r="AI24" s="474"/>
      <c r="AJ24" s="474"/>
      <c r="AK24" s="474"/>
      <c r="AL24" s="474"/>
      <c r="AM24" s="474"/>
      <c r="AN24" s="204"/>
      <c r="AO24" s="204"/>
    </row>
    <row r="25" spans="1:41" ht="32.25" customHeight="1" x14ac:dyDescent="0.25">
      <c r="A25" s="951"/>
      <c r="B25" s="923"/>
      <c r="C25" s="956"/>
      <c r="D25" s="880"/>
      <c r="E25" s="959"/>
      <c r="F25" s="394" t="s">
        <v>25</v>
      </c>
      <c r="G25" s="947"/>
      <c r="H25" s="39" t="s">
        <v>120</v>
      </c>
      <c r="I25" s="39" t="s">
        <v>926</v>
      </c>
      <c r="J25" s="22">
        <v>0.03</v>
      </c>
      <c r="K25" s="147" t="s">
        <v>112</v>
      </c>
      <c r="L25" s="20">
        <v>44197</v>
      </c>
      <c r="M25" s="20">
        <v>44561</v>
      </c>
      <c r="N25" s="25" t="s">
        <v>113</v>
      </c>
      <c r="O25" s="429" t="s">
        <v>32</v>
      </c>
      <c r="P25" s="389"/>
      <c r="Q25" s="398">
        <v>8.3299999999999999E-2</v>
      </c>
      <c r="R25" s="174"/>
      <c r="S25" s="398">
        <v>8.3299999999999999E-2</v>
      </c>
      <c r="T25" s="174"/>
      <c r="U25" s="398">
        <v>8.3299999999999999E-2</v>
      </c>
      <c r="V25" s="174"/>
      <c r="W25" s="398">
        <v>8.3299999999999999E-2</v>
      </c>
      <c r="X25" s="174"/>
      <c r="Y25" s="398">
        <v>8.3299999999999999E-2</v>
      </c>
      <c r="Z25" s="174"/>
      <c r="AA25" s="398">
        <v>8.3299999999999999E-2</v>
      </c>
      <c r="AB25" s="174"/>
      <c r="AC25" s="398">
        <v>8.3299999999999999E-2</v>
      </c>
      <c r="AD25" s="174"/>
      <c r="AE25" s="398">
        <v>8.3299999999999999E-2</v>
      </c>
      <c r="AF25" s="174"/>
      <c r="AG25" s="398">
        <v>8.3299999999999999E-2</v>
      </c>
      <c r="AH25" s="174"/>
      <c r="AI25" s="398">
        <v>8.3299999999999999E-2</v>
      </c>
      <c r="AJ25" s="174"/>
      <c r="AK25" s="398">
        <v>8.3299999999999999E-2</v>
      </c>
      <c r="AL25" s="174"/>
      <c r="AM25" s="398">
        <v>8.3299999999999999E-2</v>
      </c>
      <c r="AN25" s="204"/>
      <c r="AO25" s="204"/>
    </row>
    <row r="26" spans="1:41" ht="38.25" x14ac:dyDescent="0.25">
      <c r="A26" s="951"/>
      <c r="B26" s="923"/>
      <c r="C26" s="956"/>
      <c r="D26" s="879" t="s">
        <v>413</v>
      </c>
      <c r="E26" s="961">
        <v>0.1</v>
      </c>
      <c r="F26" s="394" t="s">
        <v>25</v>
      </c>
      <c r="G26" s="400" t="s">
        <v>914</v>
      </c>
      <c r="H26" s="393" t="s">
        <v>116</v>
      </c>
      <c r="I26" s="393" t="s">
        <v>927</v>
      </c>
      <c r="J26" s="22">
        <v>2.5000000000000001E-2</v>
      </c>
      <c r="K26" s="147" t="s">
        <v>112</v>
      </c>
      <c r="L26" s="20">
        <v>44197</v>
      </c>
      <c r="M26" s="20">
        <v>44561</v>
      </c>
      <c r="N26" s="25" t="s">
        <v>113</v>
      </c>
      <c r="O26" s="429" t="s">
        <v>35</v>
      </c>
      <c r="P26" s="389"/>
      <c r="Q26" s="425">
        <v>1</v>
      </c>
      <c r="R26" s="174"/>
      <c r="S26" s="391"/>
      <c r="T26" s="391"/>
      <c r="U26" s="391"/>
      <c r="V26" s="391"/>
      <c r="W26" s="391"/>
      <c r="X26" s="391"/>
      <c r="Y26" s="391"/>
      <c r="Z26" s="391"/>
      <c r="AA26" s="391"/>
      <c r="AB26" s="391"/>
      <c r="AC26" s="391"/>
      <c r="AD26" s="391"/>
      <c r="AE26" s="391"/>
      <c r="AF26" s="391"/>
      <c r="AG26" s="391"/>
      <c r="AH26" s="391"/>
      <c r="AI26" s="391"/>
      <c r="AJ26" s="391"/>
      <c r="AK26" s="391"/>
      <c r="AL26" s="391"/>
      <c r="AM26" s="391"/>
      <c r="AN26" s="423"/>
      <c r="AO26" s="204"/>
    </row>
    <row r="27" spans="1:41" ht="38.25" x14ac:dyDescent="0.25">
      <c r="A27" s="951"/>
      <c r="B27" s="923"/>
      <c r="C27" s="956"/>
      <c r="D27" s="880"/>
      <c r="E27" s="959"/>
      <c r="F27" s="394" t="s">
        <v>25</v>
      </c>
      <c r="G27" s="400" t="s">
        <v>1026</v>
      </c>
      <c r="H27" s="393" t="s">
        <v>117</v>
      </c>
      <c r="I27" s="393" t="s">
        <v>929</v>
      </c>
      <c r="J27" s="22">
        <v>2.5000000000000001E-2</v>
      </c>
      <c r="K27" s="147" t="s">
        <v>112</v>
      </c>
      <c r="L27" s="20">
        <v>44197</v>
      </c>
      <c r="M27" s="20">
        <v>44561</v>
      </c>
      <c r="N27" s="25" t="s">
        <v>113</v>
      </c>
      <c r="O27" s="429" t="s">
        <v>44</v>
      </c>
      <c r="P27" s="389"/>
      <c r="Q27" s="391"/>
      <c r="R27" s="174"/>
      <c r="S27" s="425">
        <v>1</v>
      </c>
      <c r="T27" s="174"/>
      <c r="U27" s="391"/>
      <c r="V27" s="391"/>
      <c r="W27" s="391"/>
      <c r="X27" s="391"/>
      <c r="Y27" s="391"/>
      <c r="Z27" s="391"/>
      <c r="AA27" s="391"/>
      <c r="AB27" s="391"/>
      <c r="AC27" s="391"/>
      <c r="AD27" s="391"/>
      <c r="AE27" s="391"/>
      <c r="AF27" s="391"/>
      <c r="AG27" s="391"/>
      <c r="AH27" s="391"/>
      <c r="AI27" s="391"/>
      <c r="AJ27" s="391"/>
      <c r="AK27" s="391"/>
      <c r="AL27" s="391"/>
      <c r="AM27" s="391"/>
      <c r="AN27" s="204"/>
      <c r="AO27" s="204"/>
    </row>
    <row r="28" spans="1:41" ht="38.25" x14ac:dyDescent="0.25">
      <c r="A28" s="951"/>
      <c r="B28" s="923"/>
      <c r="C28" s="956"/>
      <c r="D28" s="880"/>
      <c r="E28" s="959"/>
      <c r="F28" s="394" t="s">
        <v>25</v>
      </c>
      <c r="G28" s="400" t="s">
        <v>940</v>
      </c>
      <c r="H28" s="393" t="s">
        <v>116</v>
      </c>
      <c r="I28" s="393" t="s">
        <v>1027</v>
      </c>
      <c r="J28" s="22">
        <v>2.5000000000000001E-2</v>
      </c>
      <c r="K28" s="147" t="s">
        <v>112</v>
      </c>
      <c r="L28" s="20">
        <v>44197</v>
      </c>
      <c r="M28" s="20">
        <v>44561</v>
      </c>
      <c r="N28" s="25" t="s">
        <v>113</v>
      </c>
      <c r="O28" s="429" t="s">
        <v>44</v>
      </c>
      <c r="P28" s="389"/>
      <c r="Q28" s="391"/>
      <c r="R28" s="174"/>
      <c r="S28" s="391" t="s">
        <v>114</v>
      </c>
      <c r="T28" s="391"/>
      <c r="U28" s="391"/>
      <c r="V28" s="391"/>
      <c r="W28" s="391"/>
      <c r="X28" s="391"/>
      <c r="Y28" s="391"/>
      <c r="Z28" s="391"/>
      <c r="AA28" s="391"/>
      <c r="AB28" s="391"/>
      <c r="AC28" s="391"/>
      <c r="AD28" s="391"/>
      <c r="AE28" s="425">
        <v>1</v>
      </c>
      <c r="AF28" s="391"/>
      <c r="AG28" s="391"/>
      <c r="AH28" s="391"/>
      <c r="AI28" s="391"/>
      <c r="AJ28" s="391"/>
      <c r="AK28" s="391"/>
      <c r="AL28" s="391"/>
      <c r="AM28" s="391"/>
      <c r="AN28" s="204"/>
      <c r="AO28" s="204"/>
    </row>
    <row r="29" spans="1:41" ht="69.75" customHeight="1" x14ac:dyDescent="0.25">
      <c r="A29" s="951"/>
      <c r="B29" s="923"/>
      <c r="C29" s="956"/>
      <c r="D29" s="881"/>
      <c r="E29" s="959"/>
      <c r="F29" s="394" t="s">
        <v>25</v>
      </c>
      <c r="G29" s="218" t="s">
        <v>915</v>
      </c>
      <c r="H29" s="393" t="s">
        <v>116</v>
      </c>
      <c r="I29" s="393" t="s">
        <v>928</v>
      </c>
      <c r="J29" s="22">
        <v>2.5000000000000001E-2</v>
      </c>
      <c r="K29" s="147" t="s">
        <v>112</v>
      </c>
      <c r="L29" s="20">
        <v>44197</v>
      </c>
      <c r="M29" s="20">
        <v>44561</v>
      </c>
      <c r="N29" s="25" t="s">
        <v>113</v>
      </c>
      <c r="O29" s="429" t="s">
        <v>920</v>
      </c>
      <c r="P29" s="389"/>
      <c r="Q29" s="391"/>
      <c r="R29" s="174"/>
      <c r="S29" s="425">
        <v>1</v>
      </c>
      <c r="T29" s="174"/>
      <c r="U29" s="391"/>
      <c r="V29" s="391"/>
      <c r="W29" s="391"/>
      <c r="X29" s="391"/>
      <c r="Y29" s="391"/>
      <c r="Z29" s="391"/>
      <c r="AA29" s="391"/>
      <c r="AB29" s="391"/>
      <c r="AC29" s="391"/>
      <c r="AD29" s="391"/>
      <c r="AE29" s="391"/>
      <c r="AF29" s="391"/>
      <c r="AG29" s="391"/>
      <c r="AH29" s="391"/>
      <c r="AI29" s="391"/>
      <c r="AJ29" s="391"/>
      <c r="AK29" s="391"/>
      <c r="AL29" s="391"/>
      <c r="AM29" s="391"/>
      <c r="AN29" s="204"/>
      <c r="AO29" s="204"/>
    </row>
    <row r="30" spans="1:41" ht="63.75" x14ac:dyDescent="0.25">
      <c r="A30" s="951"/>
      <c r="B30" s="923"/>
      <c r="C30" s="956"/>
      <c r="D30" s="397" t="s">
        <v>1028</v>
      </c>
      <c r="E30" s="394">
        <v>0.1</v>
      </c>
      <c r="F30" s="394" t="s">
        <v>25</v>
      </c>
      <c r="G30" s="397" t="s">
        <v>916</v>
      </c>
      <c r="H30" s="393" t="s">
        <v>414</v>
      </c>
      <c r="I30" s="393" t="s">
        <v>930</v>
      </c>
      <c r="J30" s="22">
        <v>0.1</v>
      </c>
      <c r="K30" s="147" t="s">
        <v>112</v>
      </c>
      <c r="L30" s="20">
        <v>44197</v>
      </c>
      <c r="M30" s="20">
        <v>44561</v>
      </c>
      <c r="N30" s="25" t="s">
        <v>113</v>
      </c>
      <c r="O30" s="429" t="s">
        <v>46</v>
      </c>
      <c r="P30" s="389"/>
      <c r="Q30" s="398">
        <v>8.3299999999999999E-2</v>
      </c>
      <c r="R30" s="174"/>
      <c r="S30" s="398">
        <v>8.3299999999999999E-2</v>
      </c>
      <c r="T30" s="174"/>
      <c r="U30" s="398">
        <v>8.3299999999999999E-2</v>
      </c>
      <c r="V30" s="174"/>
      <c r="W30" s="398">
        <v>8.3299999999999999E-2</v>
      </c>
      <c r="X30" s="174"/>
      <c r="Y30" s="398">
        <v>8.3299999999999999E-2</v>
      </c>
      <c r="Z30" s="174"/>
      <c r="AA30" s="398">
        <v>8.3299999999999999E-2</v>
      </c>
      <c r="AB30" s="174"/>
      <c r="AC30" s="398">
        <v>8.3299999999999999E-2</v>
      </c>
      <c r="AD30" s="174"/>
      <c r="AE30" s="398">
        <v>8.3299999999999999E-2</v>
      </c>
      <c r="AF30" s="174"/>
      <c r="AG30" s="398">
        <v>8.3299999999999999E-2</v>
      </c>
      <c r="AH30" s="174"/>
      <c r="AI30" s="398">
        <v>8.3299999999999999E-2</v>
      </c>
      <c r="AJ30" s="174"/>
      <c r="AK30" s="398">
        <v>8.3299999999999999E-2</v>
      </c>
      <c r="AL30" s="174"/>
      <c r="AM30" s="398">
        <v>8.3299999999999999E-2</v>
      </c>
      <c r="AN30" s="204"/>
      <c r="AO30" s="204"/>
    </row>
    <row r="31" spans="1:41" ht="71.25" customHeight="1" x14ac:dyDescent="0.25">
      <c r="A31" s="951"/>
      <c r="B31" s="923"/>
      <c r="C31" s="956"/>
      <c r="D31" s="385" t="s">
        <v>415</v>
      </c>
      <c r="E31" s="386">
        <v>0.1</v>
      </c>
      <c r="F31" s="386" t="s">
        <v>25</v>
      </c>
      <c r="G31" s="397" t="s">
        <v>1029</v>
      </c>
      <c r="H31" s="393" t="s">
        <v>416</v>
      </c>
      <c r="I31" s="393" t="s">
        <v>931</v>
      </c>
      <c r="J31" s="22">
        <v>0.1</v>
      </c>
      <c r="K31" s="147" t="s">
        <v>112</v>
      </c>
      <c r="L31" s="20">
        <v>44197</v>
      </c>
      <c r="M31" s="20">
        <v>44561</v>
      </c>
      <c r="N31" s="25" t="s">
        <v>113</v>
      </c>
      <c r="O31" s="429" t="s">
        <v>48</v>
      </c>
      <c r="P31" s="389"/>
      <c r="Q31" s="398">
        <v>8.3299999999999999E-2</v>
      </c>
      <c r="R31" s="174"/>
      <c r="S31" s="398">
        <v>8.3299999999999999E-2</v>
      </c>
      <c r="T31" s="174"/>
      <c r="U31" s="398">
        <v>8.3299999999999999E-2</v>
      </c>
      <c r="V31" s="174"/>
      <c r="W31" s="398">
        <v>8.3299999999999999E-2</v>
      </c>
      <c r="X31" s="174"/>
      <c r="Y31" s="398">
        <v>8.3299999999999999E-2</v>
      </c>
      <c r="Z31" s="174"/>
      <c r="AA31" s="398">
        <v>8.3299999999999999E-2</v>
      </c>
      <c r="AB31" s="174"/>
      <c r="AC31" s="398">
        <v>8.3299999999999999E-2</v>
      </c>
      <c r="AD31" s="174"/>
      <c r="AE31" s="398">
        <v>8.3299999999999999E-2</v>
      </c>
      <c r="AF31" s="174"/>
      <c r="AG31" s="398">
        <v>8.3299999999999999E-2</v>
      </c>
      <c r="AH31" s="174"/>
      <c r="AI31" s="398">
        <v>8.3299999999999999E-2</v>
      </c>
      <c r="AJ31" s="174"/>
      <c r="AK31" s="398">
        <v>8.3299999999999999E-2</v>
      </c>
      <c r="AL31" s="174"/>
      <c r="AM31" s="398">
        <v>8.3299999999999999E-2</v>
      </c>
      <c r="AN31" s="204"/>
      <c r="AO31" s="204"/>
    </row>
    <row r="32" spans="1:41" ht="51" x14ac:dyDescent="0.25">
      <c r="A32" s="951"/>
      <c r="B32" s="923"/>
      <c r="C32" s="956"/>
      <c r="D32" s="397" t="s">
        <v>417</v>
      </c>
      <c r="E32" s="394">
        <v>0.1</v>
      </c>
      <c r="F32" s="394" t="s">
        <v>25</v>
      </c>
      <c r="G32" s="219" t="s">
        <v>917</v>
      </c>
      <c r="H32" s="39" t="s">
        <v>418</v>
      </c>
      <c r="I32" s="39" t="s">
        <v>932</v>
      </c>
      <c r="J32" s="22">
        <v>0.1</v>
      </c>
      <c r="K32" s="147" t="s">
        <v>112</v>
      </c>
      <c r="L32" s="20">
        <v>44197</v>
      </c>
      <c r="M32" s="20">
        <v>44561</v>
      </c>
      <c r="N32" s="25" t="s">
        <v>113</v>
      </c>
      <c r="O32" s="429" t="s">
        <v>318</v>
      </c>
      <c r="P32" s="389"/>
      <c r="Q32" s="398">
        <v>8.3299999999999999E-2</v>
      </c>
      <c r="R32" s="174"/>
      <c r="S32" s="398">
        <v>8.3299999999999999E-2</v>
      </c>
      <c r="T32" s="174"/>
      <c r="U32" s="398">
        <v>8.3299999999999999E-2</v>
      </c>
      <c r="V32" s="174"/>
      <c r="W32" s="398">
        <v>8.3299999999999999E-2</v>
      </c>
      <c r="X32" s="174"/>
      <c r="Y32" s="398">
        <v>8.3299999999999999E-2</v>
      </c>
      <c r="Z32" s="174"/>
      <c r="AA32" s="398">
        <v>8.3299999999999999E-2</v>
      </c>
      <c r="AB32" s="174"/>
      <c r="AC32" s="398">
        <v>8.3299999999999999E-2</v>
      </c>
      <c r="AD32" s="174"/>
      <c r="AE32" s="398">
        <v>8.3299999999999999E-2</v>
      </c>
      <c r="AF32" s="174"/>
      <c r="AG32" s="398">
        <v>8.3299999999999999E-2</v>
      </c>
      <c r="AH32" s="174"/>
      <c r="AI32" s="398">
        <v>8.3299999999999999E-2</v>
      </c>
      <c r="AJ32" s="174"/>
      <c r="AK32" s="398">
        <v>8.3299999999999999E-2</v>
      </c>
      <c r="AL32" s="174"/>
      <c r="AM32" s="398">
        <v>8.3299999999999999E-2</v>
      </c>
      <c r="AN32" s="204"/>
      <c r="AO32" s="204"/>
    </row>
    <row r="33" spans="1:45" ht="50.25" customHeight="1" x14ac:dyDescent="0.25">
      <c r="A33" s="951"/>
      <c r="B33" s="923"/>
      <c r="C33" s="956"/>
      <c r="D33" s="385" t="s">
        <v>419</v>
      </c>
      <c r="E33" s="386">
        <v>0.05</v>
      </c>
      <c r="F33" s="394" t="s">
        <v>25</v>
      </c>
      <c r="G33" s="383" t="s">
        <v>918</v>
      </c>
      <c r="H33" s="220" t="s">
        <v>420</v>
      </c>
      <c r="I33" s="220" t="s">
        <v>933</v>
      </c>
      <c r="J33" s="22">
        <v>0.05</v>
      </c>
      <c r="K33" s="147" t="s">
        <v>112</v>
      </c>
      <c r="L33" s="20">
        <v>44197</v>
      </c>
      <c r="M33" s="20">
        <v>44561</v>
      </c>
      <c r="N33" s="25" t="s">
        <v>113</v>
      </c>
      <c r="O33" s="429" t="s">
        <v>871</v>
      </c>
      <c r="P33" s="389"/>
      <c r="Q33" s="398">
        <v>8.3299999999999999E-2</v>
      </c>
      <c r="R33" s="174"/>
      <c r="S33" s="398">
        <v>8.3299999999999999E-2</v>
      </c>
      <c r="T33" s="174"/>
      <c r="U33" s="398">
        <v>8.3299999999999999E-2</v>
      </c>
      <c r="V33" s="174"/>
      <c r="W33" s="398">
        <v>8.3299999999999999E-2</v>
      </c>
      <c r="X33" s="174"/>
      <c r="Y33" s="398">
        <v>8.3299999999999999E-2</v>
      </c>
      <c r="Z33" s="174"/>
      <c r="AA33" s="398">
        <v>8.3299999999999999E-2</v>
      </c>
      <c r="AB33" s="174"/>
      <c r="AC33" s="398">
        <v>8.3299999999999999E-2</v>
      </c>
      <c r="AD33" s="174"/>
      <c r="AE33" s="398">
        <v>8.3299999999999999E-2</v>
      </c>
      <c r="AF33" s="174"/>
      <c r="AG33" s="398">
        <v>8.3299999999999999E-2</v>
      </c>
      <c r="AH33" s="174"/>
      <c r="AI33" s="398">
        <v>8.3299999999999999E-2</v>
      </c>
      <c r="AJ33" s="174"/>
      <c r="AK33" s="398">
        <v>8.3299999999999999E-2</v>
      </c>
      <c r="AL33" s="174"/>
      <c r="AM33" s="398">
        <v>8.3299999999999999E-2</v>
      </c>
      <c r="AN33" s="204"/>
      <c r="AO33" s="204"/>
    </row>
    <row r="34" spans="1:45" ht="128.25" thickBot="1" x14ac:dyDescent="0.3">
      <c r="A34" s="952"/>
      <c r="B34" s="954"/>
      <c r="C34" s="957"/>
      <c r="D34" s="107" t="s">
        <v>122</v>
      </c>
      <c r="E34" s="427">
        <v>0.05</v>
      </c>
      <c r="F34" s="172" t="s">
        <v>25</v>
      </c>
      <c r="G34" s="107" t="s">
        <v>919</v>
      </c>
      <c r="H34" s="381" t="s">
        <v>66</v>
      </c>
      <c r="I34" s="172" t="s">
        <v>934</v>
      </c>
      <c r="J34" s="196">
        <v>0.05</v>
      </c>
      <c r="K34" s="196" t="s">
        <v>112</v>
      </c>
      <c r="L34" s="21">
        <v>44197</v>
      </c>
      <c r="M34" s="21">
        <v>44561</v>
      </c>
      <c r="N34" s="197" t="s">
        <v>113</v>
      </c>
      <c r="O34" s="499" t="s">
        <v>877</v>
      </c>
      <c r="P34" s="472"/>
      <c r="Q34" s="643">
        <v>8.3299999999999999E-2</v>
      </c>
      <c r="R34" s="494"/>
      <c r="S34" s="643">
        <v>8.3299999999999999E-2</v>
      </c>
      <c r="T34" s="494"/>
      <c r="U34" s="643">
        <v>8.3299999999999999E-2</v>
      </c>
      <c r="V34" s="494"/>
      <c r="W34" s="643">
        <v>8.3299999999999999E-2</v>
      </c>
      <c r="X34" s="494"/>
      <c r="Y34" s="643">
        <v>8.3299999999999999E-2</v>
      </c>
      <c r="Z34" s="494"/>
      <c r="AA34" s="643">
        <v>8.3299999999999999E-2</v>
      </c>
      <c r="AB34" s="494"/>
      <c r="AC34" s="643">
        <v>8.3299999999999999E-2</v>
      </c>
      <c r="AD34" s="494"/>
      <c r="AE34" s="643">
        <v>8.3299999999999999E-2</v>
      </c>
      <c r="AF34" s="494"/>
      <c r="AG34" s="643">
        <v>8.3299999999999999E-2</v>
      </c>
      <c r="AH34" s="494"/>
      <c r="AI34" s="643">
        <v>8.3299999999999999E-2</v>
      </c>
      <c r="AJ34" s="494"/>
      <c r="AK34" s="643">
        <v>8.3299999999999999E-2</v>
      </c>
      <c r="AL34" s="494"/>
      <c r="AM34" s="643">
        <v>8.3299999999999999E-2</v>
      </c>
      <c r="AN34" s="204"/>
      <c r="AO34" s="204"/>
    </row>
    <row r="35" spans="1:45" s="41" customFormat="1" ht="18" customHeight="1" x14ac:dyDescent="0.2">
      <c r="A35" s="135" t="s">
        <v>16</v>
      </c>
      <c r="B35" s="136"/>
      <c r="C35" s="136" t="s">
        <v>17</v>
      </c>
      <c r="D35" s="136"/>
      <c r="E35" s="136"/>
      <c r="F35" s="136" t="s">
        <v>14</v>
      </c>
      <c r="G35" s="136"/>
      <c r="H35" s="137"/>
      <c r="I35" s="399" t="s">
        <v>15</v>
      </c>
      <c r="J35" s="137"/>
      <c r="K35" s="136"/>
      <c r="L35" s="136"/>
      <c r="M35" s="136"/>
      <c r="N35" s="138"/>
      <c r="O35" s="888"/>
      <c r="P35" s="889"/>
      <c r="Q35" s="889"/>
      <c r="R35" s="889"/>
      <c r="S35" s="889"/>
      <c r="T35" s="889"/>
      <c r="U35" s="889"/>
      <c r="V35" s="889"/>
      <c r="W35" s="889"/>
      <c r="X35" s="889"/>
      <c r="Y35" s="889"/>
      <c r="Z35" s="889"/>
      <c r="AA35" s="889"/>
      <c r="AB35" s="889"/>
      <c r="AC35" s="889"/>
      <c r="AD35" s="889"/>
      <c r="AE35" s="889"/>
      <c r="AF35" s="889"/>
      <c r="AG35" s="889"/>
      <c r="AH35" s="889"/>
      <c r="AI35" s="889"/>
      <c r="AJ35" s="889"/>
      <c r="AK35" s="889"/>
      <c r="AL35" s="889"/>
      <c r="AM35" s="890"/>
      <c r="AN35" s="898"/>
      <c r="AO35" s="899"/>
    </row>
    <row r="36" spans="1:45" s="41" customFormat="1" ht="46.5" customHeight="1" x14ac:dyDescent="0.25">
      <c r="A36" s="135" t="s">
        <v>63</v>
      </c>
      <c r="B36" s="136"/>
      <c r="C36" s="136" t="s">
        <v>311</v>
      </c>
      <c r="D36" s="136"/>
      <c r="E36" s="136"/>
      <c r="F36" s="136" t="s">
        <v>62</v>
      </c>
      <c r="G36" s="136"/>
      <c r="H36" s="136"/>
      <c r="I36" s="399" t="s">
        <v>942</v>
      </c>
      <c r="J36" s="136"/>
      <c r="K36" s="136"/>
      <c r="L36" s="136"/>
      <c r="M36" s="136"/>
      <c r="N36" s="138"/>
      <c r="O36" s="891"/>
      <c r="P36" s="892"/>
      <c r="Q36" s="892"/>
      <c r="R36" s="892"/>
      <c r="S36" s="892"/>
      <c r="T36" s="892"/>
      <c r="U36" s="892"/>
      <c r="V36" s="892"/>
      <c r="W36" s="892"/>
      <c r="X36" s="892"/>
      <c r="Y36" s="892"/>
      <c r="Z36" s="892"/>
      <c r="AA36" s="892"/>
      <c r="AB36" s="892"/>
      <c r="AC36" s="892"/>
      <c r="AD36" s="892"/>
      <c r="AE36" s="892"/>
      <c r="AF36" s="892"/>
      <c r="AG36" s="892"/>
      <c r="AH36" s="892"/>
      <c r="AI36" s="892"/>
      <c r="AJ36" s="892"/>
      <c r="AK36" s="892"/>
      <c r="AL36" s="892"/>
      <c r="AM36" s="893"/>
      <c r="AN36" s="900"/>
      <c r="AO36" s="901"/>
      <c r="AS36" s="209"/>
    </row>
    <row r="37" spans="1:45" s="41" customFormat="1" ht="41.25" customHeight="1" thickBot="1" x14ac:dyDescent="0.25">
      <c r="A37" s="139" t="s">
        <v>37</v>
      </c>
      <c r="B37" s="151"/>
      <c r="C37" s="851" t="s">
        <v>312</v>
      </c>
      <c r="D37" s="851"/>
      <c r="E37" s="140"/>
      <c r="F37" s="143" t="s">
        <v>60</v>
      </c>
      <c r="G37" s="140"/>
      <c r="H37" s="380"/>
      <c r="I37" s="878" t="s">
        <v>941</v>
      </c>
      <c r="J37" s="878"/>
      <c r="K37" s="140" t="s">
        <v>18</v>
      </c>
      <c r="L37" s="140"/>
      <c r="M37" s="140"/>
      <c r="N37" s="145"/>
      <c r="O37" s="894"/>
      <c r="P37" s="895"/>
      <c r="Q37" s="895"/>
      <c r="R37" s="895"/>
      <c r="S37" s="895"/>
      <c r="T37" s="895"/>
      <c r="U37" s="895"/>
      <c r="V37" s="895"/>
      <c r="W37" s="895"/>
      <c r="X37" s="895"/>
      <c r="Y37" s="895"/>
      <c r="Z37" s="895"/>
      <c r="AA37" s="895"/>
      <c r="AB37" s="895"/>
      <c r="AC37" s="895"/>
      <c r="AD37" s="895"/>
      <c r="AE37" s="895"/>
      <c r="AF37" s="895"/>
      <c r="AG37" s="895"/>
      <c r="AH37" s="895"/>
      <c r="AI37" s="895"/>
      <c r="AJ37" s="895"/>
      <c r="AK37" s="895"/>
      <c r="AL37" s="895"/>
      <c r="AM37" s="896"/>
      <c r="AN37" s="902"/>
      <c r="AO37" s="903"/>
    </row>
    <row r="38" spans="1:45" x14ac:dyDescent="0.25">
      <c r="A38" s="41"/>
      <c r="B38" s="41"/>
      <c r="C38" s="41"/>
      <c r="D38" s="41"/>
      <c r="E38" s="142"/>
      <c r="F38" s="142"/>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row>
    <row r="39" spans="1:45" x14ac:dyDescent="0.25">
      <c r="A39" s="41"/>
      <c r="B39" s="41"/>
      <c r="C39" s="41"/>
      <c r="D39" s="41"/>
      <c r="E39" s="142" t="s">
        <v>114</v>
      </c>
      <c r="F39" s="142"/>
      <c r="G39" s="41"/>
      <c r="H39" s="41"/>
      <c r="I39" s="41"/>
      <c r="J39" s="221">
        <f>SUM(J12:J34)</f>
        <v>1.0000000000000002</v>
      </c>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5" x14ac:dyDescent="0.25">
      <c r="A40" s="41"/>
      <c r="B40" s="41"/>
      <c r="C40" s="41"/>
      <c r="D40" s="41"/>
      <c r="E40" s="142"/>
      <c r="F40" s="142"/>
      <c r="G40" s="41"/>
      <c r="H40" s="41"/>
      <c r="I40" s="41" t="s">
        <v>114</v>
      </c>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row>
    <row r="41" spans="1:45" x14ac:dyDescent="0.25">
      <c r="A41" s="41"/>
      <c r="B41" s="41"/>
      <c r="C41" s="41"/>
      <c r="D41" s="41"/>
      <c r="E41" s="142"/>
      <c r="F41" s="142"/>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row>
    <row r="42" spans="1:45" x14ac:dyDescent="0.25">
      <c r="A42" s="41"/>
      <c r="B42" s="41"/>
      <c r="C42" s="41"/>
      <c r="D42" s="41"/>
      <c r="E42" s="142"/>
      <c r="F42" s="142"/>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5" x14ac:dyDescent="0.25">
      <c r="E43" s="223">
        <f>SUM(E12:E34)</f>
        <v>1</v>
      </c>
    </row>
  </sheetData>
  <mergeCells count="50">
    <mergeCell ref="C10:C11"/>
    <mergeCell ref="D10:D11"/>
    <mergeCell ref="E10:E11"/>
    <mergeCell ref="F10:F11"/>
    <mergeCell ref="A4:N8"/>
    <mergeCell ref="A10:B10"/>
    <mergeCell ref="P4:AM8"/>
    <mergeCell ref="AN4:AO9"/>
    <mergeCell ref="A9:N9"/>
    <mergeCell ref="O9:AM9"/>
    <mergeCell ref="T10:U10"/>
    <mergeCell ref="G10:G11"/>
    <mergeCell ref="H10:H11"/>
    <mergeCell ref="I10:I11"/>
    <mergeCell ref="J10:J11"/>
    <mergeCell ref="K10:K11"/>
    <mergeCell ref="L10:L11"/>
    <mergeCell ref="O10:O11"/>
    <mergeCell ref="P10:Q10"/>
    <mergeCell ref="R10:S10"/>
    <mergeCell ref="M10:M11"/>
    <mergeCell ref="N10:N11"/>
    <mergeCell ref="A12:A34"/>
    <mergeCell ref="B12:B34"/>
    <mergeCell ref="C12:C34"/>
    <mergeCell ref="D12:D14"/>
    <mergeCell ref="E12:E14"/>
    <mergeCell ref="D15:D16"/>
    <mergeCell ref="E15:E16"/>
    <mergeCell ref="D17:D22"/>
    <mergeCell ref="E17:E22"/>
    <mergeCell ref="D23:D25"/>
    <mergeCell ref="E23:E25"/>
    <mergeCell ref="D26:D29"/>
    <mergeCell ref="E26:E29"/>
    <mergeCell ref="AH10:AI10"/>
    <mergeCell ref="AJ10:AK10"/>
    <mergeCell ref="AL10:AM10"/>
    <mergeCell ref="AN10:AO10"/>
    <mergeCell ref="V10:W10"/>
    <mergeCell ref="X10:Y10"/>
    <mergeCell ref="Z10:AA10"/>
    <mergeCell ref="AB10:AC10"/>
    <mergeCell ref="AD10:AE10"/>
    <mergeCell ref="AF10:AG10"/>
    <mergeCell ref="C37:D37"/>
    <mergeCell ref="O35:AM37"/>
    <mergeCell ref="AN35:AO37"/>
    <mergeCell ref="I37:J37"/>
    <mergeCell ref="G23:G25"/>
  </mergeCell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6FC0-8803-4777-AC5A-75BF6606A49D}">
  <sheetPr>
    <pageSetUpPr autoPageBreaks="0"/>
  </sheetPr>
  <dimension ref="A1:AO36"/>
  <sheetViews>
    <sheetView showGridLines="0" topLeftCell="H5" zoomScale="90" zoomScaleNormal="90" zoomScaleSheetLayoutView="100" zoomScalePageLayoutView="50" workbookViewId="0">
      <selection activeCell="K14" sqref="K14"/>
    </sheetView>
  </sheetViews>
  <sheetFormatPr baseColWidth="10" defaultColWidth="10.7109375" defaultRowHeight="12.75" x14ac:dyDescent="0.2"/>
  <cols>
    <col min="1" max="1" width="24" style="4" customWidth="1"/>
    <col min="2" max="2" width="21.85546875" style="4" customWidth="1"/>
    <col min="3" max="3" width="21" style="4" customWidth="1"/>
    <col min="4" max="4" width="34" style="4" customWidth="1"/>
    <col min="5" max="5" width="23" style="5" customWidth="1"/>
    <col min="6" max="6" width="17.42578125" style="5" customWidth="1"/>
    <col min="7" max="7" width="40.140625" style="4" customWidth="1"/>
    <col min="8" max="8" width="22.7109375" style="4" customWidth="1"/>
    <col min="9" max="9" width="19" style="4" customWidth="1"/>
    <col min="10" max="10" width="23.42578125" style="4" customWidth="1"/>
    <col min="11" max="11" width="23.42578125" style="246" customWidth="1"/>
    <col min="12" max="13" width="23.42578125" style="721" customWidth="1"/>
    <col min="14" max="14" width="12.42578125" style="4" customWidth="1"/>
    <col min="15" max="15" width="13.7109375" style="4" customWidth="1"/>
    <col min="16" max="16" width="7" style="246" customWidth="1"/>
    <col min="17" max="17" width="7" style="4" customWidth="1"/>
    <col min="18" max="18" width="7" style="246" customWidth="1"/>
    <col min="19" max="19" width="7" style="4" customWidth="1"/>
    <col min="20" max="20" width="7" style="246" customWidth="1"/>
    <col min="21" max="21" width="7" style="4" customWidth="1"/>
    <col min="22" max="22" width="7" style="246" customWidth="1"/>
    <col min="23" max="23" width="7" style="4" customWidth="1"/>
    <col min="24" max="24" width="7" style="246" customWidth="1"/>
    <col min="25" max="25" width="7" style="4" customWidth="1"/>
    <col min="26" max="26" width="7" style="246" customWidth="1"/>
    <col min="27" max="27" width="7" style="4" customWidth="1"/>
    <col min="28" max="28" width="7" style="246" customWidth="1"/>
    <col min="29" max="29" width="7" style="4" customWidth="1"/>
    <col min="30" max="30" width="7" style="246" customWidth="1"/>
    <col min="31" max="39" width="7" style="4" customWidth="1"/>
    <col min="40" max="16384" width="10.7109375" style="4"/>
  </cols>
  <sheetData>
    <row r="1" spans="1:41" s="41" customFormat="1" ht="16.5" x14ac:dyDescent="0.2">
      <c r="E1" s="142"/>
      <c r="F1" s="142"/>
      <c r="K1" s="224"/>
      <c r="L1" s="259"/>
      <c r="M1" s="259"/>
      <c r="P1" s="225"/>
      <c r="R1" s="224"/>
      <c r="T1" s="224"/>
      <c r="V1" s="224"/>
      <c r="X1" s="224"/>
      <c r="Z1" s="224"/>
      <c r="AB1" s="224"/>
      <c r="AD1" s="224"/>
    </row>
    <row r="2" spans="1:41" s="41" customFormat="1" ht="17.25" thickBot="1" x14ac:dyDescent="0.25">
      <c r="E2" s="142"/>
      <c r="F2" s="142"/>
      <c r="K2" s="224"/>
      <c r="L2" s="259"/>
      <c r="M2" s="259"/>
      <c r="P2" s="225"/>
      <c r="R2" s="224"/>
      <c r="T2" s="224"/>
      <c r="V2" s="224"/>
      <c r="X2" s="224"/>
      <c r="Z2" s="224"/>
      <c r="AB2" s="224"/>
      <c r="AD2" s="224"/>
    </row>
    <row r="3" spans="1:41" s="41" customFormat="1" ht="12.75" customHeight="1" x14ac:dyDescent="0.2">
      <c r="A3" s="933" t="s">
        <v>1122</v>
      </c>
      <c r="B3" s="934"/>
      <c r="C3" s="934"/>
      <c r="D3" s="934"/>
      <c r="E3" s="934"/>
      <c r="F3" s="934"/>
      <c r="G3" s="934"/>
      <c r="H3" s="934"/>
      <c r="I3" s="934"/>
      <c r="J3" s="934"/>
      <c r="K3" s="463"/>
      <c r="L3" s="688"/>
      <c r="M3" s="948"/>
      <c r="N3" s="949"/>
      <c r="O3" s="803" t="s">
        <v>326</v>
      </c>
      <c r="P3" s="803"/>
      <c r="Q3" s="803"/>
      <c r="R3" s="803"/>
      <c r="S3" s="803"/>
      <c r="T3" s="803"/>
      <c r="U3" s="803"/>
      <c r="V3" s="803"/>
      <c r="W3" s="803"/>
      <c r="X3" s="803"/>
      <c r="Y3" s="803"/>
      <c r="Z3" s="803"/>
      <c r="AA3" s="803"/>
      <c r="AB3" s="803"/>
      <c r="AC3" s="803"/>
      <c r="AD3" s="803"/>
      <c r="AE3" s="803"/>
      <c r="AF3" s="803"/>
      <c r="AG3" s="803"/>
      <c r="AH3" s="803"/>
      <c r="AI3" s="803"/>
      <c r="AJ3" s="803"/>
      <c r="AK3" s="803"/>
      <c r="AL3" s="803"/>
      <c r="AM3" s="804"/>
      <c r="AN3" s="813" t="s">
        <v>20</v>
      </c>
      <c r="AO3" s="814"/>
    </row>
    <row r="4" spans="1:41" s="41" customFormat="1" ht="12.75" customHeight="1" x14ac:dyDescent="0.2">
      <c r="A4" s="936"/>
      <c r="B4" s="937"/>
      <c r="C4" s="937"/>
      <c r="D4" s="937"/>
      <c r="E4" s="937"/>
      <c r="F4" s="937"/>
      <c r="G4" s="937"/>
      <c r="H4" s="937"/>
      <c r="I4" s="937"/>
      <c r="J4" s="937"/>
      <c r="K4" s="471"/>
      <c r="L4" s="689"/>
      <c r="M4" s="977"/>
      <c r="N4" s="978"/>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6"/>
      <c r="AN4" s="815"/>
      <c r="AO4" s="816"/>
    </row>
    <row r="5" spans="1:41" s="41" customFormat="1" ht="12.75" customHeight="1" x14ac:dyDescent="0.2">
      <c r="A5" s="936"/>
      <c r="B5" s="937"/>
      <c r="C5" s="937"/>
      <c r="D5" s="937"/>
      <c r="E5" s="937"/>
      <c r="F5" s="937"/>
      <c r="G5" s="937"/>
      <c r="H5" s="937"/>
      <c r="I5" s="937"/>
      <c r="J5" s="937"/>
      <c r="K5" s="471"/>
      <c r="L5" s="689"/>
      <c r="M5" s="977"/>
      <c r="N5" s="978"/>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6"/>
      <c r="AN5" s="815"/>
      <c r="AO5" s="816"/>
    </row>
    <row r="6" spans="1:41" s="41" customFormat="1" ht="12.75" customHeight="1" x14ac:dyDescent="0.2">
      <c r="A6" s="936"/>
      <c r="B6" s="937"/>
      <c r="C6" s="937"/>
      <c r="D6" s="937"/>
      <c r="E6" s="937"/>
      <c r="F6" s="937"/>
      <c r="G6" s="937"/>
      <c r="H6" s="937"/>
      <c r="I6" s="937"/>
      <c r="J6" s="937"/>
      <c r="K6" s="471"/>
      <c r="L6" s="689"/>
      <c r="M6" s="977"/>
      <c r="N6" s="978"/>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6"/>
      <c r="AN6" s="815"/>
      <c r="AO6" s="816"/>
    </row>
    <row r="7" spans="1:41" s="41" customFormat="1" ht="13.5" customHeight="1" x14ac:dyDescent="0.2">
      <c r="A7" s="936"/>
      <c r="B7" s="937"/>
      <c r="C7" s="937"/>
      <c r="D7" s="937"/>
      <c r="E7" s="937"/>
      <c r="F7" s="937"/>
      <c r="G7" s="937"/>
      <c r="H7" s="937"/>
      <c r="I7" s="937"/>
      <c r="J7" s="937"/>
      <c r="K7" s="471"/>
      <c r="L7" s="689"/>
      <c r="M7" s="977"/>
      <c r="N7" s="978"/>
      <c r="O7" s="805"/>
      <c r="P7" s="805"/>
      <c r="Q7" s="805"/>
      <c r="R7" s="805"/>
      <c r="S7" s="805"/>
      <c r="T7" s="805"/>
      <c r="U7" s="805"/>
      <c r="V7" s="805"/>
      <c r="W7" s="805"/>
      <c r="X7" s="805"/>
      <c r="Y7" s="805"/>
      <c r="Z7" s="805"/>
      <c r="AA7" s="805"/>
      <c r="AB7" s="805"/>
      <c r="AC7" s="805"/>
      <c r="AD7" s="805"/>
      <c r="AE7" s="805"/>
      <c r="AF7" s="805"/>
      <c r="AG7" s="805"/>
      <c r="AH7" s="805"/>
      <c r="AI7" s="805"/>
      <c r="AJ7" s="805"/>
      <c r="AK7" s="805"/>
      <c r="AL7" s="805"/>
      <c r="AM7" s="806"/>
      <c r="AN7" s="815"/>
      <c r="AO7" s="816"/>
    </row>
    <row r="8" spans="1:41" s="41" customFormat="1" ht="13.5" thickBot="1" x14ac:dyDescent="0.25">
      <c r="A8" s="984"/>
      <c r="B8" s="985"/>
      <c r="C8" s="985"/>
      <c r="D8" s="985"/>
      <c r="E8" s="985"/>
      <c r="F8" s="985"/>
      <c r="G8" s="985"/>
      <c r="H8" s="985"/>
      <c r="I8" s="985"/>
      <c r="J8" s="985"/>
      <c r="K8" s="430"/>
      <c r="L8" s="690"/>
      <c r="M8" s="979"/>
      <c r="N8" s="980"/>
      <c r="O8" s="807"/>
      <c r="P8" s="807"/>
      <c r="Q8" s="807"/>
      <c r="R8" s="807"/>
      <c r="S8" s="807"/>
      <c r="T8" s="807"/>
      <c r="U8" s="807"/>
      <c r="V8" s="807"/>
      <c r="W8" s="807"/>
      <c r="X8" s="807"/>
      <c r="Y8" s="807"/>
      <c r="Z8" s="807"/>
      <c r="AA8" s="807"/>
      <c r="AB8" s="807"/>
      <c r="AC8" s="807"/>
      <c r="AD8" s="807"/>
      <c r="AE8" s="807"/>
      <c r="AF8" s="807"/>
      <c r="AG8" s="807"/>
      <c r="AH8" s="807"/>
      <c r="AI8" s="807"/>
      <c r="AJ8" s="807"/>
      <c r="AK8" s="807"/>
      <c r="AL8" s="807"/>
      <c r="AM8" s="808"/>
      <c r="AN8" s="817"/>
      <c r="AO8" s="818"/>
    </row>
    <row r="9" spans="1:41" s="41" customFormat="1" ht="16.350000000000001" customHeight="1" thickBot="1" x14ac:dyDescent="0.25">
      <c r="A9" s="986" t="s">
        <v>89</v>
      </c>
      <c r="B9" s="987"/>
      <c r="C9" s="987"/>
      <c r="D9" s="987"/>
      <c r="E9" s="987"/>
      <c r="F9" s="987"/>
      <c r="G9" s="988"/>
      <c r="H9" s="989" t="s">
        <v>421</v>
      </c>
      <c r="I9" s="990"/>
      <c r="J9" s="990"/>
      <c r="K9" s="990"/>
      <c r="L9" s="990"/>
      <c r="M9" s="990"/>
      <c r="N9" s="990"/>
      <c r="O9" s="991"/>
      <c r="P9" s="991"/>
      <c r="Q9" s="991"/>
      <c r="R9" s="991"/>
      <c r="S9" s="991"/>
      <c r="T9" s="991"/>
      <c r="U9" s="991"/>
      <c r="V9" s="991"/>
      <c r="W9" s="991"/>
      <c r="X9" s="991"/>
      <c r="Y9" s="991"/>
      <c r="Z9" s="991"/>
      <c r="AA9" s="991"/>
      <c r="AB9" s="991"/>
      <c r="AC9" s="991"/>
      <c r="AD9" s="991"/>
      <c r="AE9" s="991"/>
      <c r="AF9" s="991"/>
      <c r="AG9" s="991"/>
      <c r="AH9" s="991"/>
      <c r="AI9" s="991"/>
      <c r="AJ9" s="991"/>
      <c r="AK9" s="991"/>
      <c r="AL9" s="991"/>
      <c r="AM9" s="991"/>
      <c r="AN9" s="976" t="s">
        <v>90</v>
      </c>
      <c r="AO9" s="976"/>
    </row>
    <row r="10" spans="1:41" s="209" customFormat="1" ht="38.25" customHeight="1" x14ac:dyDescent="0.25">
      <c r="A10" s="975" t="s">
        <v>22</v>
      </c>
      <c r="B10" s="967"/>
      <c r="C10" s="967" t="s">
        <v>49</v>
      </c>
      <c r="D10" s="955" t="s">
        <v>308</v>
      </c>
      <c r="E10" s="973" t="s">
        <v>126</v>
      </c>
      <c r="F10" s="973" t="s">
        <v>50</v>
      </c>
      <c r="G10" s="967" t="s">
        <v>51</v>
      </c>
      <c r="H10" s="967" t="s">
        <v>52</v>
      </c>
      <c r="I10" s="967" t="s">
        <v>53</v>
      </c>
      <c r="J10" s="967" t="s">
        <v>54</v>
      </c>
      <c r="K10" s="967" t="s">
        <v>56</v>
      </c>
      <c r="L10" s="967" t="s">
        <v>57</v>
      </c>
      <c r="M10" s="967" t="s">
        <v>58</v>
      </c>
      <c r="N10" s="971" t="s">
        <v>59</v>
      </c>
      <c r="O10" s="994" t="s">
        <v>1006</v>
      </c>
      <c r="P10" s="1009" t="s">
        <v>0</v>
      </c>
      <c r="Q10" s="981"/>
      <c r="R10" s="981" t="s">
        <v>1</v>
      </c>
      <c r="S10" s="981"/>
      <c r="T10" s="981" t="s">
        <v>2</v>
      </c>
      <c r="U10" s="981"/>
      <c r="V10" s="981" t="s">
        <v>3</v>
      </c>
      <c r="W10" s="981"/>
      <c r="X10" s="981" t="s">
        <v>4</v>
      </c>
      <c r="Y10" s="981"/>
      <c r="Z10" s="981" t="s">
        <v>5</v>
      </c>
      <c r="AA10" s="981"/>
      <c r="AB10" s="981" t="s">
        <v>6</v>
      </c>
      <c r="AC10" s="981"/>
      <c r="AD10" s="981" t="s">
        <v>7</v>
      </c>
      <c r="AE10" s="981"/>
      <c r="AF10" s="981" t="s">
        <v>8</v>
      </c>
      <c r="AG10" s="981"/>
      <c r="AH10" s="981" t="s">
        <v>9</v>
      </c>
      <c r="AI10" s="981"/>
      <c r="AJ10" s="981" t="s">
        <v>10</v>
      </c>
      <c r="AK10" s="981"/>
      <c r="AL10" s="981" t="s">
        <v>11</v>
      </c>
      <c r="AM10" s="982"/>
      <c r="AN10" s="821" t="s">
        <v>19</v>
      </c>
      <c r="AO10" s="823" t="s">
        <v>21</v>
      </c>
    </row>
    <row r="11" spans="1:41" s="209" customFormat="1" ht="60.75" customHeight="1" thickBot="1" x14ac:dyDescent="0.3">
      <c r="A11" s="723" t="s">
        <v>12</v>
      </c>
      <c r="B11" s="724" t="s">
        <v>13</v>
      </c>
      <c r="C11" s="983"/>
      <c r="D11" s="956"/>
      <c r="E11" s="992"/>
      <c r="F11" s="992"/>
      <c r="G11" s="983"/>
      <c r="H11" s="983"/>
      <c r="I11" s="983"/>
      <c r="J11" s="983"/>
      <c r="K11" s="983"/>
      <c r="L11" s="983"/>
      <c r="M11" s="983"/>
      <c r="N11" s="993"/>
      <c r="O11" s="995"/>
      <c r="P11" s="450" t="s">
        <v>23</v>
      </c>
      <c r="Q11" s="449" t="s">
        <v>24</v>
      </c>
      <c r="R11" s="450" t="s">
        <v>23</v>
      </c>
      <c r="S11" s="449" t="s">
        <v>24</v>
      </c>
      <c r="T11" s="450" t="s">
        <v>23</v>
      </c>
      <c r="U11" s="449" t="s">
        <v>24</v>
      </c>
      <c r="V11" s="450" t="s">
        <v>23</v>
      </c>
      <c r="W11" s="449" t="s">
        <v>24</v>
      </c>
      <c r="X11" s="450" t="s">
        <v>23</v>
      </c>
      <c r="Y11" s="449" t="s">
        <v>24</v>
      </c>
      <c r="Z11" s="450" t="s">
        <v>23</v>
      </c>
      <c r="AA11" s="449" t="s">
        <v>24</v>
      </c>
      <c r="AB11" s="450" t="s">
        <v>23</v>
      </c>
      <c r="AC11" s="449" t="s">
        <v>24</v>
      </c>
      <c r="AD11" s="450" t="s">
        <v>23</v>
      </c>
      <c r="AE11" s="449" t="s">
        <v>24</v>
      </c>
      <c r="AF11" s="450" t="s">
        <v>23</v>
      </c>
      <c r="AG11" s="449" t="s">
        <v>24</v>
      </c>
      <c r="AH11" s="450" t="s">
        <v>23</v>
      </c>
      <c r="AI11" s="449" t="s">
        <v>24</v>
      </c>
      <c r="AJ11" s="450" t="s">
        <v>23</v>
      </c>
      <c r="AK11" s="449" t="s">
        <v>24</v>
      </c>
      <c r="AL11" s="450" t="s">
        <v>23</v>
      </c>
      <c r="AM11" s="623" t="s">
        <v>24</v>
      </c>
      <c r="AN11" s="822"/>
      <c r="AO11" s="824"/>
    </row>
    <row r="12" spans="1:41" s="41" customFormat="1" ht="69" customHeight="1" x14ac:dyDescent="0.2">
      <c r="A12" s="859" t="s">
        <v>88</v>
      </c>
      <c r="B12" s="996" t="s">
        <v>422</v>
      </c>
      <c r="C12" s="865" t="s">
        <v>1038</v>
      </c>
      <c r="D12" s="431" t="s">
        <v>1039</v>
      </c>
      <c r="E12" s="432">
        <v>0.15</v>
      </c>
      <c r="F12" s="433" t="s">
        <v>25</v>
      </c>
      <c r="G12" s="434" t="s">
        <v>1040</v>
      </c>
      <c r="H12" s="367" t="s">
        <v>423</v>
      </c>
      <c r="I12" s="203" t="s">
        <v>943</v>
      </c>
      <c r="J12" s="15">
        <v>0.15</v>
      </c>
      <c r="K12" s="29" t="s">
        <v>947</v>
      </c>
      <c r="L12" s="30">
        <v>44211</v>
      </c>
      <c r="M12" s="15" t="s">
        <v>1125</v>
      </c>
      <c r="N12" s="31" t="s">
        <v>64</v>
      </c>
      <c r="O12" s="37">
        <v>1.1000000000000001</v>
      </c>
      <c r="P12" s="473"/>
      <c r="Q12" s="485">
        <v>1</v>
      </c>
      <c r="R12" s="473"/>
      <c r="S12" s="485">
        <v>1</v>
      </c>
      <c r="T12" s="473"/>
      <c r="U12" s="485">
        <v>1</v>
      </c>
      <c r="V12" s="473"/>
      <c r="W12" s="485">
        <v>1</v>
      </c>
      <c r="X12" s="473"/>
      <c r="Y12" s="485">
        <v>1</v>
      </c>
      <c r="Z12" s="473"/>
      <c r="AA12" s="485">
        <v>1</v>
      </c>
      <c r="AB12" s="473"/>
      <c r="AC12" s="485">
        <v>1</v>
      </c>
      <c r="AD12" s="473"/>
      <c r="AE12" s="485">
        <v>1</v>
      </c>
      <c r="AF12" s="455"/>
      <c r="AG12" s="485">
        <v>1</v>
      </c>
      <c r="AH12" s="455"/>
      <c r="AI12" s="485">
        <v>1</v>
      </c>
      <c r="AJ12" s="455"/>
      <c r="AK12" s="485">
        <v>1</v>
      </c>
      <c r="AL12" s="455"/>
      <c r="AM12" s="485">
        <v>1</v>
      </c>
      <c r="AN12" s="546"/>
      <c r="AO12" s="547"/>
    </row>
    <row r="13" spans="1:41" s="41" customFormat="1" ht="81.75" customHeight="1" x14ac:dyDescent="0.2">
      <c r="A13" s="860"/>
      <c r="B13" s="997"/>
      <c r="C13" s="853"/>
      <c r="D13" s="687" t="s">
        <v>424</v>
      </c>
      <c r="E13" s="692">
        <v>0.15</v>
      </c>
      <c r="F13" s="226" t="s">
        <v>25</v>
      </c>
      <c r="G13" s="693" t="s">
        <v>1041</v>
      </c>
      <c r="H13" s="704" t="s">
        <v>425</v>
      </c>
      <c r="I13" s="707" t="s">
        <v>944</v>
      </c>
      <c r="J13" s="13">
        <v>0.15</v>
      </c>
      <c r="K13" s="697" t="s">
        <v>948</v>
      </c>
      <c r="L13" s="32">
        <v>44212</v>
      </c>
      <c r="M13" s="13" t="s">
        <v>1126</v>
      </c>
      <c r="N13" s="699" t="s">
        <v>64</v>
      </c>
      <c r="O13" s="698">
        <v>2.1</v>
      </c>
      <c r="P13" s="507"/>
      <c r="Q13" s="491">
        <v>8.3299999999999999E-2</v>
      </c>
      <c r="R13" s="473"/>
      <c r="S13" s="491">
        <v>8.3299999999999999E-2</v>
      </c>
      <c r="T13" s="473"/>
      <c r="U13" s="491">
        <v>8.3299999999999999E-2</v>
      </c>
      <c r="V13" s="473"/>
      <c r="W13" s="491">
        <v>8.3299999999999999E-2</v>
      </c>
      <c r="X13" s="473"/>
      <c r="Y13" s="491">
        <v>8.3299999999999999E-2</v>
      </c>
      <c r="Z13" s="473"/>
      <c r="AA13" s="491">
        <v>8.3299999999999999E-2</v>
      </c>
      <c r="AB13" s="473"/>
      <c r="AC13" s="491">
        <v>8.3299999999999999E-2</v>
      </c>
      <c r="AD13" s="473"/>
      <c r="AE13" s="491">
        <v>8.3299999999999999E-2</v>
      </c>
      <c r="AF13" s="455"/>
      <c r="AG13" s="491">
        <v>8.3299999999999999E-2</v>
      </c>
      <c r="AH13" s="455"/>
      <c r="AI13" s="491">
        <v>8.3299999999999999E-2</v>
      </c>
      <c r="AJ13" s="455"/>
      <c r="AK13" s="491">
        <v>8.3299999999999999E-2</v>
      </c>
      <c r="AL13" s="455"/>
      <c r="AM13" s="491">
        <v>8.3699999999999997E-2</v>
      </c>
      <c r="AN13" s="359"/>
      <c r="AO13" s="204"/>
    </row>
    <row r="14" spans="1:41" s="41" customFormat="1" ht="114.75" customHeight="1" x14ac:dyDescent="0.2">
      <c r="A14" s="860"/>
      <c r="B14" s="997"/>
      <c r="C14" s="853"/>
      <c r="D14" s="887" t="s">
        <v>426</v>
      </c>
      <c r="E14" s="998">
        <v>0.1</v>
      </c>
      <c r="F14" s="226" t="s">
        <v>427</v>
      </c>
      <c r="G14" s="693" t="s">
        <v>428</v>
      </c>
      <c r="H14" s="704" t="s">
        <v>429</v>
      </c>
      <c r="I14" s="707" t="s">
        <v>430</v>
      </c>
      <c r="J14" s="13">
        <v>0.05</v>
      </c>
      <c r="K14" s="697" t="s">
        <v>949</v>
      </c>
      <c r="L14" s="32">
        <v>44213</v>
      </c>
      <c r="M14" s="13" t="s">
        <v>1127</v>
      </c>
      <c r="N14" s="699" t="s">
        <v>64</v>
      </c>
      <c r="O14" s="698">
        <v>3.1</v>
      </c>
      <c r="P14" s="507"/>
      <c r="Q14" s="491">
        <v>8.3299999999999999E-2</v>
      </c>
      <c r="R14" s="473"/>
      <c r="S14" s="491">
        <v>8.3299999999999999E-2</v>
      </c>
      <c r="T14" s="473"/>
      <c r="U14" s="491">
        <v>8.3299999999999999E-2</v>
      </c>
      <c r="V14" s="473"/>
      <c r="W14" s="491">
        <v>8.3299999999999999E-2</v>
      </c>
      <c r="X14" s="473"/>
      <c r="Y14" s="491">
        <v>8.3299999999999999E-2</v>
      </c>
      <c r="Z14" s="473"/>
      <c r="AA14" s="491">
        <v>8.3299999999999999E-2</v>
      </c>
      <c r="AB14" s="473"/>
      <c r="AC14" s="491">
        <v>8.3299999999999999E-2</v>
      </c>
      <c r="AD14" s="473"/>
      <c r="AE14" s="491">
        <v>8.3299999999999999E-2</v>
      </c>
      <c r="AF14" s="455"/>
      <c r="AG14" s="491">
        <v>8.3299999999999999E-2</v>
      </c>
      <c r="AH14" s="455"/>
      <c r="AI14" s="491">
        <v>8.3299999999999999E-2</v>
      </c>
      <c r="AJ14" s="455"/>
      <c r="AK14" s="491">
        <v>8.3299999999999999E-2</v>
      </c>
      <c r="AL14" s="455"/>
      <c r="AM14" s="491">
        <v>8.3699999999999997E-2</v>
      </c>
      <c r="AN14" s="359"/>
      <c r="AO14" s="204"/>
    </row>
    <row r="15" spans="1:41" s="41" customFormat="1" ht="114.75" customHeight="1" x14ac:dyDescent="0.2">
      <c r="A15" s="860"/>
      <c r="B15" s="997"/>
      <c r="C15" s="853"/>
      <c r="D15" s="887"/>
      <c r="E15" s="998"/>
      <c r="F15" s="226" t="s">
        <v>427</v>
      </c>
      <c r="G15" s="693" t="s">
        <v>431</v>
      </c>
      <c r="H15" s="704" t="s">
        <v>432</v>
      </c>
      <c r="I15" s="707" t="s">
        <v>1042</v>
      </c>
      <c r="J15" s="13">
        <v>0.05</v>
      </c>
      <c r="K15" s="697" t="s">
        <v>948</v>
      </c>
      <c r="L15" s="32">
        <v>44214</v>
      </c>
      <c r="M15" s="13" t="s">
        <v>1128</v>
      </c>
      <c r="N15" s="699" t="s">
        <v>64</v>
      </c>
      <c r="O15" s="698">
        <v>3.2</v>
      </c>
      <c r="P15" s="507"/>
      <c r="Q15" s="491">
        <v>8.3299999999999999E-2</v>
      </c>
      <c r="R15" s="473"/>
      <c r="S15" s="491">
        <v>8.3299999999999999E-2</v>
      </c>
      <c r="T15" s="473"/>
      <c r="U15" s="491">
        <v>8.3299999999999999E-2</v>
      </c>
      <c r="V15" s="473"/>
      <c r="W15" s="491">
        <v>8.3299999999999999E-2</v>
      </c>
      <c r="X15" s="473"/>
      <c r="Y15" s="491">
        <v>8.3299999999999999E-2</v>
      </c>
      <c r="Z15" s="473"/>
      <c r="AA15" s="491">
        <v>8.3299999999999999E-2</v>
      </c>
      <c r="AB15" s="473"/>
      <c r="AC15" s="491">
        <v>8.3299999999999999E-2</v>
      </c>
      <c r="AD15" s="473"/>
      <c r="AE15" s="491">
        <v>8.3299999999999999E-2</v>
      </c>
      <c r="AF15" s="455"/>
      <c r="AG15" s="491">
        <v>8.3299999999999999E-2</v>
      </c>
      <c r="AH15" s="455"/>
      <c r="AI15" s="491">
        <v>8.3299999999999999E-2</v>
      </c>
      <c r="AJ15" s="455"/>
      <c r="AK15" s="491">
        <v>8.3299999999999999E-2</v>
      </c>
      <c r="AL15" s="455"/>
      <c r="AM15" s="491">
        <v>8.3699999999999997E-2</v>
      </c>
      <c r="AN15" s="359"/>
      <c r="AO15" s="204"/>
    </row>
    <row r="16" spans="1:41" s="41" customFormat="1" ht="83.45" customHeight="1" x14ac:dyDescent="0.2">
      <c r="A16" s="860"/>
      <c r="B16" s="997"/>
      <c r="C16" s="853"/>
      <c r="D16" s="887" t="s">
        <v>433</v>
      </c>
      <c r="E16" s="998">
        <v>0.2</v>
      </c>
      <c r="F16" s="226" t="s">
        <v>427</v>
      </c>
      <c r="G16" s="228" t="s">
        <v>1043</v>
      </c>
      <c r="H16" s="704" t="s">
        <v>434</v>
      </c>
      <c r="I16" s="707" t="s">
        <v>945</v>
      </c>
      <c r="J16" s="13">
        <v>0.05</v>
      </c>
      <c r="K16" s="697" t="s">
        <v>948</v>
      </c>
      <c r="L16" s="32">
        <v>44215</v>
      </c>
      <c r="M16" s="13" t="s">
        <v>1129</v>
      </c>
      <c r="N16" s="699" t="s">
        <v>64</v>
      </c>
      <c r="O16" s="698">
        <v>4.0999999999999996</v>
      </c>
      <c r="P16" s="507"/>
      <c r="Q16" s="491">
        <v>8.3299999999999999E-2</v>
      </c>
      <c r="R16" s="473"/>
      <c r="S16" s="491">
        <v>8.3299999999999999E-2</v>
      </c>
      <c r="T16" s="473"/>
      <c r="U16" s="491">
        <v>8.3299999999999999E-2</v>
      </c>
      <c r="V16" s="473"/>
      <c r="W16" s="491">
        <v>8.3299999999999999E-2</v>
      </c>
      <c r="X16" s="473"/>
      <c r="Y16" s="491">
        <v>8.3299999999999999E-2</v>
      </c>
      <c r="Z16" s="473"/>
      <c r="AA16" s="491">
        <v>8.3299999999999999E-2</v>
      </c>
      <c r="AB16" s="473"/>
      <c r="AC16" s="491">
        <v>8.3299999999999999E-2</v>
      </c>
      <c r="AD16" s="473"/>
      <c r="AE16" s="491">
        <v>8.3299999999999999E-2</v>
      </c>
      <c r="AF16" s="455"/>
      <c r="AG16" s="491">
        <v>8.3299999999999999E-2</v>
      </c>
      <c r="AH16" s="455"/>
      <c r="AI16" s="491">
        <v>8.3299999999999999E-2</v>
      </c>
      <c r="AJ16" s="455"/>
      <c r="AK16" s="491">
        <v>8.3299999999999999E-2</v>
      </c>
      <c r="AL16" s="455"/>
      <c r="AM16" s="491">
        <v>8.3699999999999997E-2</v>
      </c>
      <c r="AN16" s="359"/>
      <c r="AO16" s="204"/>
    </row>
    <row r="17" spans="1:41" s="41" customFormat="1" ht="80.099999999999994" customHeight="1" x14ac:dyDescent="0.2">
      <c r="A17" s="860"/>
      <c r="B17" s="997"/>
      <c r="C17" s="853"/>
      <c r="D17" s="887"/>
      <c r="E17" s="998"/>
      <c r="F17" s="1010" t="s">
        <v>427</v>
      </c>
      <c r="G17" s="1011" t="s">
        <v>435</v>
      </c>
      <c r="H17" s="704" t="s">
        <v>436</v>
      </c>
      <c r="I17" s="707" t="s">
        <v>1044</v>
      </c>
      <c r="J17" s="13">
        <v>0.05</v>
      </c>
      <c r="K17" s="697" t="s">
        <v>948</v>
      </c>
      <c r="L17" s="32">
        <v>44216</v>
      </c>
      <c r="M17" s="13" t="s">
        <v>1130</v>
      </c>
      <c r="N17" s="699" t="s">
        <v>64</v>
      </c>
      <c r="O17" s="698">
        <v>4.2</v>
      </c>
      <c r="P17" s="507"/>
      <c r="Q17" s="491">
        <v>8.3299999999999999E-2</v>
      </c>
      <c r="R17" s="473"/>
      <c r="S17" s="491">
        <v>8.3299999999999999E-2</v>
      </c>
      <c r="T17" s="473"/>
      <c r="U17" s="491">
        <v>8.3299999999999999E-2</v>
      </c>
      <c r="V17" s="473"/>
      <c r="W17" s="491">
        <v>8.3299999999999999E-2</v>
      </c>
      <c r="X17" s="473"/>
      <c r="Y17" s="491">
        <v>8.3299999999999999E-2</v>
      </c>
      <c r="Z17" s="473"/>
      <c r="AA17" s="491">
        <v>8.3299999999999999E-2</v>
      </c>
      <c r="AB17" s="473"/>
      <c r="AC17" s="491">
        <v>8.3299999999999999E-2</v>
      </c>
      <c r="AD17" s="473"/>
      <c r="AE17" s="491">
        <v>8.3299999999999999E-2</v>
      </c>
      <c r="AF17" s="455"/>
      <c r="AG17" s="491">
        <v>8.3299999999999999E-2</v>
      </c>
      <c r="AH17" s="455"/>
      <c r="AI17" s="491">
        <v>8.3299999999999999E-2</v>
      </c>
      <c r="AJ17" s="455"/>
      <c r="AK17" s="491">
        <v>8.3299999999999999E-2</v>
      </c>
      <c r="AL17" s="455"/>
      <c r="AM17" s="491">
        <v>8.3699999999999997E-2</v>
      </c>
      <c r="AN17" s="359"/>
      <c r="AO17" s="204"/>
    </row>
    <row r="18" spans="1:41" s="41" customFormat="1" ht="178.5" customHeight="1" x14ac:dyDescent="0.2">
      <c r="A18" s="860"/>
      <c r="B18" s="997"/>
      <c r="C18" s="853"/>
      <c r="D18" s="887"/>
      <c r="E18" s="998"/>
      <c r="F18" s="1010"/>
      <c r="G18" s="1011"/>
      <c r="H18" s="704" t="s">
        <v>437</v>
      </c>
      <c r="I18" s="704" t="s">
        <v>438</v>
      </c>
      <c r="J18" s="13">
        <v>0.05</v>
      </c>
      <c r="K18" s="697" t="s">
        <v>948</v>
      </c>
      <c r="L18" s="32">
        <v>44217</v>
      </c>
      <c r="M18" s="13" t="s">
        <v>1131</v>
      </c>
      <c r="N18" s="699" t="s">
        <v>64</v>
      </c>
      <c r="O18" s="698" t="s">
        <v>33</v>
      </c>
      <c r="P18" s="507"/>
      <c r="Q18" s="491">
        <v>8.3299999999999999E-2</v>
      </c>
      <c r="R18" s="473"/>
      <c r="S18" s="491">
        <v>8.3299999999999999E-2</v>
      </c>
      <c r="T18" s="473"/>
      <c r="U18" s="491">
        <v>8.3299999999999999E-2</v>
      </c>
      <c r="V18" s="473"/>
      <c r="W18" s="491">
        <v>8.3299999999999999E-2</v>
      </c>
      <c r="X18" s="473"/>
      <c r="Y18" s="491">
        <v>8.3299999999999999E-2</v>
      </c>
      <c r="Z18" s="473"/>
      <c r="AA18" s="491">
        <v>8.3299999999999999E-2</v>
      </c>
      <c r="AB18" s="473"/>
      <c r="AC18" s="491">
        <v>8.3299999999999999E-2</v>
      </c>
      <c r="AD18" s="473"/>
      <c r="AE18" s="491">
        <v>8.3299999999999999E-2</v>
      </c>
      <c r="AF18" s="455"/>
      <c r="AG18" s="491">
        <v>8.3299999999999999E-2</v>
      </c>
      <c r="AH18" s="455"/>
      <c r="AI18" s="491">
        <v>8.3299999999999999E-2</v>
      </c>
      <c r="AJ18" s="455"/>
      <c r="AK18" s="491">
        <v>8.3299999999999999E-2</v>
      </c>
      <c r="AL18" s="455"/>
      <c r="AM18" s="491">
        <v>8.3699999999999997E-2</v>
      </c>
      <c r="AN18" s="359"/>
      <c r="AO18" s="204"/>
    </row>
    <row r="19" spans="1:41" s="41" customFormat="1" ht="114.75" customHeight="1" x14ac:dyDescent="0.2">
      <c r="A19" s="860"/>
      <c r="B19" s="997"/>
      <c r="C19" s="853"/>
      <c r="D19" s="887"/>
      <c r="E19" s="998"/>
      <c r="F19" s="226" t="s">
        <v>427</v>
      </c>
      <c r="G19" s="693" t="s">
        <v>439</v>
      </c>
      <c r="H19" s="704" t="s">
        <v>440</v>
      </c>
      <c r="I19" s="707" t="s">
        <v>1045</v>
      </c>
      <c r="J19" s="13">
        <v>0.05</v>
      </c>
      <c r="K19" s="162" t="s">
        <v>950</v>
      </c>
      <c r="L19" s="32">
        <v>44218</v>
      </c>
      <c r="M19" s="13" t="s">
        <v>1132</v>
      </c>
      <c r="N19" s="699" t="s">
        <v>64</v>
      </c>
      <c r="O19" s="698" t="s">
        <v>34</v>
      </c>
      <c r="P19" s="473"/>
      <c r="Q19" s="485">
        <v>2</v>
      </c>
      <c r="R19" s="473"/>
      <c r="S19" s="485">
        <v>2</v>
      </c>
      <c r="T19" s="473"/>
      <c r="U19" s="485">
        <v>2</v>
      </c>
      <c r="V19" s="473"/>
      <c r="W19" s="485">
        <v>2</v>
      </c>
      <c r="X19" s="473"/>
      <c r="Y19" s="485">
        <v>2</v>
      </c>
      <c r="Z19" s="473"/>
      <c r="AA19" s="485">
        <v>2</v>
      </c>
      <c r="AB19" s="473"/>
      <c r="AC19" s="485">
        <v>2</v>
      </c>
      <c r="AD19" s="473"/>
      <c r="AE19" s="485">
        <v>2</v>
      </c>
      <c r="AF19" s="474"/>
      <c r="AG19" s="485">
        <v>2</v>
      </c>
      <c r="AH19" s="474"/>
      <c r="AI19" s="485">
        <v>2</v>
      </c>
      <c r="AJ19" s="474"/>
      <c r="AK19" s="485">
        <v>2</v>
      </c>
      <c r="AL19" s="474"/>
      <c r="AM19" s="485">
        <v>2</v>
      </c>
      <c r="AN19" s="359"/>
      <c r="AO19" s="204"/>
    </row>
    <row r="20" spans="1:41" s="41" customFormat="1" ht="191.25" customHeight="1" x14ac:dyDescent="0.2">
      <c r="A20" s="860"/>
      <c r="B20" s="997"/>
      <c r="C20" s="853" t="s">
        <v>441</v>
      </c>
      <c r="D20" s="999" t="s">
        <v>442</v>
      </c>
      <c r="E20" s="1000">
        <v>0.25</v>
      </c>
      <c r="F20" s="226" t="s">
        <v>427</v>
      </c>
      <c r="G20" s="373" t="s">
        <v>443</v>
      </c>
      <c r="H20" s="704" t="s">
        <v>444</v>
      </c>
      <c r="I20" s="707" t="s">
        <v>946</v>
      </c>
      <c r="J20" s="13">
        <v>0.08</v>
      </c>
      <c r="K20" s="697" t="s">
        <v>948</v>
      </c>
      <c r="L20" s="32">
        <v>44219</v>
      </c>
      <c r="M20" s="13" t="s">
        <v>1133</v>
      </c>
      <c r="N20" s="699" t="s">
        <v>64</v>
      </c>
      <c r="O20" s="698" t="s">
        <v>35</v>
      </c>
      <c r="P20" s="507"/>
      <c r="Q20" s="491">
        <v>8.3299999999999999E-2</v>
      </c>
      <c r="R20" s="473"/>
      <c r="S20" s="491">
        <v>8.3299999999999999E-2</v>
      </c>
      <c r="T20" s="473"/>
      <c r="U20" s="491">
        <v>8.3299999999999999E-2</v>
      </c>
      <c r="V20" s="473"/>
      <c r="W20" s="491">
        <v>8.3299999999999999E-2</v>
      </c>
      <c r="X20" s="473"/>
      <c r="Y20" s="491">
        <v>8.3299999999999999E-2</v>
      </c>
      <c r="Z20" s="473"/>
      <c r="AA20" s="491">
        <v>8.3299999999999999E-2</v>
      </c>
      <c r="AB20" s="473"/>
      <c r="AC20" s="491">
        <v>8.3299999999999999E-2</v>
      </c>
      <c r="AD20" s="473"/>
      <c r="AE20" s="491">
        <v>8.3299999999999999E-2</v>
      </c>
      <c r="AF20" s="455"/>
      <c r="AG20" s="491">
        <v>8.3299999999999999E-2</v>
      </c>
      <c r="AH20" s="455"/>
      <c r="AI20" s="491">
        <v>8.3299999999999999E-2</v>
      </c>
      <c r="AJ20" s="455"/>
      <c r="AK20" s="491">
        <v>8.3299999999999999E-2</v>
      </c>
      <c r="AL20" s="455"/>
      <c r="AM20" s="491">
        <v>8.3699999999999997E-2</v>
      </c>
      <c r="AN20" s="359"/>
      <c r="AO20" s="204"/>
    </row>
    <row r="21" spans="1:41" s="41" customFormat="1" ht="216.75" customHeight="1" x14ac:dyDescent="0.2">
      <c r="A21" s="860"/>
      <c r="B21" s="997"/>
      <c r="C21" s="853"/>
      <c r="D21" s="999"/>
      <c r="E21" s="1000"/>
      <c r="F21" s="226" t="s">
        <v>427</v>
      </c>
      <c r="G21" s="693" t="s">
        <v>1046</v>
      </c>
      <c r="H21" s="704" t="s">
        <v>1047</v>
      </c>
      <c r="I21" s="707" t="s">
        <v>1048</v>
      </c>
      <c r="J21" s="13">
        <v>0.08</v>
      </c>
      <c r="K21" s="697" t="s">
        <v>948</v>
      </c>
      <c r="L21" s="32">
        <v>44220</v>
      </c>
      <c r="M21" s="13" t="s">
        <v>1134</v>
      </c>
      <c r="N21" s="699" t="s">
        <v>64</v>
      </c>
      <c r="O21" s="698" t="s">
        <v>44</v>
      </c>
      <c r="P21" s="507"/>
      <c r="Q21" s="491">
        <v>8.3299999999999999E-2</v>
      </c>
      <c r="R21" s="473"/>
      <c r="S21" s="491">
        <v>8.3299999999999999E-2</v>
      </c>
      <c r="T21" s="473"/>
      <c r="U21" s="491">
        <v>8.3299999999999999E-2</v>
      </c>
      <c r="V21" s="473"/>
      <c r="W21" s="491">
        <v>8.3299999999999999E-2</v>
      </c>
      <c r="X21" s="473"/>
      <c r="Y21" s="491">
        <v>8.3299999999999999E-2</v>
      </c>
      <c r="Z21" s="473"/>
      <c r="AA21" s="491">
        <v>8.3299999999999999E-2</v>
      </c>
      <c r="AB21" s="473"/>
      <c r="AC21" s="491">
        <v>8.3299999999999999E-2</v>
      </c>
      <c r="AD21" s="473"/>
      <c r="AE21" s="491">
        <v>8.3299999999999999E-2</v>
      </c>
      <c r="AF21" s="455"/>
      <c r="AG21" s="491">
        <v>8.3299999999999999E-2</v>
      </c>
      <c r="AH21" s="455"/>
      <c r="AI21" s="491">
        <v>8.3299999999999999E-2</v>
      </c>
      <c r="AJ21" s="455"/>
      <c r="AK21" s="491">
        <v>8.3299999999999999E-2</v>
      </c>
      <c r="AL21" s="455"/>
      <c r="AM21" s="491">
        <v>8.3699999999999997E-2</v>
      </c>
      <c r="AN21" s="359"/>
      <c r="AO21" s="204"/>
    </row>
    <row r="22" spans="1:41" s="41" customFormat="1" ht="127.5" customHeight="1" x14ac:dyDescent="0.2">
      <c r="A22" s="860"/>
      <c r="B22" s="997"/>
      <c r="C22" s="853"/>
      <c r="D22" s="999"/>
      <c r="E22" s="1000"/>
      <c r="F22" s="226" t="s">
        <v>427</v>
      </c>
      <c r="G22" s="693" t="s">
        <v>445</v>
      </c>
      <c r="H22" s="704" t="s">
        <v>446</v>
      </c>
      <c r="I22" s="704" t="s">
        <v>1049</v>
      </c>
      <c r="J22" s="13">
        <v>0.09</v>
      </c>
      <c r="K22" s="697" t="s">
        <v>948</v>
      </c>
      <c r="L22" s="32">
        <v>44221</v>
      </c>
      <c r="M22" s="13" t="s">
        <v>1135</v>
      </c>
      <c r="N22" s="699" t="s">
        <v>64</v>
      </c>
      <c r="O22" s="698" t="s">
        <v>45</v>
      </c>
      <c r="P22" s="473"/>
      <c r="Q22" s="488"/>
      <c r="R22" s="473"/>
      <c r="S22" s="488"/>
      <c r="T22" s="473"/>
      <c r="U22" s="611">
        <v>1</v>
      </c>
      <c r="V22" s="473"/>
      <c r="W22" s="488"/>
      <c r="X22" s="473"/>
      <c r="Y22" s="488"/>
      <c r="Z22" s="473"/>
      <c r="AA22" s="488"/>
      <c r="AB22" s="473"/>
      <c r="AC22" s="488"/>
      <c r="AD22" s="473"/>
      <c r="AE22" s="488"/>
      <c r="AF22" s="455"/>
      <c r="AG22" s="611">
        <v>1</v>
      </c>
      <c r="AH22" s="455"/>
      <c r="AI22" s="488"/>
      <c r="AJ22" s="455"/>
      <c r="AK22" s="488"/>
      <c r="AL22" s="455"/>
      <c r="AM22" s="488"/>
      <c r="AN22" s="359"/>
      <c r="AO22" s="204"/>
    </row>
    <row r="23" spans="1:41" s="41" customFormat="1" ht="178.5" customHeight="1" x14ac:dyDescent="0.2">
      <c r="A23" s="860"/>
      <c r="B23" s="685" t="s">
        <v>123</v>
      </c>
      <c r="C23" s="702" t="s">
        <v>802</v>
      </c>
      <c r="D23" s="685" t="s">
        <v>1050</v>
      </c>
      <c r="E23" s="692">
        <v>0.1</v>
      </c>
      <c r="F23" s="226" t="s">
        <v>427</v>
      </c>
      <c r="G23" s="704" t="s">
        <v>1051</v>
      </c>
      <c r="H23" s="704" t="s">
        <v>447</v>
      </c>
      <c r="I23" s="704" t="s">
        <v>448</v>
      </c>
      <c r="J23" s="13">
        <v>0.1</v>
      </c>
      <c r="K23" s="697" t="s">
        <v>948</v>
      </c>
      <c r="L23" s="32">
        <v>44222</v>
      </c>
      <c r="M23" s="13" t="s">
        <v>1136</v>
      </c>
      <c r="N23" s="699" t="s">
        <v>64</v>
      </c>
      <c r="O23" s="698">
        <v>6.1</v>
      </c>
      <c r="P23" s="473"/>
      <c r="Q23" s="455"/>
      <c r="R23" s="650"/>
      <c r="S23" s="455"/>
      <c r="T23" s="651"/>
      <c r="U23" s="455"/>
      <c r="V23" s="651"/>
      <c r="W23" s="455"/>
      <c r="X23" s="473"/>
      <c r="Y23" s="455"/>
      <c r="Z23" s="651"/>
      <c r="AA23" s="455"/>
      <c r="AB23" s="651"/>
      <c r="AC23" s="485">
        <v>1</v>
      </c>
      <c r="AD23" s="651"/>
      <c r="AE23" s="455"/>
      <c r="AF23" s="455"/>
      <c r="AG23" s="455"/>
      <c r="AH23" s="455"/>
      <c r="AI23" s="455"/>
      <c r="AJ23" s="455"/>
      <c r="AK23" s="455"/>
      <c r="AL23" s="455"/>
      <c r="AM23" s="455"/>
      <c r="AN23" s="359"/>
      <c r="AO23" s="204"/>
    </row>
    <row r="24" spans="1:41" s="41" customFormat="1" ht="153.75" customHeight="1" thickBot="1" x14ac:dyDescent="0.25">
      <c r="A24" s="861"/>
      <c r="B24" s="686" t="s">
        <v>422</v>
      </c>
      <c r="C24" s="436" t="s">
        <v>802</v>
      </c>
      <c r="D24" s="686" t="s">
        <v>449</v>
      </c>
      <c r="E24" s="26">
        <v>0.05</v>
      </c>
      <c r="F24" s="435" t="s">
        <v>427</v>
      </c>
      <c r="G24" s="107" t="s">
        <v>450</v>
      </c>
      <c r="H24" s="107" t="s">
        <v>66</v>
      </c>
      <c r="I24" s="107" t="s">
        <v>451</v>
      </c>
      <c r="J24" s="7">
        <v>0.05</v>
      </c>
      <c r="K24" s="26" t="s">
        <v>948</v>
      </c>
      <c r="L24" s="34">
        <v>44223</v>
      </c>
      <c r="M24" s="7" t="s">
        <v>1137</v>
      </c>
      <c r="N24" s="35" t="s">
        <v>64</v>
      </c>
      <c r="O24" s="722">
        <v>7.1</v>
      </c>
      <c r="P24" s="677"/>
      <c r="Q24" s="569">
        <v>8.3299999999999999E-2</v>
      </c>
      <c r="R24" s="677"/>
      <c r="S24" s="569">
        <v>8.3299999999999999E-2</v>
      </c>
      <c r="T24" s="677"/>
      <c r="U24" s="569">
        <v>8.3299999999999999E-2</v>
      </c>
      <c r="V24" s="678"/>
      <c r="W24" s="569">
        <v>8.3299999999999999E-2</v>
      </c>
      <c r="X24" s="677"/>
      <c r="Y24" s="569">
        <v>8.3299999999999999E-2</v>
      </c>
      <c r="Z24" s="677"/>
      <c r="AA24" s="569">
        <v>8.3299999999999999E-2</v>
      </c>
      <c r="AB24" s="677"/>
      <c r="AC24" s="569">
        <v>8.3299999999999999E-2</v>
      </c>
      <c r="AD24" s="677"/>
      <c r="AE24" s="569">
        <v>8.3299999999999999E-2</v>
      </c>
      <c r="AF24" s="679"/>
      <c r="AG24" s="569">
        <v>8.3299999999999999E-2</v>
      </c>
      <c r="AH24" s="679"/>
      <c r="AI24" s="569">
        <v>8.3299999999999999E-2</v>
      </c>
      <c r="AJ24" s="679"/>
      <c r="AK24" s="569">
        <v>8.3299999999999999E-2</v>
      </c>
      <c r="AL24" s="679"/>
      <c r="AM24" s="491">
        <v>8.3699999999999997E-2</v>
      </c>
      <c r="AN24" s="359"/>
      <c r="AO24" s="204"/>
    </row>
    <row r="25" spans="1:41" s="41" customFormat="1" ht="18" customHeight="1" x14ac:dyDescent="0.2">
      <c r="A25" s="135" t="s">
        <v>16</v>
      </c>
      <c r="B25" s="136"/>
      <c r="C25" s="136" t="s">
        <v>17</v>
      </c>
      <c r="D25" s="136"/>
      <c r="E25" s="136" t="s">
        <v>14</v>
      </c>
      <c r="F25" s="136"/>
      <c r="G25" s="136" t="s">
        <v>15</v>
      </c>
      <c r="H25" s="136"/>
      <c r="I25" s="235"/>
      <c r="J25" s="136"/>
      <c r="K25" s="136"/>
      <c r="L25" s="720"/>
      <c r="M25" s="720"/>
      <c r="N25" s="138"/>
      <c r="O25" s="1002"/>
      <c r="P25" s="1003"/>
      <c r="Q25" s="1003"/>
      <c r="R25" s="1003"/>
      <c r="S25" s="1003"/>
      <c r="T25" s="1003"/>
      <c r="U25" s="1003"/>
      <c r="V25" s="1003"/>
      <c r="W25" s="1003"/>
      <c r="X25" s="1003"/>
      <c r="Y25" s="1003"/>
      <c r="Z25" s="1003"/>
      <c r="AA25" s="1003"/>
      <c r="AB25" s="1003"/>
      <c r="AC25" s="1003"/>
      <c r="AD25" s="1003"/>
      <c r="AE25" s="1003"/>
      <c r="AF25" s="1003"/>
      <c r="AG25" s="1003"/>
      <c r="AH25" s="1003"/>
      <c r="AI25" s="1003"/>
      <c r="AJ25" s="1003"/>
      <c r="AK25" s="1003"/>
      <c r="AL25" s="1003"/>
      <c r="AM25" s="1004"/>
      <c r="AN25" s="137"/>
      <c r="AO25" s="548"/>
    </row>
    <row r="26" spans="1:41" s="241" customFormat="1" ht="56.25" customHeight="1" x14ac:dyDescent="0.2">
      <c r="A26" s="135" t="s">
        <v>63</v>
      </c>
      <c r="B26" s="136"/>
      <c r="C26" s="136" t="s">
        <v>311</v>
      </c>
      <c r="D26" s="136"/>
      <c r="E26" s="235"/>
      <c r="F26" s="235"/>
      <c r="G26" s="235"/>
      <c r="H26" s="237"/>
      <c r="I26" s="239"/>
      <c r="J26" s="235"/>
      <c r="K26" s="235"/>
      <c r="L26" s="695"/>
      <c r="M26" s="725"/>
      <c r="N26" s="240"/>
      <c r="O26" s="1005"/>
      <c r="P26" s="1003"/>
      <c r="Q26" s="1003"/>
      <c r="R26" s="1003"/>
      <c r="S26" s="1003"/>
      <c r="T26" s="1003"/>
      <c r="U26" s="1003"/>
      <c r="V26" s="1003"/>
      <c r="W26" s="1003"/>
      <c r="X26" s="1003"/>
      <c r="Y26" s="1003"/>
      <c r="Z26" s="1003"/>
      <c r="AA26" s="1003"/>
      <c r="AB26" s="1003"/>
      <c r="AC26" s="1003"/>
      <c r="AD26" s="1003"/>
      <c r="AE26" s="1003"/>
      <c r="AF26" s="1003"/>
      <c r="AG26" s="1003"/>
      <c r="AH26" s="1003"/>
      <c r="AI26" s="1003"/>
      <c r="AJ26" s="1003"/>
      <c r="AK26" s="1003"/>
      <c r="AL26" s="1003"/>
      <c r="AM26" s="1004"/>
      <c r="AN26" s="548"/>
      <c r="AO26" s="548"/>
    </row>
    <row r="27" spans="1:41" s="241" customFormat="1" ht="36" customHeight="1" thickBot="1" x14ac:dyDescent="0.25">
      <c r="A27" s="242" t="s">
        <v>452</v>
      </c>
      <c r="B27" s="140"/>
      <c r="C27" s="140" t="s">
        <v>312</v>
      </c>
      <c r="D27" s="140"/>
      <c r="E27" s="1001" t="s">
        <v>453</v>
      </c>
      <c r="F27" s="1001"/>
      <c r="G27" s="238" t="s">
        <v>1037</v>
      </c>
      <c r="H27" s="243"/>
      <c r="I27" s="247"/>
      <c r="J27" s="244" t="s">
        <v>18</v>
      </c>
      <c r="K27" s="244"/>
      <c r="L27" s="696"/>
      <c r="M27" s="726"/>
      <c r="N27" s="245"/>
      <c r="O27" s="1006"/>
      <c r="P27" s="1007"/>
      <c r="Q27" s="1007"/>
      <c r="R27" s="1007"/>
      <c r="S27" s="1007"/>
      <c r="T27" s="1007"/>
      <c r="U27" s="1007"/>
      <c r="V27" s="1007"/>
      <c r="W27" s="1007"/>
      <c r="X27" s="1007"/>
      <c r="Y27" s="1007"/>
      <c r="Z27" s="1007"/>
      <c r="AA27" s="1007"/>
      <c r="AB27" s="1007"/>
      <c r="AC27" s="1007"/>
      <c r="AD27" s="1007"/>
      <c r="AE27" s="1007"/>
      <c r="AF27" s="1007"/>
      <c r="AG27" s="1007"/>
      <c r="AH27" s="1007"/>
      <c r="AI27" s="1007"/>
      <c r="AJ27" s="1007"/>
      <c r="AK27" s="1007"/>
      <c r="AL27" s="1007"/>
      <c r="AM27" s="1008"/>
      <c r="AN27" s="548"/>
      <c r="AO27" s="548"/>
    </row>
    <row r="28" spans="1:41" s="41" customFormat="1" ht="12.75" customHeight="1" x14ac:dyDescent="0.2">
      <c r="E28" s="142"/>
      <c r="F28" s="142"/>
      <c r="L28" s="259"/>
      <c r="M28" s="259"/>
      <c r="P28" s="224"/>
      <c r="R28" s="224"/>
      <c r="T28" s="224"/>
      <c r="V28" s="224"/>
      <c r="X28" s="224"/>
      <c r="Z28" s="224"/>
      <c r="AB28" s="224"/>
      <c r="AD28" s="224"/>
      <c r="AN28" s="548"/>
      <c r="AO28" s="548"/>
    </row>
    <row r="29" spans="1:41" s="41" customFormat="1" ht="12.75" customHeight="1" x14ac:dyDescent="0.2">
      <c r="E29" s="142"/>
      <c r="F29" s="142"/>
      <c r="L29" s="259"/>
      <c r="M29" s="259"/>
      <c r="P29" s="224"/>
      <c r="R29" s="224"/>
      <c r="T29" s="224"/>
      <c r="V29" s="224"/>
      <c r="X29" s="224"/>
      <c r="Z29" s="224"/>
      <c r="AB29" s="224"/>
      <c r="AD29" s="224"/>
      <c r="AN29" s="548"/>
      <c r="AO29" s="548"/>
    </row>
    <row r="30" spans="1:41" s="41" customFormat="1" x14ac:dyDescent="0.2">
      <c r="E30" s="142"/>
      <c r="F30" s="142"/>
      <c r="K30" s="224"/>
      <c r="L30" s="259"/>
      <c r="M30" s="259"/>
      <c r="P30" s="224"/>
      <c r="R30" s="224"/>
      <c r="T30" s="224"/>
      <c r="V30" s="224"/>
      <c r="X30" s="224"/>
      <c r="Z30" s="224"/>
      <c r="AB30" s="224"/>
      <c r="AD30" s="224"/>
      <c r="AN30" s="548"/>
      <c r="AO30" s="548"/>
    </row>
    <row r="31" spans="1:41" s="41" customFormat="1" x14ac:dyDescent="0.2">
      <c r="E31" s="142"/>
      <c r="F31" s="142"/>
      <c r="K31" s="224"/>
      <c r="L31" s="259"/>
      <c r="M31" s="259"/>
      <c r="P31" s="224"/>
      <c r="R31" s="224"/>
      <c r="T31" s="224"/>
      <c r="V31" s="224"/>
      <c r="X31" s="224"/>
      <c r="Z31" s="224"/>
      <c r="AB31" s="224"/>
      <c r="AD31" s="224"/>
      <c r="AN31" s="548"/>
      <c r="AO31" s="548"/>
    </row>
    <row r="32" spans="1:41" s="41" customFormat="1" x14ac:dyDescent="0.2">
      <c r="D32" s="241"/>
      <c r="E32" s="142"/>
      <c r="F32" s="142"/>
      <c r="K32" s="224"/>
      <c r="L32" s="259"/>
      <c r="M32" s="259"/>
      <c r="P32" s="224"/>
      <c r="R32" s="224"/>
      <c r="T32" s="224"/>
      <c r="V32" s="224"/>
      <c r="X32" s="224"/>
      <c r="Z32" s="224"/>
      <c r="AB32" s="224"/>
      <c r="AD32" s="224"/>
      <c r="AN32" s="548"/>
      <c r="AO32" s="548"/>
    </row>
    <row r="33" spans="4:41" s="41" customFormat="1" x14ac:dyDescent="0.2">
      <c r="D33" s="241"/>
      <c r="E33" s="142"/>
      <c r="F33" s="142"/>
      <c r="K33" s="224"/>
      <c r="L33" s="259"/>
      <c r="M33" s="259"/>
      <c r="P33" s="224"/>
      <c r="R33" s="224"/>
      <c r="T33" s="224"/>
      <c r="V33" s="224"/>
      <c r="X33" s="224"/>
      <c r="Z33" s="224"/>
      <c r="AB33" s="224"/>
      <c r="AD33" s="224"/>
      <c r="AN33" s="548"/>
      <c r="AO33" s="548"/>
    </row>
    <row r="34" spans="4:41" s="41" customFormat="1" x14ac:dyDescent="0.2">
      <c r="E34" s="142"/>
      <c r="F34" s="142"/>
      <c r="I34" s="4"/>
      <c r="K34" s="224"/>
      <c r="L34" s="259"/>
      <c r="M34" s="259"/>
      <c r="P34" s="224"/>
      <c r="R34" s="224"/>
      <c r="T34" s="224"/>
      <c r="V34" s="224"/>
      <c r="X34" s="224"/>
      <c r="Z34" s="224"/>
      <c r="AB34" s="224"/>
      <c r="AD34" s="224"/>
      <c r="AN34" s="900"/>
      <c r="AO34" s="900"/>
    </row>
    <row r="35" spans="4:41" x14ac:dyDescent="0.2">
      <c r="AN35" s="900"/>
      <c r="AO35" s="900"/>
    </row>
    <row r="36" spans="4:41" x14ac:dyDescent="0.2">
      <c r="AN36" s="900"/>
      <c r="AO36" s="900"/>
    </row>
  </sheetData>
  <mergeCells count="50">
    <mergeCell ref="E27:F27"/>
    <mergeCell ref="O25:AM27"/>
    <mergeCell ref="P10:Q10"/>
    <mergeCell ref="R10:S10"/>
    <mergeCell ref="T10:U10"/>
    <mergeCell ref="V10:W10"/>
    <mergeCell ref="F17:F18"/>
    <mergeCell ref="G17:G18"/>
    <mergeCell ref="A12:A24"/>
    <mergeCell ref="B12:B22"/>
    <mergeCell ref="C12:C19"/>
    <mergeCell ref="D16:D19"/>
    <mergeCell ref="E16:E19"/>
    <mergeCell ref="D14:D15"/>
    <mergeCell ref="E14:E15"/>
    <mergeCell ref="C20:C22"/>
    <mergeCell ref="D20:D22"/>
    <mergeCell ref="E20:E22"/>
    <mergeCell ref="A3:J8"/>
    <mergeCell ref="A9:G9"/>
    <mergeCell ref="H9:AM9"/>
    <mergeCell ref="A10:B10"/>
    <mergeCell ref="C10:C11"/>
    <mergeCell ref="D10:D11"/>
    <mergeCell ref="E10:E11"/>
    <mergeCell ref="F10:F11"/>
    <mergeCell ref="G10:G11"/>
    <mergeCell ref="N10:N11"/>
    <mergeCell ref="O10:O11"/>
    <mergeCell ref="H10:H11"/>
    <mergeCell ref="I10:I11"/>
    <mergeCell ref="J10:J11"/>
    <mergeCell ref="K10:K11"/>
    <mergeCell ref="L10:L11"/>
    <mergeCell ref="AN3:AO8"/>
    <mergeCell ref="AN9:AO9"/>
    <mergeCell ref="AN34:AO36"/>
    <mergeCell ref="M3:N8"/>
    <mergeCell ref="O3:AM8"/>
    <mergeCell ref="AN10:AN11"/>
    <mergeCell ref="AO10:AO11"/>
    <mergeCell ref="X10:Y10"/>
    <mergeCell ref="Z10:AA10"/>
    <mergeCell ref="AB10:AC10"/>
    <mergeCell ref="AD10:AE10"/>
    <mergeCell ref="AF10:AG10"/>
    <mergeCell ref="AH10:AI10"/>
    <mergeCell ref="AJ10:AK10"/>
    <mergeCell ref="AL10:AM10"/>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ACB6-DAEF-48EA-8790-378327457760}">
  <sheetPr>
    <tabColor theme="0" tint="-0.14999847407452621"/>
  </sheetPr>
  <dimension ref="A1:AO36"/>
  <sheetViews>
    <sheetView topLeftCell="I4" zoomScaleNormal="100" zoomScaleSheetLayoutView="100" workbookViewId="0">
      <selection activeCell="J12" sqref="J12"/>
    </sheetView>
  </sheetViews>
  <sheetFormatPr baseColWidth="10" defaultRowHeight="12.75" x14ac:dyDescent="0.2"/>
  <cols>
    <col min="1" max="1" width="23.140625" style="253" customWidth="1"/>
    <col min="2" max="2" width="19.140625" style="253" customWidth="1"/>
    <col min="3" max="3" width="17" style="253" customWidth="1"/>
    <col min="4" max="4" width="25.140625" style="253" customWidth="1"/>
    <col min="5" max="5" width="14.5703125" style="5" customWidth="1"/>
    <col min="6" max="6" width="17" style="5" customWidth="1"/>
    <col min="7" max="7" width="34.140625" style="253" customWidth="1"/>
    <col min="8" max="8" width="29.28515625" style="253" customWidth="1"/>
    <col min="9" max="9" width="32.5703125" style="253" customWidth="1"/>
    <col min="10" max="10" width="18.42578125" style="253" customWidth="1"/>
    <col min="11" max="11" width="23.42578125" style="253" customWidth="1"/>
    <col min="12" max="12" width="18.5703125" style="253" customWidth="1"/>
    <col min="13" max="13" width="17.28515625" style="253" customWidth="1"/>
    <col min="14" max="14" width="14.85546875" style="253" customWidth="1"/>
    <col min="15" max="15" width="13.5703125" style="253" customWidth="1"/>
    <col min="16" max="39" width="7" style="253" customWidth="1"/>
    <col min="40" max="40" width="13.5703125" style="253" customWidth="1"/>
    <col min="41" max="41" width="22.85546875" style="253" customWidth="1"/>
    <col min="42" max="16384" width="11.42578125" style="253"/>
  </cols>
  <sheetData>
    <row r="1" spans="1:41" s="241" customFormat="1" ht="16.5" x14ac:dyDescent="0.2">
      <c r="E1" s="142"/>
      <c r="F1" s="142"/>
      <c r="P1" s="144"/>
    </row>
    <row r="2" spans="1:41" s="241" customFormat="1" ht="17.25" thickBot="1" x14ac:dyDescent="0.25">
      <c r="E2" s="142"/>
      <c r="F2" s="142"/>
      <c r="P2" s="144"/>
    </row>
    <row r="3" spans="1:41" s="241" customFormat="1" ht="15" customHeight="1" x14ac:dyDescent="0.2">
      <c r="A3" s="825" t="s">
        <v>1123</v>
      </c>
      <c r="B3" s="826"/>
      <c r="C3" s="826"/>
      <c r="D3" s="826"/>
      <c r="E3" s="826"/>
      <c r="F3" s="826"/>
      <c r="G3" s="826"/>
      <c r="H3" s="826"/>
      <c r="I3" s="826"/>
      <c r="J3" s="826"/>
      <c r="K3" s="826"/>
      <c r="L3" s="826"/>
      <c r="M3" s="826"/>
      <c r="N3" s="827"/>
      <c r="O3" s="248"/>
      <c r="P3" s="803" t="s">
        <v>326</v>
      </c>
      <c r="Q3" s="1028"/>
      <c r="R3" s="1028"/>
      <c r="S3" s="1028"/>
      <c r="T3" s="1028"/>
      <c r="U3" s="1028"/>
      <c r="V3" s="1028"/>
      <c r="W3" s="1028"/>
      <c r="X3" s="1028"/>
      <c r="Y3" s="1028"/>
      <c r="Z3" s="1028"/>
      <c r="AA3" s="1028"/>
      <c r="AB3" s="1028"/>
      <c r="AC3" s="1028"/>
      <c r="AD3" s="1028"/>
      <c r="AE3" s="1028"/>
      <c r="AF3" s="1028"/>
      <c r="AG3" s="1028"/>
      <c r="AH3" s="1028"/>
      <c r="AI3" s="1028"/>
      <c r="AJ3" s="1028"/>
      <c r="AK3" s="1028"/>
      <c r="AL3" s="1028"/>
      <c r="AM3" s="1028"/>
      <c r="AN3" s="813" t="s">
        <v>20</v>
      </c>
      <c r="AO3" s="814"/>
    </row>
    <row r="4" spans="1:41" s="241" customFormat="1" ht="15" customHeight="1" x14ac:dyDescent="0.2">
      <c r="A4" s="828"/>
      <c r="B4" s="829"/>
      <c r="C4" s="829"/>
      <c r="D4" s="829"/>
      <c r="E4" s="829"/>
      <c r="F4" s="829"/>
      <c r="G4" s="829"/>
      <c r="H4" s="829"/>
      <c r="I4" s="829"/>
      <c r="J4" s="829"/>
      <c r="K4" s="829"/>
      <c r="L4" s="829"/>
      <c r="M4" s="829"/>
      <c r="N4" s="830"/>
      <c r="O4" s="437"/>
      <c r="P4" s="1029"/>
      <c r="Q4" s="1029"/>
      <c r="R4" s="1029"/>
      <c r="S4" s="1029"/>
      <c r="T4" s="1029"/>
      <c r="U4" s="1029"/>
      <c r="V4" s="1029"/>
      <c r="W4" s="1029"/>
      <c r="X4" s="1029"/>
      <c r="Y4" s="1029"/>
      <c r="Z4" s="1029"/>
      <c r="AA4" s="1029"/>
      <c r="AB4" s="1029"/>
      <c r="AC4" s="1029"/>
      <c r="AD4" s="1029"/>
      <c r="AE4" s="1029"/>
      <c r="AF4" s="1029"/>
      <c r="AG4" s="1029"/>
      <c r="AH4" s="1029"/>
      <c r="AI4" s="1029"/>
      <c r="AJ4" s="1029"/>
      <c r="AK4" s="1029"/>
      <c r="AL4" s="1029"/>
      <c r="AM4" s="1029"/>
      <c r="AN4" s="815"/>
      <c r="AO4" s="816"/>
    </row>
    <row r="5" spans="1:41" s="241" customFormat="1" ht="15" customHeight="1" x14ac:dyDescent="0.2">
      <c r="A5" s="828"/>
      <c r="B5" s="829"/>
      <c r="C5" s="829"/>
      <c r="D5" s="829"/>
      <c r="E5" s="829"/>
      <c r="F5" s="829"/>
      <c r="G5" s="829"/>
      <c r="H5" s="829"/>
      <c r="I5" s="829"/>
      <c r="J5" s="829"/>
      <c r="K5" s="829"/>
      <c r="L5" s="829"/>
      <c r="M5" s="829"/>
      <c r="N5" s="830"/>
      <c r="O5" s="437"/>
      <c r="P5" s="1029"/>
      <c r="Q5" s="1029"/>
      <c r="R5" s="1029"/>
      <c r="S5" s="1029"/>
      <c r="T5" s="1029"/>
      <c r="U5" s="1029"/>
      <c r="V5" s="1029"/>
      <c r="W5" s="1029"/>
      <c r="X5" s="1029"/>
      <c r="Y5" s="1029"/>
      <c r="Z5" s="1029"/>
      <c r="AA5" s="1029"/>
      <c r="AB5" s="1029"/>
      <c r="AC5" s="1029"/>
      <c r="AD5" s="1029"/>
      <c r="AE5" s="1029"/>
      <c r="AF5" s="1029"/>
      <c r="AG5" s="1029"/>
      <c r="AH5" s="1029"/>
      <c r="AI5" s="1029"/>
      <c r="AJ5" s="1029"/>
      <c r="AK5" s="1029"/>
      <c r="AL5" s="1029"/>
      <c r="AM5" s="1029"/>
      <c r="AN5" s="815"/>
      <c r="AO5" s="816"/>
    </row>
    <row r="6" spans="1:41" s="241" customFormat="1" ht="15" customHeight="1" x14ac:dyDescent="0.2">
      <c r="A6" s="828"/>
      <c r="B6" s="829"/>
      <c r="C6" s="829"/>
      <c r="D6" s="829"/>
      <c r="E6" s="829"/>
      <c r="F6" s="829"/>
      <c r="G6" s="829"/>
      <c r="H6" s="829"/>
      <c r="I6" s="829"/>
      <c r="J6" s="829"/>
      <c r="K6" s="829"/>
      <c r="L6" s="829"/>
      <c r="M6" s="829"/>
      <c r="N6" s="830"/>
      <c r="O6" s="437"/>
      <c r="P6" s="1029"/>
      <c r="Q6" s="1029"/>
      <c r="R6" s="1029"/>
      <c r="S6" s="1029"/>
      <c r="T6" s="1029"/>
      <c r="U6" s="1029"/>
      <c r="V6" s="1029"/>
      <c r="W6" s="1029"/>
      <c r="X6" s="1029"/>
      <c r="Y6" s="1029"/>
      <c r="Z6" s="1029"/>
      <c r="AA6" s="1029"/>
      <c r="AB6" s="1029"/>
      <c r="AC6" s="1029"/>
      <c r="AD6" s="1029"/>
      <c r="AE6" s="1029"/>
      <c r="AF6" s="1029"/>
      <c r="AG6" s="1029"/>
      <c r="AH6" s="1029"/>
      <c r="AI6" s="1029"/>
      <c r="AJ6" s="1029"/>
      <c r="AK6" s="1029"/>
      <c r="AL6" s="1029"/>
      <c r="AM6" s="1029"/>
      <c r="AN6" s="815"/>
      <c r="AO6" s="816"/>
    </row>
    <row r="7" spans="1:41" s="241" customFormat="1" ht="15" customHeight="1" thickBot="1" x14ac:dyDescent="0.25">
      <c r="A7" s="828"/>
      <c r="B7" s="829"/>
      <c r="C7" s="829"/>
      <c r="D7" s="829"/>
      <c r="E7" s="829"/>
      <c r="F7" s="829"/>
      <c r="G7" s="829"/>
      <c r="H7" s="829"/>
      <c r="I7" s="829"/>
      <c r="J7" s="829"/>
      <c r="K7" s="829"/>
      <c r="L7" s="829"/>
      <c r="M7" s="829"/>
      <c r="N7" s="830"/>
      <c r="O7" s="438"/>
      <c r="P7" s="1029"/>
      <c r="Q7" s="1029"/>
      <c r="R7" s="1029"/>
      <c r="S7" s="1029"/>
      <c r="T7" s="1029"/>
      <c r="U7" s="1029"/>
      <c r="V7" s="1029"/>
      <c r="W7" s="1029"/>
      <c r="X7" s="1029"/>
      <c r="Y7" s="1029"/>
      <c r="Z7" s="1029"/>
      <c r="AA7" s="1029"/>
      <c r="AB7" s="1029"/>
      <c r="AC7" s="1029"/>
      <c r="AD7" s="1029"/>
      <c r="AE7" s="1029"/>
      <c r="AF7" s="1029"/>
      <c r="AG7" s="1029"/>
      <c r="AH7" s="1029"/>
      <c r="AI7" s="1029"/>
      <c r="AJ7" s="1029"/>
      <c r="AK7" s="1029"/>
      <c r="AL7" s="1029"/>
      <c r="AM7" s="1029"/>
      <c r="AN7" s="815"/>
      <c r="AO7" s="816"/>
    </row>
    <row r="8" spans="1:41" s="241" customFormat="1" ht="15.75" customHeight="1" thickBot="1" x14ac:dyDescent="0.25">
      <c r="A8" s="1012" t="s">
        <v>89</v>
      </c>
      <c r="B8" s="1013"/>
      <c r="C8" s="1013"/>
      <c r="D8" s="1013"/>
      <c r="E8" s="1013"/>
      <c r="F8" s="1013"/>
      <c r="G8" s="1013"/>
      <c r="H8" s="1013"/>
      <c r="I8" s="1013"/>
      <c r="J8" s="1013"/>
      <c r="K8" s="1013"/>
      <c r="L8" s="1013"/>
      <c r="M8" s="1013"/>
      <c r="N8" s="1014"/>
      <c r="O8" s="1015" t="s">
        <v>319</v>
      </c>
      <c r="P8" s="1016"/>
      <c r="Q8" s="1016"/>
      <c r="R8" s="1016"/>
      <c r="S8" s="1016"/>
      <c r="T8" s="1016"/>
      <c r="U8" s="1016"/>
      <c r="V8" s="1016"/>
      <c r="W8" s="1016"/>
      <c r="X8" s="1016"/>
      <c r="Y8" s="1016"/>
      <c r="Z8" s="1016"/>
      <c r="AA8" s="1016"/>
      <c r="AB8" s="1016"/>
      <c r="AC8" s="1016"/>
      <c r="AD8" s="1016"/>
      <c r="AE8" s="1016"/>
      <c r="AF8" s="1016"/>
      <c r="AG8" s="1016"/>
      <c r="AH8" s="1016"/>
      <c r="AI8" s="1016"/>
      <c r="AJ8" s="1016"/>
      <c r="AK8" s="1016"/>
      <c r="AL8" s="1016"/>
      <c r="AM8" s="1016"/>
      <c r="AN8" s="817"/>
      <c r="AO8" s="818"/>
    </row>
    <row r="9" spans="1:41" s="241" customFormat="1" ht="45.75" customHeight="1" x14ac:dyDescent="0.2">
      <c r="A9" s="873" t="s">
        <v>22</v>
      </c>
      <c r="B9" s="839"/>
      <c r="C9" s="839" t="s">
        <v>49</v>
      </c>
      <c r="D9" s="839" t="s">
        <v>308</v>
      </c>
      <c r="E9" s="874" t="s">
        <v>126</v>
      </c>
      <c r="F9" s="874" t="s">
        <v>50</v>
      </c>
      <c r="G9" s="839" t="s">
        <v>51</v>
      </c>
      <c r="H9" s="839" t="s">
        <v>52</v>
      </c>
      <c r="I9" s="839" t="s">
        <v>53</v>
      </c>
      <c r="J9" s="839" t="s">
        <v>54</v>
      </c>
      <c r="K9" s="839" t="s">
        <v>56</v>
      </c>
      <c r="L9" s="839" t="s">
        <v>57</v>
      </c>
      <c r="M9" s="839" t="s">
        <v>58</v>
      </c>
      <c r="N9" s="834" t="s">
        <v>59</v>
      </c>
      <c r="O9" s="994" t="s">
        <v>1006</v>
      </c>
      <c r="P9" s="1009" t="s">
        <v>0</v>
      </c>
      <c r="Q9" s="981"/>
      <c r="R9" s="981" t="s">
        <v>1</v>
      </c>
      <c r="S9" s="981"/>
      <c r="T9" s="981" t="s">
        <v>2</v>
      </c>
      <c r="U9" s="981"/>
      <c r="V9" s="981" t="s">
        <v>3</v>
      </c>
      <c r="W9" s="981"/>
      <c r="X9" s="981" t="s">
        <v>4</v>
      </c>
      <c r="Y9" s="981"/>
      <c r="Z9" s="981" t="s">
        <v>5</v>
      </c>
      <c r="AA9" s="981"/>
      <c r="AB9" s="981" t="s">
        <v>6</v>
      </c>
      <c r="AC9" s="981"/>
      <c r="AD9" s="981" t="s">
        <v>7</v>
      </c>
      <c r="AE9" s="981"/>
      <c r="AF9" s="981" t="s">
        <v>8</v>
      </c>
      <c r="AG9" s="981"/>
      <c r="AH9" s="981" t="s">
        <v>9</v>
      </c>
      <c r="AI9" s="981"/>
      <c r="AJ9" s="981" t="s">
        <v>10</v>
      </c>
      <c r="AK9" s="981"/>
      <c r="AL9" s="981" t="s">
        <v>11</v>
      </c>
      <c r="AM9" s="982"/>
      <c r="AN9" s="813" t="s">
        <v>90</v>
      </c>
      <c r="AO9" s="814"/>
    </row>
    <row r="10" spans="1:41" s="241" customFormat="1" ht="42" customHeight="1" thickBot="1" x14ac:dyDescent="0.25">
      <c r="A10" s="270" t="s">
        <v>12</v>
      </c>
      <c r="B10" s="700" t="s">
        <v>13</v>
      </c>
      <c r="C10" s="1017"/>
      <c r="D10" s="1017"/>
      <c r="E10" s="1018"/>
      <c r="F10" s="1018"/>
      <c r="G10" s="1017"/>
      <c r="H10" s="1017"/>
      <c r="I10" s="1017"/>
      <c r="J10" s="1017"/>
      <c r="K10" s="1017"/>
      <c r="L10" s="1017"/>
      <c r="M10" s="1017"/>
      <c r="N10" s="1030"/>
      <c r="O10" s="995"/>
      <c r="P10" s="213" t="s">
        <v>23</v>
      </c>
      <c r="Q10" s="214" t="s">
        <v>24</v>
      </c>
      <c r="R10" s="213" t="s">
        <v>23</v>
      </c>
      <c r="S10" s="214" t="s">
        <v>24</v>
      </c>
      <c r="T10" s="213" t="s">
        <v>23</v>
      </c>
      <c r="U10" s="214" t="s">
        <v>24</v>
      </c>
      <c r="V10" s="213" t="s">
        <v>23</v>
      </c>
      <c r="W10" s="214" t="s">
        <v>24</v>
      </c>
      <c r="X10" s="213" t="s">
        <v>23</v>
      </c>
      <c r="Y10" s="214" t="s">
        <v>24</v>
      </c>
      <c r="Z10" s="213" t="s">
        <v>23</v>
      </c>
      <c r="AA10" s="214" t="s">
        <v>24</v>
      </c>
      <c r="AB10" s="213" t="s">
        <v>23</v>
      </c>
      <c r="AC10" s="214" t="s">
        <v>24</v>
      </c>
      <c r="AD10" s="213" t="s">
        <v>23</v>
      </c>
      <c r="AE10" s="214" t="s">
        <v>24</v>
      </c>
      <c r="AF10" s="213" t="s">
        <v>23</v>
      </c>
      <c r="AG10" s="214" t="s">
        <v>24</v>
      </c>
      <c r="AH10" s="213" t="s">
        <v>23</v>
      </c>
      <c r="AI10" s="214" t="s">
        <v>24</v>
      </c>
      <c r="AJ10" s="213" t="s">
        <v>23</v>
      </c>
      <c r="AK10" s="214" t="s">
        <v>24</v>
      </c>
      <c r="AL10" s="213" t="s">
        <v>23</v>
      </c>
      <c r="AM10" s="610" t="s">
        <v>24</v>
      </c>
      <c r="AN10" s="618" t="s">
        <v>19</v>
      </c>
      <c r="AO10" s="619" t="s">
        <v>21</v>
      </c>
    </row>
    <row r="11" spans="1:41" s="241" customFormat="1" ht="57.75" customHeight="1" x14ac:dyDescent="0.2">
      <c r="A11" s="1019" t="s">
        <v>91</v>
      </c>
      <c r="B11" s="1022" t="s">
        <v>422</v>
      </c>
      <c r="C11" s="1025" t="s">
        <v>454</v>
      </c>
      <c r="D11" s="862" t="s">
        <v>455</v>
      </c>
      <c r="E11" s="1027">
        <v>0.55000000000000004</v>
      </c>
      <c r="F11" s="705" t="s">
        <v>25</v>
      </c>
      <c r="G11" s="28" t="s">
        <v>456</v>
      </c>
      <c r="H11" s="28" t="s">
        <v>457</v>
      </c>
      <c r="I11" s="28" t="s">
        <v>458</v>
      </c>
      <c r="J11" s="15">
        <v>0.2</v>
      </c>
      <c r="K11" s="439" t="s">
        <v>459</v>
      </c>
      <c r="L11" s="745">
        <v>44197</v>
      </c>
      <c r="M11" s="745">
        <v>44561</v>
      </c>
      <c r="N11" s="31" t="s">
        <v>64</v>
      </c>
      <c r="O11" s="392" t="s">
        <v>26</v>
      </c>
      <c r="P11" s="249"/>
      <c r="Q11" s="446"/>
      <c r="R11" s="446"/>
      <c r="S11" s="446"/>
      <c r="T11" s="446"/>
      <c r="U11" s="446"/>
      <c r="V11" s="249"/>
      <c r="W11" s="444">
        <v>0.2</v>
      </c>
      <c r="X11" s="249"/>
      <c r="Y11" s="446"/>
      <c r="Z11" s="249"/>
      <c r="AA11" s="444">
        <v>0.2</v>
      </c>
      <c r="AB11" s="249"/>
      <c r="AC11" s="446"/>
      <c r="AD11" s="446"/>
      <c r="AE11" s="446"/>
      <c r="AF11" s="249"/>
      <c r="AG11" s="444">
        <v>0.2</v>
      </c>
      <c r="AH11" s="249"/>
      <c r="AI11" s="446"/>
      <c r="AJ11" s="446"/>
      <c r="AK11" s="446"/>
      <c r="AL11" s="249"/>
      <c r="AM11" s="445">
        <v>0.4</v>
      </c>
      <c r="AN11" s="622"/>
      <c r="AO11" s="622"/>
    </row>
    <row r="12" spans="1:41" s="241" customFormat="1" ht="58.5" customHeight="1" x14ac:dyDescent="0.2">
      <c r="A12" s="1020"/>
      <c r="B12" s="1023"/>
      <c r="C12" s="1026"/>
      <c r="D12" s="863"/>
      <c r="E12" s="1000"/>
      <c r="F12" s="706" t="s">
        <v>25</v>
      </c>
      <c r="G12" s="687" t="s">
        <v>460</v>
      </c>
      <c r="H12" s="687" t="s">
        <v>461</v>
      </c>
      <c r="I12" s="687" t="s">
        <v>1054</v>
      </c>
      <c r="J12" s="13">
        <v>0.2</v>
      </c>
      <c r="K12" s="440" t="s">
        <v>462</v>
      </c>
      <c r="L12" s="744">
        <v>44198</v>
      </c>
      <c r="M12" s="744">
        <v>44562</v>
      </c>
      <c r="N12" s="699" t="s">
        <v>64</v>
      </c>
      <c r="O12" s="392" t="s">
        <v>27</v>
      </c>
      <c r="P12" s="249"/>
      <c r="Q12" s="446"/>
      <c r="R12" s="446"/>
      <c r="S12" s="446"/>
      <c r="T12" s="446"/>
      <c r="U12" s="446"/>
      <c r="V12" s="249"/>
      <c r="W12" s="446"/>
      <c r="X12" s="249"/>
      <c r="Y12" s="444">
        <v>0.5</v>
      </c>
      <c r="Z12" s="249"/>
      <c r="AA12" s="446"/>
      <c r="AB12" s="446"/>
      <c r="AC12" s="446"/>
      <c r="AD12" s="446"/>
      <c r="AE12" s="446"/>
      <c r="AF12" s="446"/>
      <c r="AG12" s="446"/>
      <c r="AH12" s="446"/>
      <c r="AI12" s="446"/>
      <c r="AJ12" s="446"/>
      <c r="AK12" s="446"/>
      <c r="AL12" s="249"/>
      <c r="AM12" s="445">
        <v>0.5</v>
      </c>
      <c r="AN12" s="250"/>
      <c r="AO12" s="250"/>
    </row>
    <row r="13" spans="1:41" s="241" customFormat="1" ht="66" customHeight="1" x14ac:dyDescent="0.2">
      <c r="A13" s="1020"/>
      <c r="B13" s="1023"/>
      <c r="C13" s="1026"/>
      <c r="D13" s="863"/>
      <c r="E13" s="1000"/>
      <c r="F13" s="706" t="s">
        <v>25</v>
      </c>
      <c r="G13" s="687" t="s">
        <v>1055</v>
      </c>
      <c r="H13" s="687" t="s">
        <v>463</v>
      </c>
      <c r="I13" s="687" t="s">
        <v>464</v>
      </c>
      <c r="J13" s="13">
        <v>0.2</v>
      </c>
      <c r="K13" s="440" t="s">
        <v>462</v>
      </c>
      <c r="L13" s="744">
        <v>44199</v>
      </c>
      <c r="M13" s="744">
        <v>44563</v>
      </c>
      <c r="N13" s="699" t="s">
        <v>64</v>
      </c>
      <c r="O13" s="392" t="s">
        <v>42</v>
      </c>
      <c r="P13" s="412"/>
      <c r="Q13" s="411">
        <v>4</v>
      </c>
      <c r="R13" s="412"/>
      <c r="S13" s="411">
        <v>2</v>
      </c>
      <c r="T13" s="412"/>
      <c r="U13" s="411">
        <v>4</v>
      </c>
      <c r="V13" s="412"/>
      <c r="W13" s="411">
        <v>2</v>
      </c>
      <c r="X13" s="412"/>
      <c r="Y13" s="411">
        <v>3</v>
      </c>
      <c r="Z13" s="412"/>
      <c r="AA13" s="411">
        <v>1</v>
      </c>
      <c r="AB13" s="412"/>
      <c r="AC13" s="411">
        <v>3</v>
      </c>
      <c r="AD13" s="412"/>
      <c r="AE13" s="411">
        <v>2</v>
      </c>
      <c r="AF13" s="412"/>
      <c r="AG13" s="411">
        <v>2</v>
      </c>
      <c r="AH13" s="412"/>
      <c r="AI13" s="411">
        <v>1</v>
      </c>
      <c r="AJ13" s="412"/>
      <c r="AK13" s="411">
        <v>0</v>
      </c>
      <c r="AL13" s="412"/>
      <c r="AM13" s="411">
        <v>1</v>
      </c>
      <c r="AN13" s="250"/>
      <c r="AO13" s="250"/>
    </row>
    <row r="14" spans="1:41" s="241" customFormat="1" ht="58.5" customHeight="1" x14ac:dyDescent="0.2">
      <c r="A14" s="1020"/>
      <c r="B14" s="1023"/>
      <c r="C14" s="1026"/>
      <c r="D14" s="685" t="s">
        <v>465</v>
      </c>
      <c r="E14" s="694">
        <v>0.05</v>
      </c>
      <c r="F14" s="706" t="s">
        <v>25</v>
      </c>
      <c r="G14" s="693" t="s">
        <v>466</v>
      </c>
      <c r="H14" s="687" t="s">
        <v>467</v>
      </c>
      <c r="I14" s="363" t="s">
        <v>468</v>
      </c>
      <c r="J14" s="13">
        <v>0.1</v>
      </c>
      <c r="K14" s="440" t="s">
        <v>462</v>
      </c>
      <c r="L14" s="744">
        <v>44200</v>
      </c>
      <c r="M14" s="744">
        <v>44564</v>
      </c>
      <c r="N14" s="699" t="s">
        <v>64</v>
      </c>
      <c r="O14" s="392" t="s">
        <v>43</v>
      </c>
      <c r="P14" s="412"/>
      <c r="Q14" s="388"/>
      <c r="R14" s="412"/>
      <c r="S14" s="411"/>
      <c r="T14" s="412"/>
      <c r="U14" s="411">
        <v>1</v>
      </c>
      <c r="V14" s="412"/>
      <c r="W14" s="411">
        <v>1</v>
      </c>
      <c r="X14" s="412"/>
      <c r="Y14" s="411">
        <v>1</v>
      </c>
      <c r="Z14" s="412"/>
      <c r="AA14" s="411">
        <v>1</v>
      </c>
      <c r="AB14" s="412"/>
      <c r="AC14" s="411">
        <v>1</v>
      </c>
      <c r="AD14" s="412"/>
      <c r="AE14" s="411">
        <v>1</v>
      </c>
      <c r="AF14" s="412"/>
      <c r="AG14" s="411">
        <v>1</v>
      </c>
      <c r="AH14" s="412"/>
      <c r="AI14" s="411">
        <v>1</v>
      </c>
      <c r="AJ14" s="412"/>
      <c r="AK14" s="411">
        <v>0</v>
      </c>
      <c r="AL14" s="412"/>
      <c r="AM14" s="411">
        <v>0</v>
      </c>
      <c r="AN14" s="250"/>
      <c r="AO14" s="250"/>
    </row>
    <row r="15" spans="1:41" s="241" customFormat="1" ht="66.75" customHeight="1" x14ac:dyDescent="0.2">
      <c r="A15" s="1020"/>
      <c r="B15" s="1023"/>
      <c r="C15" s="1026"/>
      <c r="D15" s="159" t="s">
        <v>469</v>
      </c>
      <c r="E15" s="694">
        <v>0.15</v>
      </c>
      <c r="F15" s="706" t="s">
        <v>25</v>
      </c>
      <c r="G15" s="693" t="s">
        <v>470</v>
      </c>
      <c r="H15" s="687" t="s">
        <v>471</v>
      </c>
      <c r="I15" s="363" t="s">
        <v>472</v>
      </c>
      <c r="J15" s="147">
        <v>0.1</v>
      </c>
      <c r="K15" s="440" t="s">
        <v>462</v>
      </c>
      <c r="L15" s="744">
        <v>44201</v>
      </c>
      <c r="M15" s="744">
        <v>44565</v>
      </c>
      <c r="N15" s="699" t="s">
        <v>64</v>
      </c>
      <c r="O15" s="392" t="s">
        <v>30</v>
      </c>
      <c r="P15" s="387"/>
      <c r="Q15" s="411">
        <v>3</v>
      </c>
      <c r="R15" s="387"/>
      <c r="S15" s="411">
        <v>1</v>
      </c>
      <c r="T15" s="387"/>
      <c r="U15" s="411">
        <v>1</v>
      </c>
      <c r="V15" s="387"/>
      <c r="W15" s="411">
        <v>1</v>
      </c>
      <c r="X15" s="387"/>
      <c r="Y15" s="411">
        <v>1</v>
      </c>
      <c r="Z15" s="387"/>
      <c r="AA15" s="411">
        <v>1</v>
      </c>
      <c r="AB15" s="387"/>
      <c r="AC15" s="411">
        <v>2</v>
      </c>
      <c r="AD15" s="387"/>
      <c r="AE15" s="411">
        <v>1</v>
      </c>
      <c r="AF15" s="387"/>
      <c r="AG15" s="411">
        <v>1</v>
      </c>
      <c r="AH15" s="387"/>
      <c r="AI15" s="411">
        <v>1</v>
      </c>
      <c r="AJ15" s="387"/>
      <c r="AK15" s="411">
        <v>1</v>
      </c>
      <c r="AL15" s="387"/>
      <c r="AM15" s="411">
        <v>1</v>
      </c>
      <c r="AN15" s="250"/>
      <c r="AO15" s="250"/>
    </row>
    <row r="16" spans="1:41" s="241" customFormat="1" ht="66.75" customHeight="1" x14ac:dyDescent="0.2">
      <c r="A16" s="1020"/>
      <c r="B16" s="1023"/>
      <c r="C16" s="1026"/>
      <c r="D16" s="685" t="s">
        <v>473</v>
      </c>
      <c r="E16" s="694">
        <v>0.1</v>
      </c>
      <c r="F16" s="706" t="s">
        <v>25</v>
      </c>
      <c r="G16" s="687" t="s">
        <v>474</v>
      </c>
      <c r="H16" s="687" t="s">
        <v>475</v>
      </c>
      <c r="I16" s="687" t="s">
        <v>476</v>
      </c>
      <c r="J16" s="147">
        <v>0.05</v>
      </c>
      <c r="K16" s="440" t="s">
        <v>462</v>
      </c>
      <c r="L16" s="744">
        <v>44202</v>
      </c>
      <c r="M16" s="744">
        <v>44566</v>
      </c>
      <c r="N16" s="699" t="s">
        <v>64</v>
      </c>
      <c r="O16" s="392" t="s">
        <v>32</v>
      </c>
      <c r="P16" s="249"/>
      <c r="Q16" s="444">
        <v>0.34</v>
      </c>
      <c r="R16" s="249"/>
      <c r="S16" s="446"/>
      <c r="T16" s="446"/>
      <c r="U16" s="446"/>
      <c r="V16" s="446"/>
      <c r="X16" s="249"/>
      <c r="Y16" s="444">
        <v>0.33</v>
      </c>
      <c r="Z16" s="249"/>
      <c r="AA16" s="446"/>
      <c r="AB16" s="446"/>
      <c r="AC16" s="446"/>
      <c r="AD16" s="446"/>
      <c r="AE16" s="446"/>
      <c r="AF16" s="446"/>
      <c r="AG16" s="444">
        <v>0.33</v>
      </c>
      <c r="AH16" s="249"/>
      <c r="AI16" s="446"/>
      <c r="AJ16" s="446"/>
      <c r="AK16" s="446"/>
      <c r="AL16" s="446"/>
      <c r="AM16" s="447"/>
      <c r="AN16" s="250"/>
      <c r="AO16" s="250"/>
    </row>
    <row r="17" spans="1:41" s="241" customFormat="1" ht="76.5" customHeight="1" x14ac:dyDescent="0.2">
      <c r="A17" s="1020"/>
      <c r="B17" s="1023"/>
      <c r="C17" s="1026"/>
      <c r="D17" s="863" t="s">
        <v>477</v>
      </c>
      <c r="E17" s="1000">
        <v>0.1</v>
      </c>
      <c r="F17" s="706" t="s">
        <v>25</v>
      </c>
      <c r="G17" s="693" t="s">
        <v>478</v>
      </c>
      <c r="H17" s="687" t="s">
        <v>1052</v>
      </c>
      <c r="I17" s="363" t="s">
        <v>479</v>
      </c>
      <c r="J17" s="13">
        <v>0.05</v>
      </c>
      <c r="K17" s="440" t="s">
        <v>462</v>
      </c>
      <c r="L17" s="744">
        <v>44203</v>
      </c>
      <c r="M17" s="744">
        <v>44567</v>
      </c>
      <c r="N17" s="699" t="s">
        <v>64</v>
      </c>
      <c r="O17" s="392" t="s">
        <v>35</v>
      </c>
      <c r="P17" s="390"/>
      <c r="Q17" s="391"/>
      <c r="R17" s="390"/>
      <c r="S17" s="395">
        <v>1</v>
      </c>
      <c r="T17" s="390"/>
      <c r="U17" s="391"/>
      <c r="V17" s="391"/>
      <c r="W17" s="391"/>
      <c r="X17" s="391"/>
      <c r="Y17" s="391"/>
      <c r="Z17" s="391"/>
      <c r="AA17" s="391"/>
      <c r="AB17" s="391"/>
      <c r="AC17" s="391"/>
      <c r="AD17" s="390"/>
      <c r="AE17" s="395">
        <v>1</v>
      </c>
      <c r="AF17" s="390"/>
      <c r="AG17" s="391"/>
      <c r="AH17" s="391"/>
      <c r="AI17" s="391"/>
      <c r="AJ17" s="391"/>
      <c r="AK17" s="391"/>
      <c r="AL17" s="391"/>
      <c r="AM17" s="388"/>
      <c r="AN17" s="250"/>
      <c r="AO17" s="250"/>
    </row>
    <row r="18" spans="1:41" s="241" customFormat="1" ht="73.5" customHeight="1" x14ac:dyDescent="0.2">
      <c r="A18" s="1020"/>
      <c r="B18" s="1023"/>
      <c r="C18" s="1026"/>
      <c r="D18" s="863"/>
      <c r="E18" s="1000"/>
      <c r="F18" s="706" t="s">
        <v>25</v>
      </c>
      <c r="G18" s="693" t="s">
        <v>480</v>
      </c>
      <c r="H18" s="687" t="s">
        <v>481</v>
      </c>
      <c r="I18" s="363" t="s">
        <v>482</v>
      </c>
      <c r="J18" s="13">
        <v>0.05</v>
      </c>
      <c r="K18" s="440" t="s">
        <v>462</v>
      </c>
      <c r="L18" s="744">
        <v>44204</v>
      </c>
      <c r="M18" s="744">
        <v>44568</v>
      </c>
      <c r="N18" s="699" t="s">
        <v>64</v>
      </c>
      <c r="O18" s="392" t="s">
        <v>44</v>
      </c>
      <c r="P18" s="249"/>
      <c r="Q18" s="444">
        <v>8.3333299999999999E-2</v>
      </c>
      <c r="R18" s="249"/>
      <c r="S18" s="444">
        <v>8.3333299999999999E-2</v>
      </c>
      <c r="T18" s="249"/>
      <c r="U18" s="444">
        <v>8.3333299999999999E-2</v>
      </c>
      <c r="V18" s="249"/>
      <c r="W18" s="444">
        <v>8.3333299999999999E-2</v>
      </c>
      <c r="X18" s="249"/>
      <c r="Y18" s="444">
        <v>8.3333299999999999E-2</v>
      </c>
      <c r="Z18" s="249"/>
      <c r="AA18" s="444">
        <v>8.3333299999999999E-2</v>
      </c>
      <c r="AB18" s="249"/>
      <c r="AC18" s="444">
        <v>8.3333299999999999E-2</v>
      </c>
      <c r="AD18" s="249"/>
      <c r="AE18" s="444">
        <v>8.3333299999999999E-2</v>
      </c>
      <c r="AF18" s="249"/>
      <c r="AG18" s="444">
        <v>8.3333299999999999E-2</v>
      </c>
      <c r="AH18" s="249"/>
      <c r="AI18" s="444">
        <v>8.3333299999999999E-2</v>
      </c>
      <c r="AJ18" s="249"/>
      <c r="AK18" s="444">
        <v>8.3333299999999999E-2</v>
      </c>
      <c r="AL18" s="249"/>
      <c r="AM18" s="445">
        <v>8.3333299999999999E-2</v>
      </c>
      <c r="AN18" s="250"/>
      <c r="AO18" s="250"/>
    </row>
    <row r="19" spans="1:41" s="241" customFormat="1" ht="111" customHeight="1" thickBot="1" x14ac:dyDescent="0.25">
      <c r="A19" s="1021"/>
      <c r="B19" s="1024"/>
      <c r="C19" s="441" t="s">
        <v>802</v>
      </c>
      <c r="D19" s="442" t="s">
        <v>483</v>
      </c>
      <c r="E19" s="9">
        <v>0.05</v>
      </c>
      <c r="F19" s="8" t="s">
        <v>25</v>
      </c>
      <c r="G19" s="442" t="s">
        <v>951</v>
      </c>
      <c r="H19" s="442" t="s">
        <v>66</v>
      </c>
      <c r="I19" s="701" t="s">
        <v>451</v>
      </c>
      <c r="J19" s="196">
        <v>0.05</v>
      </c>
      <c r="K19" s="443" t="s">
        <v>462</v>
      </c>
      <c r="L19" s="746">
        <v>44205</v>
      </c>
      <c r="M19" s="746">
        <v>44569</v>
      </c>
      <c r="N19" s="35" t="s">
        <v>64</v>
      </c>
      <c r="O19" s="232" t="s">
        <v>46</v>
      </c>
      <c r="P19" s="644"/>
      <c r="Q19" s="645">
        <v>8.3333299999999999E-2</v>
      </c>
      <c r="R19" s="644"/>
      <c r="S19" s="645">
        <v>8.3333299999999999E-2</v>
      </c>
      <c r="T19" s="644"/>
      <c r="U19" s="645">
        <v>8.3333299999999999E-2</v>
      </c>
      <c r="V19" s="644"/>
      <c r="W19" s="645">
        <v>8.3333299999999999E-2</v>
      </c>
      <c r="X19" s="644"/>
      <c r="Y19" s="645">
        <v>8.3333299999999999E-2</v>
      </c>
      <c r="Z19" s="644"/>
      <c r="AA19" s="645">
        <v>8.3333299999999999E-2</v>
      </c>
      <c r="AB19" s="644"/>
      <c r="AC19" s="645">
        <v>8.3333299999999999E-2</v>
      </c>
      <c r="AD19" s="644"/>
      <c r="AE19" s="645">
        <v>8.3333299999999999E-2</v>
      </c>
      <c r="AF19" s="644"/>
      <c r="AG19" s="645">
        <v>8.3333299999999999E-2</v>
      </c>
      <c r="AH19" s="644"/>
      <c r="AI19" s="645">
        <v>8.3333299999999999E-2</v>
      </c>
      <c r="AJ19" s="644"/>
      <c r="AK19" s="645">
        <v>8.3333299999999999E-2</v>
      </c>
      <c r="AL19" s="644"/>
      <c r="AM19" s="646">
        <v>8.3333299999999999E-2</v>
      </c>
      <c r="AN19" s="250"/>
      <c r="AO19" s="250"/>
    </row>
    <row r="20" spans="1:41" s="241" customFormat="1" ht="18" customHeight="1" x14ac:dyDescent="0.2">
      <c r="A20" s="135" t="s">
        <v>16</v>
      </c>
      <c r="B20" s="136"/>
      <c r="C20" s="136" t="s">
        <v>17</v>
      </c>
      <c r="D20" s="399"/>
      <c r="E20" s="136" t="s">
        <v>14</v>
      </c>
      <c r="F20" s="136"/>
      <c r="G20" s="136" t="s">
        <v>14</v>
      </c>
      <c r="H20" s="137"/>
      <c r="I20" s="136" t="s">
        <v>15</v>
      </c>
      <c r="J20" s="137"/>
      <c r="K20" s="136"/>
      <c r="L20" s="136"/>
      <c r="M20" s="136"/>
      <c r="N20" s="137"/>
      <c r="O20" s="1002"/>
      <c r="P20" s="1031"/>
      <c r="Q20" s="1031"/>
      <c r="R20" s="1031"/>
      <c r="S20" s="1031"/>
      <c r="T20" s="1031"/>
      <c r="U20" s="1031"/>
      <c r="V20" s="1031"/>
      <c r="W20" s="1031"/>
      <c r="X20" s="1031"/>
      <c r="Y20" s="1031"/>
      <c r="Z20" s="1031"/>
      <c r="AA20" s="1031"/>
      <c r="AB20" s="1031"/>
      <c r="AC20" s="1031"/>
      <c r="AD20" s="1031"/>
      <c r="AE20" s="1031"/>
      <c r="AF20" s="1031"/>
      <c r="AG20" s="1031"/>
      <c r="AH20" s="1031"/>
      <c r="AI20" s="1031"/>
      <c r="AJ20" s="1031"/>
      <c r="AK20" s="1031"/>
      <c r="AL20" s="1031"/>
      <c r="AM20" s="1032"/>
      <c r="AN20" s="1033"/>
      <c r="AO20" s="1034"/>
    </row>
    <row r="21" spans="1:41" s="241" customFormat="1" ht="46.5" customHeight="1" x14ac:dyDescent="0.2">
      <c r="A21" s="135" t="s">
        <v>63</v>
      </c>
      <c r="B21" s="136"/>
      <c r="C21" s="136" t="s">
        <v>311</v>
      </c>
      <c r="D21" s="399"/>
      <c r="E21" s="136" t="s">
        <v>62</v>
      </c>
      <c r="F21" s="136"/>
      <c r="G21" s="136" t="s">
        <v>38</v>
      </c>
      <c r="H21" s="136"/>
      <c r="I21" s="136" t="s">
        <v>952</v>
      </c>
      <c r="J21" s="136"/>
      <c r="K21" s="136"/>
      <c r="L21" s="136"/>
      <c r="M21" s="136"/>
      <c r="N21" s="137"/>
      <c r="O21" s="1005"/>
      <c r="P21" s="1003"/>
      <c r="Q21" s="1003"/>
      <c r="R21" s="1003"/>
      <c r="S21" s="1003"/>
      <c r="T21" s="1003"/>
      <c r="U21" s="1003"/>
      <c r="V21" s="1003"/>
      <c r="W21" s="1003"/>
      <c r="X21" s="1003"/>
      <c r="Y21" s="1003"/>
      <c r="Z21" s="1003"/>
      <c r="AA21" s="1003"/>
      <c r="AB21" s="1003"/>
      <c r="AC21" s="1003"/>
      <c r="AD21" s="1003"/>
      <c r="AE21" s="1003"/>
      <c r="AF21" s="1003"/>
      <c r="AG21" s="1003"/>
      <c r="AH21" s="1003"/>
      <c r="AI21" s="1003"/>
      <c r="AJ21" s="1003"/>
      <c r="AK21" s="1003"/>
      <c r="AL21" s="1003"/>
      <c r="AM21" s="1004"/>
      <c r="AN21" s="1035"/>
      <c r="AO21" s="1036"/>
    </row>
    <row r="22" spans="1:41" s="241" customFormat="1" ht="24" customHeight="1" thickBot="1" x14ac:dyDescent="0.25">
      <c r="A22" s="139" t="s">
        <v>37</v>
      </c>
      <c r="B22" s="140"/>
      <c r="C22" s="851" t="s">
        <v>312</v>
      </c>
      <c r="D22" s="851"/>
      <c r="E22" s="141" t="s">
        <v>60</v>
      </c>
      <c r="F22" s="140"/>
      <c r="G22" s="141" t="s">
        <v>39</v>
      </c>
      <c r="H22" s="140"/>
      <c r="I22" s="379" t="s">
        <v>1053</v>
      </c>
      <c r="J22" s="852" t="s">
        <v>18</v>
      </c>
      <c r="K22" s="852"/>
      <c r="L22" s="852"/>
      <c r="M22" s="852"/>
      <c r="N22" s="852"/>
      <c r="O22" s="1006"/>
      <c r="P22" s="1007"/>
      <c r="Q22" s="1007"/>
      <c r="R22" s="1007"/>
      <c r="S22" s="1007"/>
      <c r="T22" s="1007"/>
      <c r="U22" s="1007"/>
      <c r="V22" s="1007"/>
      <c r="W22" s="1007"/>
      <c r="X22" s="1007"/>
      <c r="Y22" s="1007"/>
      <c r="Z22" s="1007"/>
      <c r="AA22" s="1007"/>
      <c r="AB22" s="1007"/>
      <c r="AC22" s="1007"/>
      <c r="AD22" s="1007"/>
      <c r="AE22" s="1007"/>
      <c r="AF22" s="1007"/>
      <c r="AG22" s="1007"/>
      <c r="AH22" s="1007"/>
      <c r="AI22" s="1007"/>
      <c r="AJ22" s="1007"/>
      <c r="AK22" s="1007"/>
      <c r="AL22" s="1007"/>
      <c r="AM22" s="1008"/>
      <c r="AN22" s="1037"/>
      <c r="AO22" s="1038"/>
    </row>
    <row r="23" spans="1:41" s="241" customFormat="1" x14ac:dyDescent="0.2">
      <c r="E23" s="142"/>
      <c r="F23" s="142"/>
    </row>
    <row r="24" spans="1:41" s="241" customFormat="1" x14ac:dyDescent="0.2">
      <c r="E24" s="142"/>
      <c r="F24" s="142"/>
    </row>
    <row r="25" spans="1:41" s="241" customFormat="1" x14ac:dyDescent="0.2">
      <c r="E25" s="142"/>
      <c r="F25" s="142"/>
    </row>
    <row r="26" spans="1:41" s="241" customFormat="1" x14ac:dyDescent="0.2">
      <c r="E26" s="142"/>
      <c r="F26" s="142"/>
    </row>
    <row r="27" spans="1:41" s="241" customFormat="1" x14ac:dyDescent="0.2">
      <c r="E27" s="142"/>
      <c r="F27" s="142"/>
    </row>
    <row r="28" spans="1:41" s="241" customFormat="1" x14ac:dyDescent="0.2">
      <c r="E28" s="142"/>
      <c r="F28" s="142"/>
    </row>
    <row r="29" spans="1:41" s="241" customFormat="1" x14ac:dyDescent="0.2">
      <c r="E29" s="142"/>
      <c r="F29" s="142"/>
    </row>
    <row r="30" spans="1:41" s="241" customFormat="1" x14ac:dyDescent="0.2">
      <c r="E30" s="142"/>
      <c r="F30" s="142"/>
    </row>
    <row r="31" spans="1:41" s="241" customFormat="1" x14ac:dyDescent="0.2">
      <c r="E31" s="142"/>
      <c r="F31" s="142"/>
    </row>
    <row r="32" spans="1:41" s="241" customFormat="1" x14ac:dyDescent="0.2">
      <c r="E32" s="142"/>
      <c r="F32" s="142"/>
    </row>
    <row r="33" spans="5:6" s="241" customFormat="1" x14ac:dyDescent="0.2">
      <c r="E33" s="142"/>
      <c r="F33" s="142"/>
    </row>
    <row r="34" spans="5:6" s="241" customFormat="1" x14ac:dyDescent="0.2">
      <c r="E34" s="142"/>
      <c r="F34" s="142"/>
    </row>
    <row r="35" spans="5:6" s="241" customFormat="1" x14ac:dyDescent="0.2">
      <c r="E35" s="142"/>
      <c r="F35" s="142"/>
    </row>
    <row r="36" spans="5:6" s="241" customFormat="1" x14ac:dyDescent="0.2">
      <c r="E36" s="142"/>
      <c r="F36" s="142"/>
    </row>
  </sheetData>
  <mergeCells count="43">
    <mergeCell ref="O20:AM22"/>
    <mergeCell ref="AN20:AO22"/>
    <mergeCell ref="AH9:AI9"/>
    <mergeCell ref="AJ9:AK9"/>
    <mergeCell ref="AL9:AM9"/>
    <mergeCell ref="AN9:AO9"/>
    <mergeCell ref="V9:W9"/>
    <mergeCell ref="X9:Y9"/>
    <mergeCell ref="Z9:AA9"/>
    <mergeCell ref="AB9:AC9"/>
    <mergeCell ref="AD9:AE9"/>
    <mergeCell ref="AF9:AG9"/>
    <mergeCell ref="O9:O10"/>
    <mergeCell ref="P9:Q9"/>
    <mergeCell ref="R9:S9"/>
    <mergeCell ref="T9:U9"/>
    <mergeCell ref="C22:D22"/>
    <mergeCell ref="J22:N22"/>
    <mergeCell ref="A9:B9"/>
    <mergeCell ref="C9:C10"/>
    <mergeCell ref="D9:D10"/>
    <mergeCell ref="E9:E10"/>
    <mergeCell ref="F9:F10"/>
    <mergeCell ref="A11:A19"/>
    <mergeCell ref="B11:B19"/>
    <mergeCell ref="C11:C18"/>
    <mergeCell ref="D11:D13"/>
    <mergeCell ref="E11:E13"/>
    <mergeCell ref="G9:G10"/>
    <mergeCell ref="H9:H10"/>
    <mergeCell ref="I9:I10"/>
    <mergeCell ref="J9:J10"/>
    <mergeCell ref="D17:D18"/>
    <mergeCell ref="E17:E18"/>
    <mergeCell ref="AN3:AO8"/>
    <mergeCell ref="A8:N8"/>
    <mergeCell ref="O8:AM8"/>
    <mergeCell ref="P3:AM7"/>
    <mergeCell ref="K9:K10"/>
    <mergeCell ref="L9:L10"/>
    <mergeCell ref="M9:M10"/>
    <mergeCell ref="N9:N10"/>
    <mergeCell ref="A3:N7"/>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27" max="64" man="1"/>
  </rowBreaks>
  <colBreaks count="1" manualBreakCount="1">
    <brk id="14" min="2" max="3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9197A-0421-4553-9B20-CF97A1D904F7}">
  <sheetPr>
    <tabColor theme="0" tint="-0.14999847407452621"/>
  </sheetPr>
  <dimension ref="A1:AO36"/>
  <sheetViews>
    <sheetView topLeftCell="F11" zoomScaleNormal="100" zoomScaleSheetLayoutView="100" workbookViewId="0">
      <selection activeCell="AH30" sqref="AH30"/>
    </sheetView>
  </sheetViews>
  <sheetFormatPr baseColWidth="10" defaultColWidth="11.42578125" defaultRowHeight="28.5" customHeight="1" x14ac:dyDescent="0.2"/>
  <cols>
    <col min="1" max="1" width="29.85546875" style="4" customWidth="1"/>
    <col min="2" max="2" width="16.5703125" style="4" customWidth="1"/>
    <col min="3" max="3" width="19.85546875" style="4" customWidth="1"/>
    <col min="4" max="4" width="33.7109375" style="4" customWidth="1"/>
    <col min="5" max="5" width="20.7109375" style="5" customWidth="1"/>
    <col min="6" max="6" width="19.28515625" style="5" customWidth="1"/>
    <col min="7" max="7" width="46.28515625" style="4" customWidth="1"/>
    <col min="8" max="8" width="32.42578125" style="4" customWidth="1"/>
    <col min="9" max="9" width="36.42578125" style="4" customWidth="1"/>
    <col min="10" max="10" width="30.28515625" style="4" customWidth="1"/>
    <col min="11" max="13" width="23.42578125" style="4" customWidth="1"/>
    <col min="14" max="14" width="21.42578125" style="4" customWidth="1"/>
    <col min="15" max="15" width="13.85546875" style="4" customWidth="1"/>
    <col min="16" max="39" width="7" style="4" customWidth="1"/>
    <col min="40" max="40" width="13.5703125" style="253" customWidth="1"/>
    <col min="41" max="41" width="22.85546875" style="253" customWidth="1"/>
    <col min="42" max="16384" width="11.42578125" style="4"/>
  </cols>
  <sheetData>
    <row r="1" spans="1:41" ht="28.5" customHeight="1" x14ac:dyDescent="0.2">
      <c r="P1" s="18"/>
      <c r="AN1" s="241"/>
      <c r="AO1" s="241"/>
    </row>
    <row r="2" spans="1:41" ht="28.5" customHeight="1" thickBot="1" x14ac:dyDescent="0.25">
      <c r="P2" s="18"/>
      <c r="AN2" s="241"/>
      <c r="AO2" s="241"/>
    </row>
    <row r="3" spans="1:41" s="41" customFormat="1" ht="15" customHeight="1" x14ac:dyDescent="0.2">
      <c r="A3" s="1040" t="s">
        <v>540</v>
      </c>
      <c r="B3" s="1041"/>
      <c r="C3" s="1041"/>
      <c r="D3" s="1041"/>
      <c r="E3" s="1041"/>
      <c r="F3" s="1041"/>
      <c r="G3" s="1041"/>
      <c r="H3" s="1041"/>
      <c r="I3" s="1041"/>
      <c r="J3" s="1041"/>
      <c r="K3" s="178"/>
      <c r="L3" s="178"/>
      <c r="M3" s="178"/>
      <c r="N3" s="803" t="s">
        <v>326</v>
      </c>
      <c r="O3" s="1028"/>
      <c r="P3" s="1028"/>
      <c r="Q3" s="1028"/>
      <c r="R3" s="1028"/>
      <c r="S3" s="1028"/>
      <c r="T3" s="1028"/>
      <c r="U3" s="1028"/>
      <c r="V3" s="1028"/>
      <c r="W3" s="1028"/>
      <c r="X3" s="1028"/>
      <c r="Y3" s="1028"/>
      <c r="Z3" s="1028"/>
      <c r="AA3" s="1028"/>
      <c r="AB3" s="1028"/>
      <c r="AC3" s="1028"/>
      <c r="AD3" s="1028"/>
      <c r="AE3" s="1028"/>
      <c r="AF3" s="1028"/>
      <c r="AG3" s="1028"/>
      <c r="AH3" s="1028"/>
      <c r="AI3" s="1028"/>
      <c r="AJ3" s="1028"/>
      <c r="AK3" s="1028"/>
      <c r="AL3" s="1028"/>
      <c r="AM3" s="1028"/>
      <c r="AN3" s="813" t="s">
        <v>20</v>
      </c>
      <c r="AO3" s="814"/>
    </row>
    <row r="4" spans="1:41" s="41" customFormat="1" ht="15" customHeight="1" x14ac:dyDescent="0.2">
      <c r="A4" s="1042"/>
      <c r="B4" s="1043"/>
      <c r="C4" s="1043"/>
      <c r="D4" s="1043"/>
      <c r="E4" s="1043"/>
      <c r="F4" s="1043"/>
      <c r="G4" s="1043"/>
      <c r="H4" s="1043"/>
      <c r="I4" s="1043"/>
      <c r="J4" s="1043"/>
      <c r="K4" s="179"/>
      <c r="L4" s="179"/>
      <c r="M4" s="179"/>
      <c r="N4" s="1029"/>
      <c r="O4" s="1029"/>
      <c r="P4" s="1029"/>
      <c r="Q4" s="1029"/>
      <c r="R4" s="1029"/>
      <c r="S4" s="1029"/>
      <c r="T4" s="1029"/>
      <c r="U4" s="1029"/>
      <c r="V4" s="1029"/>
      <c r="W4" s="1029"/>
      <c r="X4" s="1029"/>
      <c r="Y4" s="1029"/>
      <c r="Z4" s="1029"/>
      <c r="AA4" s="1029"/>
      <c r="AB4" s="1029"/>
      <c r="AC4" s="1029"/>
      <c r="AD4" s="1029"/>
      <c r="AE4" s="1029"/>
      <c r="AF4" s="1029"/>
      <c r="AG4" s="1029"/>
      <c r="AH4" s="1029"/>
      <c r="AI4" s="1029"/>
      <c r="AJ4" s="1029"/>
      <c r="AK4" s="1029"/>
      <c r="AL4" s="1029"/>
      <c r="AM4" s="1029"/>
      <c r="AN4" s="815"/>
      <c r="AO4" s="816"/>
    </row>
    <row r="5" spans="1:41" s="41" customFormat="1" ht="15" customHeight="1" x14ac:dyDescent="0.2">
      <c r="A5" s="1042"/>
      <c r="B5" s="1043"/>
      <c r="C5" s="1043"/>
      <c r="D5" s="1043"/>
      <c r="E5" s="1043"/>
      <c r="F5" s="1043"/>
      <c r="G5" s="1043"/>
      <c r="H5" s="1043"/>
      <c r="I5" s="1043"/>
      <c r="J5" s="1043"/>
      <c r="K5" s="179"/>
      <c r="L5" s="179"/>
      <c r="M5" s="179"/>
      <c r="N5" s="1029"/>
      <c r="O5" s="1029"/>
      <c r="P5" s="1029"/>
      <c r="Q5" s="1029"/>
      <c r="R5" s="1029"/>
      <c r="S5" s="1029"/>
      <c r="T5" s="1029"/>
      <c r="U5" s="1029"/>
      <c r="V5" s="1029"/>
      <c r="W5" s="1029"/>
      <c r="X5" s="1029"/>
      <c r="Y5" s="1029"/>
      <c r="Z5" s="1029"/>
      <c r="AA5" s="1029"/>
      <c r="AB5" s="1029"/>
      <c r="AC5" s="1029"/>
      <c r="AD5" s="1029"/>
      <c r="AE5" s="1029"/>
      <c r="AF5" s="1029"/>
      <c r="AG5" s="1029"/>
      <c r="AH5" s="1029"/>
      <c r="AI5" s="1029"/>
      <c r="AJ5" s="1029"/>
      <c r="AK5" s="1029"/>
      <c r="AL5" s="1029"/>
      <c r="AM5" s="1029"/>
      <c r="AN5" s="815"/>
      <c r="AO5" s="816"/>
    </row>
    <row r="6" spans="1:41" s="41" customFormat="1" ht="15" customHeight="1" x14ac:dyDescent="0.2">
      <c r="A6" s="1042"/>
      <c r="B6" s="1043"/>
      <c r="C6" s="1043"/>
      <c r="D6" s="1043"/>
      <c r="E6" s="1043"/>
      <c r="F6" s="1043"/>
      <c r="G6" s="1043"/>
      <c r="H6" s="1043"/>
      <c r="I6" s="1043"/>
      <c r="J6" s="1043"/>
      <c r="K6" s="179"/>
      <c r="L6" s="179"/>
      <c r="M6" s="179"/>
      <c r="N6" s="1029"/>
      <c r="O6" s="1029"/>
      <c r="P6" s="1029"/>
      <c r="Q6" s="1029"/>
      <c r="R6" s="1029"/>
      <c r="S6" s="1029"/>
      <c r="T6" s="1029"/>
      <c r="U6" s="1029"/>
      <c r="V6" s="1029"/>
      <c r="W6" s="1029"/>
      <c r="X6" s="1029"/>
      <c r="Y6" s="1029"/>
      <c r="Z6" s="1029"/>
      <c r="AA6" s="1029"/>
      <c r="AB6" s="1029"/>
      <c r="AC6" s="1029"/>
      <c r="AD6" s="1029"/>
      <c r="AE6" s="1029"/>
      <c r="AF6" s="1029"/>
      <c r="AG6" s="1029"/>
      <c r="AH6" s="1029"/>
      <c r="AI6" s="1029"/>
      <c r="AJ6" s="1029"/>
      <c r="AK6" s="1029"/>
      <c r="AL6" s="1029"/>
      <c r="AM6" s="1029"/>
      <c r="AN6" s="815"/>
      <c r="AO6" s="816"/>
    </row>
    <row r="7" spans="1:41" s="41" customFormat="1" ht="15" customHeight="1" x14ac:dyDescent="0.2">
      <c r="A7" s="1042"/>
      <c r="B7" s="1043"/>
      <c r="C7" s="1043"/>
      <c r="D7" s="1043"/>
      <c r="E7" s="1043"/>
      <c r="F7" s="1043"/>
      <c r="G7" s="1043"/>
      <c r="H7" s="1043"/>
      <c r="I7" s="1043"/>
      <c r="J7" s="1043"/>
      <c r="K7" s="179"/>
      <c r="L7" s="179"/>
      <c r="M7" s="179"/>
      <c r="N7" s="1029"/>
      <c r="O7" s="1029"/>
      <c r="P7" s="1029"/>
      <c r="Q7" s="1029"/>
      <c r="R7" s="1029"/>
      <c r="S7" s="1029"/>
      <c r="T7" s="1029"/>
      <c r="U7" s="1029"/>
      <c r="V7" s="1029"/>
      <c r="W7" s="1029"/>
      <c r="X7" s="1029"/>
      <c r="Y7" s="1029"/>
      <c r="Z7" s="1029"/>
      <c r="AA7" s="1029"/>
      <c r="AB7" s="1029"/>
      <c r="AC7" s="1029"/>
      <c r="AD7" s="1029"/>
      <c r="AE7" s="1029"/>
      <c r="AF7" s="1029"/>
      <c r="AG7" s="1029"/>
      <c r="AH7" s="1029"/>
      <c r="AI7" s="1029"/>
      <c r="AJ7" s="1029"/>
      <c r="AK7" s="1029"/>
      <c r="AL7" s="1029"/>
      <c r="AM7" s="1029"/>
      <c r="AN7" s="815"/>
      <c r="AO7" s="816"/>
    </row>
    <row r="8" spans="1:41" s="41" customFormat="1" ht="15.75" customHeight="1" thickBot="1" x14ac:dyDescent="0.25">
      <c r="A8" s="1044"/>
      <c r="B8" s="1045"/>
      <c r="C8" s="1045"/>
      <c r="D8" s="1045"/>
      <c r="E8" s="1045"/>
      <c r="F8" s="1045"/>
      <c r="G8" s="1045"/>
      <c r="H8" s="1045"/>
      <c r="I8" s="1045"/>
      <c r="J8" s="1045"/>
      <c r="K8" s="180"/>
      <c r="L8" s="180"/>
      <c r="M8" s="180"/>
      <c r="N8" s="1046"/>
      <c r="O8" s="1046"/>
      <c r="P8" s="1046"/>
      <c r="Q8" s="1046"/>
      <c r="R8" s="1046"/>
      <c r="S8" s="1046"/>
      <c r="T8" s="1046"/>
      <c r="U8" s="1046"/>
      <c r="V8" s="1046"/>
      <c r="W8" s="1046"/>
      <c r="X8" s="1046"/>
      <c r="Y8" s="1046"/>
      <c r="Z8" s="1046"/>
      <c r="AA8" s="1046"/>
      <c r="AB8" s="1046"/>
      <c r="AC8" s="1046"/>
      <c r="AD8" s="1046"/>
      <c r="AE8" s="1046"/>
      <c r="AF8" s="1046"/>
      <c r="AG8" s="1046"/>
      <c r="AH8" s="1046"/>
      <c r="AI8" s="1046"/>
      <c r="AJ8" s="1046"/>
      <c r="AK8" s="1046"/>
      <c r="AL8" s="1046"/>
      <c r="AM8" s="1046"/>
      <c r="AN8" s="817"/>
      <c r="AO8" s="818"/>
    </row>
    <row r="9" spans="1:41" s="41" customFormat="1" ht="15.75" customHeight="1" thickBot="1" x14ac:dyDescent="0.3">
      <c r="A9" s="870" t="s">
        <v>327</v>
      </c>
      <c r="B9" s="871"/>
      <c r="C9" s="871"/>
      <c r="D9" s="871"/>
      <c r="E9" s="871"/>
      <c r="F9" s="871"/>
      <c r="G9" s="872"/>
      <c r="H9" s="1047"/>
      <c r="I9" s="1048"/>
      <c r="J9" s="1048"/>
      <c r="K9" s="1048"/>
      <c r="L9" s="1048"/>
      <c r="M9" s="1048"/>
      <c r="N9" s="1048"/>
      <c r="O9" s="1048"/>
      <c r="P9" s="1048"/>
      <c r="Q9" s="1048"/>
      <c r="R9" s="1048"/>
      <c r="S9" s="1048"/>
      <c r="T9" s="1048"/>
      <c r="U9" s="1048"/>
      <c r="V9" s="1048"/>
      <c r="W9" s="1048"/>
      <c r="X9" s="1048"/>
      <c r="Y9" s="1048"/>
      <c r="Z9" s="1048"/>
      <c r="AA9" s="1048"/>
      <c r="AB9" s="1048"/>
      <c r="AC9" s="1048"/>
      <c r="AD9" s="1048"/>
      <c r="AE9" s="1048"/>
      <c r="AF9" s="1048"/>
      <c r="AG9" s="1048"/>
      <c r="AH9" s="1048"/>
      <c r="AI9" s="1048"/>
      <c r="AJ9" s="1048"/>
      <c r="AK9" s="1048"/>
      <c r="AL9" s="1048"/>
      <c r="AM9" s="1048"/>
      <c r="AN9" s="1039" t="s">
        <v>90</v>
      </c>
      <c r="AO9" s="1039"/>
    </row>
    <row r="10" spans="1:41" s="241" customFormat="1" ht="47.25" customHeight="1" x14ac:dyDescent="0.2">
      <c r="A10" s="873" t="s">
        <v>22</v>
      </c>
      <c r="B10" s="839"/>
      <c r="C10" s="839" t="s">
        <v>49</v>
      </c>
      <c r="D10" s="839" t="s">
        <v>308</v>
      </c>
      <c r="E10" s="874" t="s">
        <v>126</v>
      </c>
      <c r="F10" s="874" t="s">
        <v>50</v>
      </c>
      <c r="G10" s="839" t="s">
        <v>51</v>
      </c>
      <c r="H10" s="839" t="s">
        <v>52</v>
      </c>
      <c r="I10" s="839" t="s">
        <v>53</v>
      </c>
      <c r="J10" s="839" t="s">
        <v>54</v>
      </c>
      <c r="K10" s="839" t="s">
        <v>56</v>
      </c>
      <c r="L10" s="839" t="s">
        <v>57</v>
      </c>
      <c r="M10" s="839" t="s">
        <v>58</v>
      </c>
      <c r="N10" s="834" t="s">
        <v>59</v>
      </c>
      <c r="O10" s="994" t="s">
        <v>1006</v>
      </c>
      <c r="P10" s="1009" t="s">
        <v>0</v>
      </c>
      <c r="Q10" s="981"/>
      <c r="R10" s="981" t="s">
        <v>1</v>
      </c>
      <c r="S10" s="981"/>
      <c r="T10" s="981" t="s">
        <v>2</v>
      </c>
      <c r="U10" s="981"/>
      <c r="V10" s="981" t="s">
        <v>3</v>
      </c>
      <c r="W10" s="981"/>
      <c r="X10" s="981" t="s">
        <v>4</v>
      </c>
      <c r="Y10" s="981"/>
      <c r="Z10" s="981" t="s">
        <v>5</v>
      </c>
      <c r="AA10" s="981"/>
      <c r="AB10" s="981" t="s">
        <v>6</v>
      </c>
      <c r="AC10" s="981"/>
      <c r="AD10" s="981" t="s">
        <v>7</v>
      </c>
      <c r="AE10" s="981"/>
      <c r="AF10" s="981" t="s">
        <v>8</v>
      </c>
      <c r="AG10" s="981"/>
      <c r="AH10" s="981" t="s">
        <v>9</v>
      </c>
      <c r="AI10" s="981"/>
      <c r="AJ10" s="981" t="s">
        <v>10</v>
      </c>
      <c r="AK10" s="981"/>
      <c r="AL10" s="981" t="s">
        <v>11</v>
      </c>
      <c r="AM10" s="982"/>
      <c r="AN10" s="821" t="s">
        <v>19</v>
      </c>
      <c r="AO10" s="823" t="s">
        <v>21</v>
      </c>
    </row>
    <row r="11" spans="1:41" s="241" customFormat="1" ht="57" customHeight="1" thickBot="1" x14ac:dyDescent="0.25">
      <c r="A11" s="152" t="s">
        <v>12</v>
      </c>
      <c r="B11" s="460" t="s">
        <v>13</v>
      </c>
      <c r="C11" s="840"/>
      <c r="D11" s="840"/>
      <c r="E11" s="875"/>
      <c r="F11" s="875"/>
      <c r="G11" s="840"/>
      <c r="H11" s="840"/>
      <c r="I11" s="840"/>
      <c r="J11" s="840"/>
      <c r="K11" s="840"/>
      <c r="L11" s="840"/>
      <c r="M11" s="840"/>
      <c r="N11" s="835"/>
      <c r="O11" s="995"/>
      <c r="P11" s="213" t="s">
        <v>23</v>
      </c>
      <c r="Q11" s="214" t="s">
        <v>24</v>
      </c>
      <c r="R11" s="213" t="s">
        <v>23</v>
      </c>
      <c r="S11" s="214" t="s">
        <v>24</v>
      </c>
      <c r="T11" s="213" t="s">
        <v>23</v>
      </c>
      <c r="U11" s="214" t="s">
        <v>24</v>
      </c>
      <c r="V11" s="213" t="s">
        <v>23</v>
      </c>
      <c r="W11" s="214" t="s">
        <v>24</v>
      </c>
      <c r="X11" s="213" t="s">
        <v>23</v>
      </c>
      <c r="Y11" s="214" t="s">
        <v>24</v>
      </c>
      <c r="Z11" s="213" t="s">
        <v>23</v>
      </c>
      <c r="AA11" s="214" t="s">
        <v>24</v>
      </c>
      <c r="AB11" s="213" t="s">
        <v>23</v>
      </c>
      <c r="AC11" s="214" t="s">
        <v>24</v>
      </c>
      <c r="AD11" s="213" t="s">
        <v>23</v>
      </c>
      <c r="AE11" s="214" t="s">
        <v>24</v>
      </c>
      <c r="AF11" s="213" t="s">
        <v>23</v>
      </c>
      <c r="AG11" s="214" t="s">
        <v>24</v>
      </c>
      <c r="AH11" s="213" t="s">
        <v>23</v>
      </c>
      <c r="AI11" s="214" t="s">
        <v>24</v>
      </c>
      <c r="AJ11" s="213" t="s">
        <v>23</v>
      </c>
      <c r="AK11" s="214" t="s">
        <v>24</v>
      </c>
      <c r="AL11" s="213" t="s">
        <v>23</v>
      </c>
      <c r="AM11" s="610" t="s">
        <v>24</v>
      </c>
      <c r="AN11" s="822"/>
      <c r="AO11" s="824"/>
    </row>
    <row r="12" spans="1:41" s="41" customFormat="1" ht="96" customHeight="1" x14ac:dyDescent="0.2">
      <c r="A12" s="997" t="s">
        <v>88</v>
      </c>
      <c r="B12" s="1055" t="s">
        <v>88</v>
      </c>
      <c r="C12" s="1058" t="s">
        <v>485</v>
      </c>
      <c r="D12" s="1060" t="s">
        <v>486</v>
      </c>
      <c r="E12" s="1000">
        <v>0.35</v>
      </c>
      <c r="F12" s="255" t="s">
        <v>68</v>
      </c>
      <c r="G12" s="227" t="s">
        <v>487</v>
      </c>
      <c r="H12" s="191" t="s">
        <v>488</v>
      </c>
      <c r="I12" s="42" t="s">
        <v>489</v>
      </c>
      <c r="J12" s="22">
        <v>0.1</v>
      </c>
      <c r="K12" s="6" t="s">
        <v>490</v>
      </c>
      <c r="L12" s="20">
        <v>44228</v>
      </c>
      <c r="M12" s="20">
        <v>44561</v>
      </c>
      <c r="N12" s="154" t="s">
        <v>491</v>
      </c>
      <c r="O12" s="177" t="s">
        <v>27</v>
      </c>
      <c r="P12" s="473"/>
      <c r="Q12" s="473"/>
      <c r="R12" s="473"/>
      <c r="S12" s="485">
        <v>7</v>
      </c>
      <c r="T12" s="473"/>
      <c r="U12" s="485">
        <v>10</v>
      </c>
      <c r="V12" s="473"/>
      <c r="W12" s="485">
        <v>16</v>
      </c>
      <c r="X12" s="473"/>
      <c r="Y12" s="485">
        <v>16</v>
      </c>
      <c r="Z12" s="473"/>
      <c r="AA12" s="485">
        <v>16</v>
      </c>
      <c r="AB12" s="473"/>
      <c r="AC12" s="485">
        <v>16</v>
      </c>
      <c r="AD12" s="473"/>
      <c r="AE12" s="485">
        <v>16</v>
      </c>
      <c r="AF12" s="473"/>
      <c r="AG12" s="485">
        <v>16</v>
      </c>
      <c r="AH12" s="473"/>
      <c r="AI12" s="485">
        <v>16</v>
      </c>
      <c r="AJ12" s="473"/>
      <c r="AK12" s="485">
        <v>16</v>
      </c>
      <c r="AL12" s="473"/>
      <c r="AM12" s="485">
        <v>5</v>
      </c>
      <c r="AN12" s="622"/>
      <c r="AO12" s="622"/>
    </row>
    <row r="13" spans="1:41" s="41" customFormat="1" ht="96" customHeight="1" x14ac:dyDescent="0.2">
      <c r="A13" s="997"/>
      <c r="B13" s="1056"/>
      <c r="C13" s="919"/>
      <c r="D13" s="1061"/>
      <c r="E13" s="1000"/>
      <c r="F13" s="255" t="s">
        <v>68</v>
      </c>
      <c r="G13" s="1011" t="s">
        <v>1056</v>
      </c>
      <c r="H13" s="193" t="s">
        <v>492</v>
      </c>
      <c r="I13" s="42" t="s">
        <v>493</v>
      </c>
      <c r="J13" s="22">
        <v>0.1</v>
      </c>
      <c r="K13" s="6" t="s">
        <v>494</v>
      </c>
      <c r="L13" s="20">
        <v>44287</v>
      </c>
      <c r="M13" s="20" t="s">
        <v>495</v>
      </c>
      <c r="N13" s="154" t="s">
        <v>491</v>
      </c>
      <c r="O13" s="1053">
        <v>1.3</v>
      </c>
      <c r="P13" s="473"/>
      <c r="Q13" s="474"/>
      <c r="R13" s="473"/>
      <c r="S13" s="474"/>
      <c r="T13" s="473"/>
      <c r="U13" s="473"/>
      <c r="V13" s="473"/>
      <c r="W13" s="485">
        <v>2</v>
      </c>
      <c r="X13" s="473"/>
      <c r="Y13" s="474"/>
      <c r="Z13" s="473"/>
      <c r="AA13" s="473"/>
      <c r="AB13" s="473"/>
      <c r="AC13" s="485">
        <v>1</v>
      </c>
      <c r="AD13" s="473"/>
      <c r="AE13" s="474"/>
      <c r="AF13" s="473"/>
      <c r="AG13" s="485">
        <v>2</v>
      </c>
      <c r="AH13" s="473"/>
      <c r="AI13" s="474"/>
      <c r="AJ13" s="473"/>
      <c r="AK13" s="485">
        <v>1</v>
      </c>
      <c r="AL13" s="473"/>
      <c r="AM13" s="474"/>
      <c r="AN13" s="250"/>
      <c r="AO13" s="250"/>
    </row>
    <row r="14" spans="1:41" ht="96" customHeight="1" x14ac:dyDescent="0.2">
      <c r="A14" s="997"/>
      <c r="B14" s="1056"/>
      <c r="C14" s="919"/>
      <c r="D14" s="1061"/>
      <c r="E14" s="1000"/>
      <c r="F14" s="255" t="s">
        <v>68</v>
      </c>
      <c r="G14" s="1011"/>
      <c r="H14" s="191" t="s">
        <v>496</v>
      </c>
      <c r="I14" s="42" t="s">
        <v>497</v>
      </c>
      <c r="J14" s="22">
        <v>0.05</v>
      </c>
      <c r="K14" s="6" t="s">
        <v>498</v>
      </c>
      <c r="L14" s="20">
        <v>44531</v>
      </c>
      <c r="M14" s="20">
        <v>44561</v>
      </c>
      <c r="N14" s="699" t="s">
        <v>491</v>
      </c>
      <c r="O14" s="1053"/>
      <c r="P14" s="475"/>
      <c r="Q14" s="469"/>
      <c r="R14" s="475"/>
      <c r="S14" s="469"/>
      <c r="T14" s="475"/>
      <c r="U14" s="469"/>
      <c r="V14" s="475"/>
      <c r="W14" s="475"/>
      <c r="X14" s="475"/>
      <c r="Y14" s="475"/>
      <c r="Z14" s="475"/>
      <c r="AA14" s="475"/>
      <c r="AB14" s="475"/>
      <c r="AC14" s="475"/>
      <c r="AD14" s="475"/>
      <c r="AE14" s="475"/>
      <c r="AF14" s="475"/>
      <c r="AG14" s="475"/>
      <c r="AH14" s="475"/>
      <c r="AI14" s="475"/>
      <c r="AJ14" s="475"/>
      <c r="AK14" s="475"/>
      <c r="AL14" s="475"/>
      <c r="AM14" s="496">
        <v>10</v>
      </c>
      <c r="AN14" s="250"/>
      <c r="AO14" s="250"/>
    </row>
    <row r="15" spans="1:41" ht="96" customHeight="1" x14ac:dyDescent="0.2">
      <c r="A15" s="997"/>
      <c r="B15" s="1056"/>
      <c r="C15" s="919"/>
      <c r="D15" s="1062"/>
      <c r="E15" s="1000"/>
      <c r="F15" s="255" t="s">
        <v>68</v>
      </c>
      <c r="G15" s="193" t="s">
        <v>499</v>
      </c>
      <c r="H15" s="193" t="s">
        <v>1057</v>
      </c>
      <c r="I15" s="256" t="s">
        <v>500</v>
      </c>
      <c r="J15" s="22">
        <v>0.1</v>
      </c>
      <c r="K15" s="6" t="s">
        <v>501</v>
      </c>
      <c r="L15" s="20">
        <v>44348</v>
      </c>
      <c r="M15" s="20">
        <v>44561</v>
      </c>
      <c r="N15" s="154" t="s">
        <v>491</v>
      </c>
      <c r="O15" s="177" t="s">
        <v>554</v>
      </c>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5"/>
      <c r="AM15" s="496">
        <v>15</v>
      </c>
      <c r="AN15" s="250"/>
      <c r="AO15" s="250"/>
    </row>
    <row r="16" spans="1:41" ht="96" customHeight="1" x14ac:dyDescent="0.2">
      <c r="A16" s="997"/>
      <c r="B16" s="1056"/>
      <c r="C16" s="919"/>
      <c r="D16" s="1049" t="s">
        <v>502</v>
      </c>
      <c r="E16" s="1000">
        <v>0.35</v>
      </c>
      <c r="F16" s="255" t="s">
        <v>25</v>
      </c>
      <c r="G16" s="887" t="s">
        <v>503</v>
      </c>
      <c r="H16" s="501" t="s">
        <v>504</v>
      </c>
      <c r="I16" s="187" t="s">
        <v>505</v>
      </c>
      <c r="J16" s="22">
        <v>0.1</v>
      </c>
      <c r="K16" s="1052" t="s">
        <v>506</v>
      </c>
      <c r="L16" s="20">
        <v>44228</v>
      </c>
      <c r="M16" s="20">
        <v>44561</v>
      </c>
      <c r="N16" s="1054" t="s">
        <v>491</v>
      </c>
      <c r="O16" s="1053" t="s">
        <v>43</v>
      </c>
      <c r="P16" s="473"/>
      <c r="Q16" s="473"/>
      <c r="R16" s="473"/>
      <c r="S16" s="485">
        <v>181</v>
      </c>
      <c r="T16" s="473"/>
      <c r="U16" s="485">
        <v>181</v>
      </c>
      <c r="V16" s="473"/>
      <c r="W16" s="485">
        <v>181</v>
      </c>
      <c r="X16" s="473"/>
      <c r="Y16" s="485">
        <v>181</v>
      </c>
      <c r="Z16" s="473"/>
      <c r="AA16" s="485">
        <v>181</v>
      </c>
      <c r="AB16" s="473"/>
      <c r="AC16" s="485">
        <v>181</v>
      </c>
      <c r="AD16" s="473"/>
      <c r="AE16" s="485">
        <v>181</v>
      </c>
      <c r="AF16" s="473"/>
      <c r="AG16" s="485">
        <v>181</v>
      </c>
      <c r="AH16" s="473"/>
      <c r="AI16" s="485">
        <v>181</v>
      </c>
      <c r="AJ16" s="473"/>
      <c r="AK16" s="485">
        <v>181</v>
      </c>
      <c r="AL16" s="473"/>
      <c r="AM16" s="485">
        <v>190</v>
      </c>
      <c r="AN16" s="250"/>
      <c r="AO16" s="250"/>
    </row>
    <row r="17" spans="1:41" ht="96" customHeight="1" x14ac:dyDescent="0.2">
      <c r="A17" s="997"/>
      <c r="B17" s="1056"/>
      <c r="C17" s="919"/>
      <c r="D17" s="1050"/>
      <c r="E17" s="1000"/>
      <c r="F17" s="255" t="s">
        <v>25</v>
      </c>
      <c r="G17" s="887"/>
      <c r="H17" s="193" t="s">
        <v>507</v>
      </c>
      <c r="I17" s="187" t="s">
        <v>508</v>
      </c>
      <c r="J17" s="22">
        <v>0.05</v>
      </c>
      <c r="K17" s="1052"/>
      <c r="L17" s="20">
        <v>44197</v>
      </c>
      <c r="M17" s="20">
        <v>44561</v>
      </c>
      <c r="N17" s="1054"/>
      <c r="O17" s="1053"/>
      <c r="P17" s="473"/>
      <c r="Q17" s="485">
        <v>1</v>
      </c>
      <c r="R17" s="473"/>
      <c r="S17" s="485">
        <v>3</v>
      </c>
      <c r="T17" s="473"/>
      <c r="U17" s="485">
        <v>2</v>
      </c>
      <c r="V17" s="473"/>
      <c r="W17" s="485">
        <v>3</v>
      </c>
      <c r="X17" s="473"/>
      <c r="Y17" s="485">
        <v>2</v>
      </c>
      <c r="Z17" s="473"/>
      <c r="AA17" s="485">
        <v>3</v>
      </c>
      <c r="AB17" s="473"/>
      <c r="AC17" s="485">
        <v>2</v>
      </c>
      <c r="AD17" s="473"/>
      <c r="AE17" s="485">
        <v>3</v>
      </c>
      <c r="AF17" s="473"/>
      <c r="AG17" s="485">
        <v>3</v>
      </c>
      <c r="AH17" s="473"/>
      <c r="AI17" s="485">
        <v>2</v>
      </c>
      <c r="AJ17" s="473"/>
      <c r="AK17" s="485">
        <v>3</v>
      </c>
      <c r="AL17" s="473"/>
      <c r="AM17" s="485">
        <v>3</v>
      </c>
      <c r="AN17" s="250"/>
      <c r="AO17" s="250"/>
    </row>
    <row r="18" spans="1:41" ht="96" customHeight="1" x14ac:dyDescent="0.2">
      <c r="A18" s="997"/>
      <c r="B18" s="1056"/>
      <c r="C18" s="919"/>
      <c r="D18" s="1050"/>
      <c r="E18" s="1000"/>
      <c r="F18" s="255" t="s">
        <v>68</v>
      </c>
      <c r="G18" s="193" t="s">
        <v>509</v>
      </c>
      <c r="H18" s="191" t="s">
        <v>510</v>
      </c>
      <c r="I18" s="187" t="s">
        <v>511</v>
      </c>
      <c r="J18" s="22">
        <v>0.1</v>
      </c>
      <c r="K18" s="6" t="s">
        <v>512</v>
      </c>
      <c r="L18" s="20">
        <v>44197</v>
      </c>
      <c r="M18" s="20">
        <v>44561</v>
      </c>
      <c r="N18" s="154" t="s">
        <v>491</v>
      </c>
      <c r="O18" s="177" t="s">
        <v>28</v>
      </c>
      <c r="P18" s="473"/>
      <c r="Q18" s="485">
        <v>10</v>
      </c>
      <c r="R18" s="473"/>
      <c r="S18" s="485">
        <v>30</v>
      </c>
      <c r="T18" s="473"/>
      <c r="U18" s="485">
        <v>38</v>
      </c>
      <c r="V18" s="473"/>
      <c r="W18" s="485">
        <v>38</v>
      </c>
      <c r="X18" s="473"/>
      <c r="Y18" s="485">
        <v>38</v>
      </c>
      <c r="Z18" s="473"/>
      <c r="AA18" s="485">
        <v>38</v>
      </c>
      <c r="AB18" s="473"/>
      <c r="AC18" s="485">
        <v>38</v>
      </c>
      <c r="AD18" s="473"/>
      <c r="AE18" s="485">
        <v>38</v>
      </c>
      <c r="AF18" s="473"/>
      <c r="AG18" s="485">
        <v>38</v>
      </c>
      <c r="AH18" s="473"/>
      <c r="AI18" s="485">
        <v>38</v>
      </c>
      <c r="AJ18" s="473"/>
      <c r="AK18" s="485">
        <v>38</v>
      </c>
      <c r="AL18" s="473"/>
      <c r="AM18" s="485">
        <v>18</v>
      </c>
      <c r="AN18" s="250"/>
      <c r="AO18" s="250"/>
    </row>
    <row r="19" spans="1:41" ht="96" customHeight="1" x14ac:dyDescent="0.2">
      <c r="A19" s="997"/>
      <c r="B19" s="1056"/>
      <c r="C19" s="919"/>
      <c r="D19" s="1051"/>
      <c r="E19" s="1000"/>
      <c r="F19" s="255" t="s">
        <v>68</v>
      </c>
      <c r="G19" s="193" t="s">
        <v>513</v>
      </c>
      <c r="H19" s="193" t="s">
        <v>514</v>
      </c>
      <c r="I19" s="187" t="s">
        <v>515</v>
      </c>
      <c r="J19" s="22">
        <v>0.1</v>
      </c>
      <c r="K19" s="6" t="s">
        <v>501</v>
      </c>
      <c r="L19" s="20">
        <v>44228</v>
      </c>
      <c r="M19" s="20">
        <v>44561</v>
      </c>
      <c r="N19" s="154" t="s">
        <v>491</v>
      </c>
      <c r="O19" s="177" t="s">
        <v>29</v>
      </c>
      <c r="P19" s="473"/>
      <c r="Q19" s="466"/>
      <c r="R19" s="474"/>
      <c r="S19" s="485">
        <v>3</v>
      </c>
      <c r="T19" s="473"/>
      <c r="U19" s="485">
        <v>3</v>
      </c>
      <c r="V19" s="474"/>
      <c r="W19" s="485">
        <v>3</v>
      </c>
      <c r="X19" s="473"/>
      <c r="Y19" s="485">
        <v>3</v>
      </c>
      <c r="Z19" s="474"/>
      <c r="AA19" s="485">
        <v>3</v>
      </c>
      <c r="AB19" s="473"/>
      <c r="AC19" s="485">
        <v>3</v>
      </c>
      <c r="AD19" s="473"/>
      <c r="AE19" s="485">
        <v>4</v>
      </c>
      <c r="AF19" s="473"/>
      <c r="AG19" s="485">
        <v>3</v>
      </c>
      <c r="AH19" s="473"/>
      <c r="AI19" s="485">
        <v>3</v>
      </c>
      <c r="AJ19" s="473"/>
      <c r="AK19" s="485">
        <v>4</v>
      </c>
      <c r="AL19" s="473"/>
      <c r="AM19" s="485">
        <v>3</v>
      </c>
      <c r="AN19" s="250"/>
      <c r="AO19" s="250"/>
    </row>
    <row r="20" spans="1:41" ht="96" customHeight="1" x14ac:dyDescent="0.2">
      <c r="A20" s="997"/>
      <c r="B20" s="1056"/>
      <c r="C20" s="919"/>
      <c r="D20" s="1049" t="s">
        <v>516</v>
      </c>
      <c r="E20" s="1052">
        <v>0.25</v>
      </c>
      <c r="F20" s="255" t="s">
        <v>25</v>
      </c>
      <c r="G20" s="193" t="s">
        <v>517</v>
      </c>
      <c r="H20" s="193" t="s">
        <v>518</v>
      </c>
      <c r="I20" s="153" t="s">
        <v>519</v>
      </c>
      <c r="J20" s="13">
        <v>0.09</v>
      </c>
      <c r="K20" s="6" t="s">
        <v>520</v>
      </c>
      <c r="L20" s="20">
        <v>44228</v>
      </c>
      <c r="M20" s="20">
        <v>44561</v>
      </c>
      <c r="N20" s="154" t="s">
        <v>491</v>
      </c>
      <c r="O20" s="177" t="s">
        <v>30</v>
      </c>
      <c r="P20" s="473"/>
      <c r="Q20" s="466"/>
      <c r="R20" s="474"/>
      <c r="S20" s="485">
        <v>1</v>
      </c>
      <c r="T20" s="473"/>
      <c r="U20" s="485">
        <v>1</v>
      </c>
      <c r="V20" s="474"/>
      <c r="W20" s="474"/>
      <c r="X20" s="473"/>
      <c r="Y20" s="485">
        <v>2</v>
      </c>
      <c r="Z20" s="474"/>
      <c r="AA20" s="485">
        <v>1</v>
      </c>
      <c r="AB20" s="473"/>
      <c r="AC20" s="474"/>
      <c r="AD20" s="473"/>
      <c r="AE20" s="474"/>
      <c r="AF20" s="473"/>
      <c r="AG20" s="485">
        <v>1</v>
      </c>
      <c r="AH20" s="473"/>
      <c r="AI20" s="485">
        <v>1</v>
      </c>
      <c r="AJ20" s="473"/>
      <c r="AK20" s="474"/>
      <c r="AL20" s="473"/>
      <c r="AM20" s="485">
        <v>1</v>
      </c>
      <c r="AN20" s="647"/>
      <c r="AO20" s="647"/>
    </row>
    <row r="21" spans="1:41" ht="96" customHeight="1" x14ac:dyDescent="0.2">
      <c r="A21" s="997"/>
      <c r="B21" s="1056"/>
      <c r="C21" s="919"/>
      <c r="D21" s="1050"/>
      <c r="E21" s="1052"/>
      <c r="F21" s="255" t="s">
        <v>25</v>
      </c>
      <c r="G21" s="193" t="s">
        <v>521</v>
      </c>
      <c r="H21" s="193" t="s">
        <v>522</v>
      </c>
      <c r="I21" s="153" t="s">
        <v>523</v>
      </c>
      <c r="J21" s="13">
        <v>0.08</v>
      </c>
      <c r="K21" s="6" t="s">
        <v>524</v>
      </c>
      <c r="L21" s="20">
        <v>44197</v>
      </c>
      <c r="M21" s="20">
        <v>44561</v>
      </c>
      <c r="N21" s="154" t="s">
        <v>491</v>
      </c>
      <c r="O21" s="177" t="s">
        <v>31</v>
      </c>
      <c r="P21" s="473"/>
      <c r="Q21" s="485">
        <v>20</v>
      </c>
      <c r="R21" s="474"/>
      <c r="S21" s="485">
        <v>40</v>
      </c>
      <c r="T21" s="473"/>
      <c r="U21" s="485">
        <v>40</v>
      </c>
      <c r="V21" s="474"/>
      <c r="W21" s="485">
        <v>40</v>
      </c>
      <c r="X21" s="473"/>
      <c r="Y21" s="485">
        <v>40</v>
      </c>
      <c r="Z21" s="474"/>
      <c r="AA21" s="485">
        <v>40</v>
      </c>
      <c r="AB21" s="473"/>
      <c r="AC21" s="485">
        <v>40</v>
      </c>
      <c r="AD21" s="473"/>
      <c r="AE21" s="485">
        <v>40</v>
      </c>
      <c r="AF21" s="473"/>
      <c r="AG21" s="485">
        <v>40</v>
      </c>
      <c r="AH21" s="473"/>
      <c r="AI21" s="485">
        <v>40</v>
      </c>
      <c r="AJ21" s="473"/>
      <c r="AK21" s="485">
        <v>40</v>
      </c>
      <c r="AL21" s="473"/>
      <c r="AM21" s="485">
        <v>40</v>
      </c>
      <c r="AN21" s="647"/>
      <c r="AO21" s="647"/>
    </row>
    <row r="22" spans="1:41" ht="96" customHeight="1" x14ac:dyDescent="0.2">
      <c r="A22" s="997"/>
      <c r="B22" s="1056"/>
      <c r="C22" s="919"/>
      <c r="D22" s="1050"/>
      <c r="E22" s="1052"/>
      <c r="F22" s="255" t="s">
        <v>25</v>
      </c>
      <c r="G22" s="193" t="s">
        <v>525</v>
      </c>
      <c r="H22" s="193" t="s">
        <v>526</v>
      </c>
      <c r="I22" s="153" t="s">
        <v>527</v>
      </c>
      <c r="J22" s="13">
        <v>0.04</v>
      </c>
      <c r="K22" s="6" t="s">
        <v>528</v>
      </c>
      <c r="L22" s="20">
        <v>44197</v>
      </c>
      <c r="M22" s="20">
        <v>44561</v>
      </c>
      <c r="N22" s="154" t="s">
        <v>491</v>
      </c>
      <c r="O22" s="177" t="s">
        <v>40</v>
      </c>
      <c r="P22" s="473"/>
      <c r="Q22" s="485">
        <v>10</v>
      </c>
      <c r="R22" s="474"/>
      <c r="S22" s="485">
        <v>20</v>
      </c>
      <c r="T22" s="473"/>
      <c r="U22" s="485">
        <v>20</v>
      </c>
      <c r="V22" s="474"/>
      <c r="W22" s="485">
        <v>25</v>
      </c>
      <c r="X22" s="473"/>
      <c r="Y22" s="485">
        <v>20</v>
      </c>
      <c r="Z22" s="474"/>
      <c r="AA22" s="485">
        <v>20</v>
      </c>
      <c r="AB22" s="473"/>
      <c r="AC22" s="485">
        <v>25</v>
      </c>
      <c r="AD22" s="473"/>
      <c r="AE22" s="485">
        <v>20</v>
      </c>
      <c r="AF22" s="473"/>
      <c r="AG22" s="485">
        <v>25</v>
      </c>
      <c r="AH22" s="473"/>
      <c r="AI22" s="485">
        <v>20</v>
      </c>
      <c r="AJ22" s="473"/>
      <c r="AK22" s="485">
        <v>20</v>
      </c>
      <c r="AL22" s="473"/>
      <c r="AM22" s="485">
        <v>25</v>
      </c>
      <c r="AN22" s="647"/>
      <c r="AO22" s="647"/>
    </row>
    <row r="23" spans="1:41" ht="96" customHeight="1" x14ac:dyDescent="0.2">
      <c r="A23" s="997"/>
      <c r="B23" s="1057"/>
      <c r="C23" s="1059"/>
      <c r="D23" s="1051"/>
      <c r="E23" s="1052"/>
      <c r="F23" s="255" t="s">
        <v>68</v>
      </c>
      <c r="G23" s="193" t="s">
        <v>529</v>
      </c>
      <c r="H23" s="193" t="s">
        <v>530</v>
      </c>
      <c r="I23" s="153" t="s">
        <v>531</v>
      </c>
      <c r="J23" s="13">
        <v>0.04</v>
      </c>
      <c r="K23" s="6" t="s">
        <v>528</v>
      </c>
      <c r="L23" s="20">
        <v>44228</v>
      </c>
      <c r="M23" s="20">
        <v>44561</v>
      </c>
      <c r="N23" s="154" t="s">
        <v>491</v>
      </c>
      <c r="O23" s="177" t="s">
        <v>125</v>
      </c>
      <c r="P23" s="473"/>
      <c r="Q23" s="473"/>
      <c r="R23" s="474"/>
      <c r="S23" s="485">
        <v>2</v>
      </c>
      <c r="T23" s="473"/>
      <c r="U23" s="485">
        <v>2</v>
      </c>
      <c r="V23" s="474"/>
      <c r="W23" s="485">
        <v>3</v>
      </c>
      <c r="X23" s="473"/>
      <c r="Y23" s="485">
        <v>3</v>
      </c>
      <c r="Z23" s="474"/>
      <c r="AA23" s="485">
        <v>2</v>
      </c>
      <c r="AB23" s="473"/>
      <c r="AC23" s="485">
        <v>3</v>
      </c>
      <c r="AD23" s="473"/>
      <c r="AE23" s="485">
        <v>3</v>
      </c>
      <c r="AF23" s="473"/>
      <c r="AG23" s="485">
        <v>3</v>
      </c>
      <c r="AH23" s="473"/>
      <c r="AI23" s="485">
        <v>3</v>
      </c>
      <c r="AJ23" s="474"/>
      <c r="AK23" s="485">
        <v>3</v>
      </c>
      <c r="AL23" s="473"/>
      <c r="AM23" s="485">
        <v>3</v>
      </c>
      <c r="AN23" s="647"/>
      <c r="AO23" s="647"/>
    </row>
    <row r="24" spans="1:41" ht="96" customHeight="1" thickBot="1" x14ac:dyDescent="0.25">
      <c r="A24" s="922"/>
      <c r="B24" s="260" t="s">
        <v>532</v>
      </c>
      <c r="C24" s="261" t="s">
        <v>36</v>
      </c>
      <c r="D24" s="229" t="s">
        <v>533</v>
      </c>
      <c r="E24" s="230">
        <v>0.05</v>
      </c>
      <c r="F24" s="194" t="s">
        <v>534</v>
      </c>
      <c r="G24" s="262" t="s">
        <v>535</v>
      </c>
      <c r="H24" s="262" t="s">
        <v>536</v>
      </c>
      <c r="I24" s="260" t="s">
        <v>537</v>
      </c>
      <c r="J24" s="231">
        <v>0.05</v>
      </c>
      <c r="K24" s="230" t="s">
        <v>538</v>
      </c>
      <c r="L24" s="263">
        <v>43831</v>
      </c>
      <c r="M24" s="263">
        <v>44196</v>
      </c>
      <c r="N24" s="264" t="s">
        <v>491</v>
      </c>
      <c r="O24" s="232" t="s">
        <v>32</v>
      </c>
      <c r="P24" s="368"/>
      <c r="Q24" s="680">
        <v>8.3299999999999999E-2</v>
      </c>
      <c r="R24" s="494"/>
      <c r="S24" s="680">
        <v>8.3299999999999999E-2</v>
      </c>
      <c r="T24" s="368"/>
      <c r="U24" s="680">
        <v>8.3299999999999999E-2</v>
      </c>
      <c r="V24" s="494"/>
      <c r="W24" s="680">
        <v>8.3299999999999999E-2</v>
      </c>
      <c r="X24" s="368"/>
      <c r="Y24" s="680">
        <v>8.3299999999999999E-2</v>
      </c>
      <c r="Z24" s="494"/>
      <c r="AA24" s="680">
        <v>8.3299999999999999E-2</v>
      </c>
      <c r="AB24" s="368"/>
      <c r="AC24" s="680">
        <v>8.3299999999999999E-2</v>
      </c>
      <c r="AD24" s="368"/>
      <c r="AE24" s="680">
        <v>8.3299999999999999E-2</v>
      </c>
      <c r="AF24" s="368"/>
      <c r="AG24" s="680">
        <v>8.3299999999999999E-2</v>
      </c>
      <c r="AH24" s="368"/>
      <c r="AI24" s="680">
        <v>8.3299999999999999E-2</v>
      </c>
      <c r="AJ24" s="368"/>
      <c r="AK24" s="680">
        <v>8.3299999999999999E-2</v>
      </c>
      <c r="AL24" s="368"/>
      <c r="AM24" s="680">
        <v>8.3699999999999997E-2</v>
      </c>
      <c r="AN24" s="647"/>
      <c r="AO24" s="647"/>
    </row>
    <row r="25" spans="1:41" ht="28.5" customHeight="1" x14ac:dyDescent="0.2">
      <c r="A25" s="233" t="s">
        <v>16</v>
      </c>
      <c r="B25" s="234"/>
      <c r="C25" s="234"/>
      <c r="D25" s="234" t="s">
        <v>17</v>
      </c>
      <c r="E25" s="234"/>
      <c r="F25" s="234"/>
      <c r="G25" s="234" t="s">
        <v>14</v>
      </c>
      <c r="H25" s="234"/>
      <c r="I25" s="257"/>
      <c r="J25" s="234" t="s">
        <v>15</v>
      </c>
      <c r="K25" s="257"/>
      <c r="L25" s="234"/>
      <c r="M25" s="234"/>
      <c r="N25" s="234"/>
      <c r="O25" s="236"/>
      <c r="P25" s="888"/>
      <c r="Q25" s="889"/>
      <c r="R25" s="889"/>
      <c r="S25" s="889"/>
      <c r="T25" s="889"/>
      <c r="U25" s="889"/>
      <c r="V25" s="889"/>
      <c r="W25" s="889"/>
      <c r="X25" s="889"/>
      <c r="Y25" s="889"/>
      <c r="Z25" s="889"/>
      <c r="AA25" s="889"/>
      <c r="AB25" s="889"/>
      <c r="AC25" s="889"/>
      <c r="AD25" s="889"/>
      <c r="AE25" s="889"/>
      <c r="AF25" s="889"/>
      <c r="AG25" s="889"/>
      <c r="AH25" s="889"/>
      <c r="AI25" s="889"/>
      <c r="AJ25" s="889"/>
      <c r="AK25" s="889"/>
      <c r="AL25" s="889"/>
      <c r="AM25" s="890"/>
      <c r="AN25" s="241"/>
      <c r="AO25" s="241"/>
    </row>
    <row r="26" spans="1:41" ht="28.5" customHeight="1" x14ac:dyDescent="0.2">
      <c r="A26" s="135" t="s">
        <v>63</v>
      </c>
      <c r="B26" s="136"/>
      <c r="C26" s="136"/>
      <c r="D26" s="136" t="s">
        <v>539</v>
      </c>
      <c r="E26" s="136"/>
      <c r="F26" s="136"/>
      <c r="G26" s="136" t="s">
        <v>38</v>
      </c>
      <c r="H26" s="136"/>
      <c r="I26" s="136"/>
      <c r="J26" s="136" t="s">
        <v>539</v>
      </c>
      <c r="K26" s="136"/>
      <c r="L26" s="136"/>
      <c r="M26" s="136"/>
      <c r="N26" s="136"/>
      <c r="O26" s="138"/>
      <c r="P26" s="891"/>
      <c r="Q26" s="892"/>
      <c r="R26" s="892"/>
      <c r="S26" s="892"/>
      <c r="T26" s="892"/>
      <c r="U26" s="892"/>
      <c r="V26" s="892"/>
      <c r="W26" s="892"/>
      <c r="X26" s="892"/>
      <c r="Y26" s="892"/>
      <c r="Z26" s="892"/>
      <c r="AA26" s="892"/>
      <c r="AB26" s="892"/>
      <c r="AC26" s="892"/>
      <c r="AD26" s="892"/>
      <c r="AE26" s="892"/>
      <c r="AF26" s="892"/>
      <c r="AG26" s="892"/>
      <c r="AH26" s="892"/>
      <c r="AI26" s="892"/>
      <c r="AJ26" s="892"/>
      <c r="AK26" s="892"/>
      <c r="AL26" s="892"/>
      <c r="AM26" s="893"/>
      <c r="AN26" s="241"/>
      <c r="AO26" s="241"/>
    </row>
    <row r="27" spans="1:41" ht="28.5" customHeight="1" thickBot="1" x14ac:dyDescent="0.25">
      <c r="A27" s="258" t="s">
        <v>452</v>
      </c>
      <c r="B27" s="151"/>
      <c r="C27" s="151"/>
      <c r="D27" s="151" t="s">
        <v>312</v>
      </c>
      <c r="E27" s="151"/>
      <c r="F27" s="140"/>
      <c r="G27" s="141" t="s">
        <v>39</v>
      </c>
      <c r="H27" s="140"/>
      <c r="I27" s="192"/>
      <c r="J27" s="878" t="s">
        <v>953</v>
      </c>
      <c r="K27" s="878"/>
      <c r="L27" s="140" t="s">
        <v>18</v>
      </c>
      <c r="M27" s="140"/>
      <c r="N27" s="140"/>
      <c r="O27" s="145"/>
      <c r="P27" s="894"/>
      <c r="Q27" s="895"/>
      <c r="R27" s="895"/>
      <c r="S27" s="895"/>
      <c r="T27" s="895"/>
      <c r="U27" s="895"/>
      <c r="V27" s="895"/>
      <c r="W27" s="895"/>
      <c r="X27" s="895"/>
      <c r="Y27" s="895"/>
      <c r="Z27" s="895"/>
      <c r="AA27" s="895"/>
      <c r="AB27" s="895"/>
      <c r="AC27" s="895"/>
      <c r="AD27" s="895"/>
      <c r="AE27" s="895"/>
      <c r="AF27" s="895"/>
      <c r="AG27" s="895"/>
      <c r="AH27" s="895"/>
      <c r="AI27" s="895"/>
      <c r="AJ27" s="895"/>
      <c r="AK27" s="895"/>
      <c r="AL27" s="895"/>
      <c r="AM27" s="896"/>
      <c r="AN27" s="241"/>
      <c r="AO27" s="241"/>
    </row>
    <row r="28" spans="1:41" ht="28.5" customHeight="1" x14ac:dyDescent="0.2">
      <c r="B28" s="41"/>
      <c r="C28" s="41"/>
      <c r="D28" s="41"/>
      <c r="E28" s="41"/>
      <c r="F28" s="142"/>
      <c r="G28" s="142"/>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241"/>
      <c r="AO28" s="241"/>
    </row>
    <row r="29" spans="1:41" ht="28.5" customHeight="1" x14ac:dyDescent="0.2">
      <c r="B29" s="41"/>
      <c r="C29" s="41"/>
      <c r="D29" s="41"/>
      <c r="E29" s="41"/>
      <c r="F29" s="142"/>
      <c r="G29" s="142"/>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241"/>
      <c r="AO29" s="241"/>
    </row>
    <row r="30" spans="1:41" ht="28.5" customHeight="1" x14ac:dyDescent="0.2">
      <c r="B30" s="41"/>
      <c r="C30" s="41"/>
      <c r="D30" s="41"/>
      <c r="E30" s="41"/>
      <c r="F30" s="142"/>
      <c r="G30" s="142"/>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241"/>
      <c r="AO30" s="241"/>
    </row>
    <row r="31" spans="1:41" ht="28.5" customHeight="1" x14ac:dyDescent="0.2">
      <c r="B31" s="41"/>
      <c r="C31" s="41"/>
      <c r="D31" s="41"/>
      <c r="E31" s="41"/>
      <c r="F31" s="142"/>
      <c r="G31" s="142"/>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241"/>
      <c r="AO31" s="241"/>
    </row>
    <row r="32" spans="1:41" ht="28.5" customHeight="1" x14ac:dyDescent="0.2">
      <c r="B32" s="41"/>
      <c r="C32" s="41"/>
      <c r="D32" s="41"/>
      <c r="E32" s="41"/>
      <c r="F32" s="142"/>
      <c r="G32" s="142"/>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241"/>
      <c r="AO32" s="241"/>
    </row>
    <row r="33" spans="2:41" ht="28.5" customHeight="1" x14ac:dyDescent="0.2">
      <c r="B33" s="41"/>
      <c r="C33" s="41"/>
      <c r="D33" s="41"/>
      <c r="E33" s="41"/>
      <c r="F33" s="142"/>
      <c r="G33" s="142"/>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241"/>
      <c r="AO33" s="241"/>
    </row>
    <row r="34" spans="2:41" ht="28.5" customHeight="1" x14ac:dyDescent="0.2">
      <c r="AN34" s="241"/>
      <c r="AO34" s="241"/>
    </row>
    <row r="35" spans="2:41" ht="28.5" customHeight="1" x14ac:dyDescent="0.2">
      <c r="AN35" s="241"/>
      <c r="AO35" s="241"/>
    </row>
    <row r="36" spans="2:41" ht="28.5" customHeight="1" x14ac:dyDescent="0.2">
      <c r="AN36" s="241"/>
      <c r="AO36" s="241"/>
    </row>
  </sheetData>
  <mergeCells count="51">
    <mergeCell ref="A12:A24"/>
    <mergeCell ref="B12:B23"/>
    <mergeCell ref="C12:C23"/>
    <mergeCell ref="D12:D15"/>
    <mergeCell ref="E12:E15"/>
    <mergeCell ref="D16:D19"/>
    <mergeCell ref="E16:E19"/>
    <mergeCell ref="L10:L11"/>
    <mergeCell ref="M10:M11"/>
    <mergeCell ref="P25:AM27"/>
    <mergeCell ref="J27:K27"/>
    <mergeCell ref="D20:D23"/>
    <mergeCell ref="E20:E23"/>
    <mergeCell ref="O16:O17"/>
    <mergeCell ref="G13:G14"/>
    <mergeCell ref="O13:O14"/>
    <mergeCell ref="G16:G17"/>
    <mergeCell ref="K16:K17"/>
    <mergeCell ref="N16:N17"/>
    <mergeCell ref="P10:Q10"/>
    <mergeCell ref="R10:S10"/>
    <mergeCell ref="T10:U10"/>
    <mergeCell ref="V10:W10"/>
    <mergeCell ref="A3:J8"/>
    <mergeCell ref="N3:AM8"/>
    <mergeCell ref="A9:G9"/>
    <mergeCell ref="H9:AM9"/>
    <mergeCell ref="A10:B10"/>
    <mergeCell ref="C10:C11"/>
    <mergeCell ref="D10:D11"/>
    <mergeCell ref="E10:E11"/>
    <mergeCell ref="F10:F11"/>
    <mergeCell ref="G10:G11"/>
    <mergeCell ref="N10:N11"/>
    <mergeCell ref="O10:O11"/>
    <mergeCell ref="H10:H11"/>
    <mergeCell ref="I10:I11"/>
    <mergeCell ref="J10:J11"/>
    <mergeCell ref="K10:K11"/>
    <mergeCell ref="X10:Y10"/>
    <mergeCell ref="AN3:AO8"/>
    <mergeCell ref="AN9:AO9"/>
    <mergeCell ref="AN10:AN11"/>
    <mergeCell ref="AO10:AO11"/>
    <mergeCell ref="Z10:AA10"/>
    <mergeCell ref="AB10:AC10"/>
    <mergeCell ref="AD10:AE10"/>
    <mergeCell ref="AF10:AG10"/>
    <mergeCell ref="AH10:AI10"/>
    <mergeCell ref="AJ10:AK10"/>
    <mergeCell ref="AL10:AM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4E45E-6998-4B11-BA7A-26043E1E04B6}">
  <sheetPr>
    <tabColor theme="0" tint="-0.14999847407452621"/>
  </sheetPr>
  <dimension ref="A1:BK52"/>
  <sheetViews>
    <sheetView topLeftCell="K14" zoomScaleNormal="100" workbookViewId="0">
      <selection activeCell="O21" sqref="O21"/>
    </sheetView>
  </sheetViews>
  <sheetFormatPr baseColWidth="10" defaultRowHeight="16.5" x14ac:dyDescent="0.2"/>
  <cols>
    <col min="1" max="1" width="23.140625" style="41" customWidth="1"/>
    <col min="2" max="2" width="19.140625" style="41" customWidth="1"/>
    <col min="3" max="3" width="17" style="41" customWidth="1"/>
    <col min="4" max="4" width="31.42578125" style="41" customWidth="1"/>
    <col min="5" max="5" width="14.5703125" style="314" customWidth="1"/>
    <col min="6" max="6" width="17" style="314" customWidth="1"/>
    <col min="7" max="7" width="34.140625" style="41" customWidth="1"/>
    <col min="8" max="8" width="32" style="41" customWidth="1"/>
    <col min="9" max="9" width="32.5703125" style="41" customWidth="1"/>
    <col min="10" max="10" width="18.42578125" style="259" customWidth="1"/>
    <col min="11" max="11" width="23.42578125" style="41" customWidth="1"/>
    <col min="12" max="12" width="18.5703125" style="41" customWidth="1"/>
    <col min="13" max="13" width="17.28515625" style="41" customWidth="1"/>
    <col min="14" max="14" width="14.85546875" style="41" customWidth="1"/>
    <col min="15" max="15" width="13.5703125" style="259" customWidth="1"/>
    <col min="16" max="39" width="7" style="41" customWidth="1"/>
    <col min="40" max="40" width="13.5703125" style="41" customWidth="1"/>
    <col min="41" max="41" width="22.85546875" style="41" customWidth="1"/>
    <col min="42" max="16384" width="11.42578125" style="41"/>
  </cols>
  <sheetData>
    <row r="1" spans="1:41" x14ac:dyDescent="0.2">
      <c r="E1" s="265"/>
      <c r="F1" s="265"/>
      <c r="P1" s="266"/>
    </row>
    <row r="2" spans="1:41" ht="17.25" thickBot="1" x14ac:dyDescent="0.25">
      <c r="E2" s="265"/>
      <c r="F2" s="265"/>
      <c r="P2" s="266"/>
    </row>
    <row r="3" spans="1:41" ht="15" customHeight="1" x14ac:dyDescent="0.2">
      <c r="A3" s="933" t="s">
        <v>600</v>
      </c>
      <c r="B3" s="934"/>
      <c r="C3" s="934"/>
      <c r="D3" s="934"/>
      <c r="E3" s="934"/>
      <c r="F3" s="934"/>
      <c r="G3" s="934"/>
      <c r="H3" s="934"/>
      <c r="I3" s="934"/>
      <c r="J3" s="934"/>
      <c r="K3" s="934"/>
      <c r="L3" s="934"/>
      <c r="M3" s="934"/>
      <c r="N3" s="935"/>
      <c r="O3" s="267"/>
      <c r="P3" s="939" t="s">
        <v>326</v>
      </c>
      <c r="Q3" s="939"/>
      <c r="R3" s="939"/>
      <c r="S3" s="939"/>
      <c r="T3" s="939"/>
      <c r="U3" s="939"/>
      <c r="V3" s="939"/>
      <c r="W3" s="939"/>
      <c r="X3" s="939"/>
      <c r="Y3" s="939"/>
      <c r="Z3" s="939"/>
      <c r="AA3" s="939"/>
      <c r="AB3" s="939"/>
      <c r="AC3" s="939"/>
      <c r="AD3" s="939"/>
      <c r="AE3" s="939"/>
      <c r="AF3" s="939"/>
      <c r="AG3" s="939"/>
      <c r="AH3" s="939"/>
      <c r="AI3" s="939"/>
      <c r="AJ3" s="939"/>
      <c r="AK3" s="939"/>
      <c r="AL3" s="939"/>
      <c r="AM3" s="939"/>
      <c r="AN3" s="813" t="s">
        <v>20</v>
      </c>
      <c r="AO3" s="814"/>
    </row>
    <row r="4" spans="1:41" ht="15" customHeight="1" x14ac:dyDescent="0.2">
      <c r="A4" s="936"/>
      <c r="B4" s="1065"/>
      <c r="C4" s="1065"/>
      <c r="D4" s="1065"/>
      <c r="E4" s="1065"/>
      <c r="F4" s="1065"/>
      <c r="G4" s="1065"/>
      <c r="H4" s="1065"/>
      <c r="I4" s="1065"/>
      <c r="J4" s="1065"/>
      <c r="K4" s="1065"/>
      <c r="L4" s="1065"/>
      <c r="M4" s="1065"/>
      <c r="N4" s="938"/>
      <c r="O4" s="268"/>
      <c r="P4" s="1066"/>
      <c r="Q4" s="1066"/>
      <c r="R4" s="1066"/>
      <c r="S4" s="1066"/>
      <c r="T4" s="1066"/>
      <c r="U4" s="1066"/>
      <c r="V4" s="1066"/>
      <c r="W4" s="1066"/>
      <c r="X4" s="1066"/>
      <c r="Y4" s="1066"/>
      <c r="Z4" s="1066"/>
      <c r="AA4" s="1066"/>
      <c r="AB4" s="1066"/>
      <c r="AC4" s="1066"/>
      <c r="AD4" s="1066"/>
      <c r="AE4" s="1066"/>
      <c r="AF4" s="1066"/>
      <c r="AG4" s="1066"/>
      <c r="AH4" s="1066"/>
      <c r="AI4" s="1066"/>
      <c r="AJ4" s="1066"/>
      <c r="AK4" s="1066"/>
      <c r="AL4" s="1066"/>
      <c r="AM4" s="941"/>
      <c r="AN4" s="815"/>
      <c r="AO4" s="816"/>
    </row>
    <row r="5" spans="1:41" ht="15" customHeight="1" x14ac:dyDescent="0.2">
      <c r="A5" s="936"/>
      <c r="B5" s="1065"/>
      <c r="C5" s="1065"/>
      <c r="D5" s="1065"/>
      <c r="E5" s="1065"/>
      <c r="F5" s="1065"/>
      <c r="G5" s="1065"/>
      <c r="H5" s="1065"/>
      <c r="I5" s="1065"/>
      <c r="J5" s="1065"/>
      <c r="K5" s="1065"/>
      <c r="L5" s="1065"/>
      <c r="M5" s="1065"/>
      <c r="N5" s="938"/>
      <c r="O5" s="268"/>
      <c r="P5" s="1066"/>
      <c r="Q5" s="1066"/>
      <c r="R5" s="1066"/>
      <c r="S5" s="1066"/>
      <c r="T5" s="1066"/>
      <c r="U5" s="1066"/>
      <c r="V5" s="1066"/>
      <c r="W5" s="1066"/>
      <c r="X5" s="1066"/>
      <c r="Y5" s="1066"/>
      <c r="Z5" s="1066"/>
      <c r="AA5" s="1066"/>
      <c r="AB5" s="1066"/>
      <c r="AC5" s="1066"/>
      <c r="AD5" s="1066"/>
      <c r="AE5" s="1066"/>
      <c r="AF5" s="1066"/>
      <c r="AG5" s="1066"/>
      <c r="AH5" s="1066"/>
      <c r="AI5" s="1066"/>
      <c r="AJ5" s="1066"/>
      <c r="AK5" s="1066"/>
      <c r="AL5" s="1066"/>
      <c r="AM5" s="941"/>
      <c r="AN5" s="815"/>
      <c r="AO5" s="816"/>
    </row>
    <row r="6" spans="1:41" ht="15" customHeight="1" x14ac:dyDescent="0.2">
      <c r="A6" s="936"/>
      <c r="B6" s="1065"/>
      <c r="C6" s="1065"/>
      <c r="D6" s="1065"/>
      <c r="E6" s="1065"/>
      <c r="F6" s="1065"/>
      <c r="G6" s="1065"/>
      <c r="H6" s="1065"/>
      <c r="I6" s="1065"/>
      <c r="J6" s="1065"/>
      <c r="K6" s="1065"/>
      <c r="L6" s="1065"/>
      <c r="M6" s="1065"/>
      <c r="N6" s="938"/>
      <c r="O6" s="268"/>
      <c r="P6" s="1066"/>
      <c r="Q6" s="1066"/>
      <c r="R6" s="1066"/>
      <c r="S6" s="1066"/>
      <c r="T6" s="1066"/>
      <c r="U6" s="1066"/>
      <c r="V6" s="1066"/>
      <c r="W6" s="1066"/>
      <c r="X6" s="1066"/>
      <c r="Y6" s="1066"/>
      <c r="Z6" s="1066"/>
      <c r="AA6" s="1066"/>
      <c r="AB6" s="1066"/>
      <c r="AC6" s="1066"/>
      <c r="AD6" s="1066"/>
      <c r="AE6" s="1066"/>
      <c r="AF6" s="1066"/>
      <c r="AG6" s="1066"/>
      <c r="AH6" s="1066"/>
      <c r="AI6" s="1066"/>
      <c r="AJ6" s="1066"/>
      <c r="AK6" s="1066"/>
      <c r="AL6" s="1066"/>
      <c r="AM6" s="941"/>
      <c r="AN6" s="815"/>
      <c r="AO6" s="816"/>
    </row>
    <row r="7" spans="1:41" ht="15" customHeight="1" thickBot="1" x14ac:dyDescent="0.25">
      <c r="A7" s="936"/>
      <c r="B7" s="1065"/>
      <c r="C7" s="1065"/>
      <c r="D7" s="1065"/>
      <c r="E7" s="1065"/>
      <c r="F7" s="1065"/>
      <c r="G7" s="1065"/>
      <c r="H7" s="1065"/>
      <c r="I7" s="1065"/>
      <c r="J7" s="1065"/>
      <c r="K7" s="1065"/>
      <c r="L7" s="1065"/>
      <c r="M7" s="1065"/>
      <c r="N7" s="938"/>
      <c r="O7" s="269"/>
      <c r="P7" s="943"/>
      <c r="Q7" s="943"/>
      <c r="R7" s="943"/>
      <c r="S7" s="943"/>
      <c r="T7" s="943"/>
      <c r="U7" s="943"/>
      <c r="V7" s="943"/>
      <c r="W7" s="943"/>
      <c r="X7" s="943"/>
      <c r="Y7" s="943"/>
      <c r="Z7" s="943"/>
      <c r="AA7" s="943"/>
      <c r="AB7" s="943"/>
      <c r="AC7" s="943"/>
      <c r="AD7" s="943"/>
      <c r="AE7" s="943"/>
      <c r="AF7" s="943"/>
      <c r="AG7" s="943"/>
      <c r="AH7" s="943"/>
      <c r="AI7" s="943"/>
      <c r="AJ7" s="943"/>
      <c r="AK7" s="943"/>
      <c r="AL7" s="943"/>
      <c r="AM7" s="943"/>
      <c r="AN7" s="815"/>
      <c r="AO7" s="816"/>
    </row>
    <row r="8" spans="1:41" ht="15.75" customHeight="1" thickBot="1" x14ac:dyDescent="0.25">
      <c r="A8" s="925" t="s">
        <v>89</v>
      </c>
      <c r="B8" s="926"/>
      <c r="C8" s="926"/>
      <c r="D8" s="926"/>
      <c r="E8" s="926"/>
      <c r="F8" s="926"/>
      <c r="G8" s="926"/>
      <c r="H8" s="926"/>
      <c r="I8" s="926"/>
      <c r="J8" s="926"/>
      <c r="K8" s="926"/>
      <c r="L8" s="926"/>
      <c r="M8" s="926"/>
      <c r="N8" s="927"/>
      <c r="O8" s="965" t="s">
        <v>319</v>
      </c>
      <c r="P8" s="966"/>
      <c r="Q8" s="966"/>
      <c r="R8" s="966"/>
      <c r="S8" s="966"/>
      <c r="T8" s="966"/>
      <c r="U8" s="966"/>
      <c r="V8" s="966"/>
      <c r="W8" s="966"/>
      <c r="X8" s="966"/>
      <c r="Y8" s="966"/>
      <c r="Z8" s="966"/>
      <c r="AA8" s="966"/>
      <c r="AB8" s="966"/>
      <c r="AC8" s="966"/>
      <c r="AD8" s="966"/>
      <c r="AE8" s="966"/>
      <c r="AF8" s="966"/>
      <c r="AG8" s="966"/>
      <c r="AH8" s="966"/>
      <c r="AI8" s="966"/>
      <c r="AJ8" s="966"/>
      <c r="AK8" s="966"/>
      <c r="AL8" s="966"/>
      <c r="AM8" s="966"/>
      <c r="AN8" s="817"/>
      <c r="AO8" s="818"/>
    </row>
    <row r="9" spans="1:41" ht="29.25" customHeight="1" x14ac:dyDescent="0.2">
      <c r="A9" s="873" t="s">
        <v>22</v>
      </c>
      <c r="B9" s="839"/>
      <c r="C9" s="839" t="s">
        <v>49</v>
      </c>
      <c r="D9" s="839" t="s">
        <v>308</v>
      </c>
      <c r="E9" s="1063" t="s">
        <v>126</v>
      </c>
      <c r="F9" s="1063" t="s">
        <v>50</v>
      </c>
      <c r="G9" s="839" t="s">
        <v>51</v>
      </c>
      <c r="H9" s="839" t="s">
        <v>52</v>
      </c>
      <c r="I9" s="839" t="s">
        <v>53</v>
      </c>
      <c r="J9" s="839" t="s">
        <v>54</v>
      </c>
      <c r="K9" s="839" t="s">
        <v>56</v>
      </c>
      <c r="L9" s="839" t="s">
        <v>57</v>
      </c>
      <c r="M9" s="839" t="s">
        <v>58</v>
      </c>
      <c r="N9" s="834" t="s">
        <v>59</v>
      </c>
      <c r="O9" s="1068" t="s">
        <v>1006</v>
      </c>
      <c r="P9" s="1070" t="s">
        <v>0</v>
      </c>
      <c r="Q9" s="1067"/>
      <c r="R9" s="1067" t="s">
        <v>1</v>
      </c>
      <c r="S9" s="1067"/>
      <c r="T9" s="1067" t="s">
        <v>2</v>
      </c>
      <c r="U9" s="1067"/>
      <c r="V9" s="1067" t="s">
        <v>3</v>
      </c>
      <c r="W9" s="1067"/>
      <c r="X9" s="1067" t="s">
        <v>4</v>
      </c>
      <c r="Y9" s="1067"/>
      <c r="Z9" s="1067" t="s">
        <v>5</v>
      </c>
      <c r="AA9" s="1067"/>
      <c r="AB9" s="1067" t="s">
        <v>6</v>
      </c>
      <c r="AC9" s="1067"/>
      <c r="AD9" s="1067" t="s">
        <v>7</v>
      </c>
      <c r="AE9" s="1067"/>
      <c r="AF9" s="1067" t="s">
        <v>8</v>
      </c>
      <c r="AG9" s="1067"/>
      <c r="AH9" s="1067" t="s">
        <v>9</v>
      </c>
      <c r="AI9" s="1067"/>
      <c r="AJ9" s="1067" t="s">
        <v>10</v>
      </c>
      <c r="AK9" s="1067"/>
      <c r="AL9" s="1067" t="s">
        <v>11</v>
      </c>
      <c r="AM9" s="1071"/>
      <c r="AN9" s="813" t="s">
        <v>90</v>
      </c>
      <c r="AO9" s="814"/>
    </row>
    <row r="10" spans="1:41" ht="42" customHeight="1" thickBot="1" x14ac:dyDescent="0.25">
      <c r="A10" s="270" t="s">
        <v>12</v>
      </c>
      <c r="B10" s="271" t="s">
        <v>13</v>
      </c>
      <c r="C10" s="1017"/>
      <c r="D10" s="1017"/>
      <c r="E10" s="1064"/>
      <c r="F10" s="1064"/>
      <c r="G10" s="1017"/>
      <c r="H10" s="1017"/>
      <c r="I10" s="1017"/>
      <c r="J10" s="1017"/>
      <c r="K10" s="1017"/>
      <c r="L10" s="1017"/>
      <c r="M10" s="1017"/>
      <c r="N10" s="1030"/>
      <c r="O10" s="1069"/>
      <c r="P10" s="272" t="s">
        <v>23</v>
      </c>
      <c r="Q10" s="449" t="s">
        <v>24</v>
      </c>
      <c r="R10" s="450" t="s">
        <v>23</v>
      </c>
      <c r="S10" s="449" t="s">
        <v>24</v>
      </c>
      <c r="T10" s="450" t="s">
        <v>23</v>
      </c>
      <c r="U10" s="449" t="s">
        <v>24</v>
      </c>
      <c r="V10" s="450" t="s">
        <v>23</v>
      </c>
      <c r="W10" s="449" t="s">
        <v>24</v>
      </c>
      <c r="X10" s="450" t="s">
        <v>23</v>
      </c>
      <c r="Y10" s="449" t="s">
        <v>24</v>
      </c>
      <c r="Z10" s="450" t="s">
        <v>23</v>
      </c>
      <c r="AA10" s="449" t="s">
        <v>24</v>
      </c>
      <c r="AB10" s="450" t="s">
        <v>23</v>
      </c>
      <c r="AC10" s="449" t="s">
        <v>24</v>
      </c>
      <c r="AD10" s="450" t="s">
        <v>23</v>
      </c>
      <c r="AE10" s="449" t="s">
        <v>24</v>
      </c>
      <c r="AF10" s="450" t="s">
        <v>23</v>
      </c>
      <c r="AG10" s="449" t="s">
        <v>24</v>
      </c>
      <c r="AH10" s="450" t="s">
        <v>23</v>
      </c>
      <c r="AI10" s="449" t="s">
        <v>24</v>
      </c>
      <c r="AJ10" s="450" t="s">
        <v>23</v>
      </c>
      <c r="AK10" s="449" t="s">
        <v>24</v>
      </c>
      <c r="AL10" s="450" t="s">
        <v>23</v>
      </c>
      <c r="AM10" s="623" t="s">
        <v>24</v>
      </c>
      <c r="AN10" s="152" t="s">
        <v>19</v>
      </c>
      <c r="AO10" s="461" t="s">
        <v>21</v>
      </c>
    </row>
    <row r="11" spans="1:41" s="279" customFormat="1" ht="59.25" customHeight="1" x14ac:dyDescent="0.2">
      <c r="A11" s="1019" t="s">
        <v>541</v>
      </c>
      <c r="B11" s="1022" t="s">
        <v>205</v>
      </c>
      <c r="C11" s="1022" t="s">
        <v>542</v>
      </c>
      <c r="D11" s="1072" t="s">
        <v>211</v>
      </c>
      <c r="E11" s="1074">
        <f>SUM(J11:J18)</f>
        <v>0.24999999999999997</v>
      </c>
      <c r="F11" s="273" t="s">
        <v>25</v>
      </c>
      <c r="G11" s="274" t="s">
        <v>601</v>
      </c>
      <c r="H11" s="456" t="s">
        <v>543</v>
      </c>
      <c r="I11" s="275" t="s">
        <v>983</v>
      </c>
      <c r="J11" s="215">
        <v>0.02</v>
      </c>
      <c r="K11" s="276" t="s">
        <v>544</v>
      </c>
      <c r="L11" s="277">
        <v>44228</v>
      </c>
      <c r="M11" s="277">
        <v>44530</v>
      </c>
      <c r="N11" s="655" t="s">
        <v>545</v>
      </c>
      <c r="O11" s="664" t="s">
        <v>26</v>
      </c>
      <c r="P11" s="665"/>
      <c r="Q11" s="666"/>
      <c r="R11" s="665"/>
      <c r="S11" s="667">
        <v>0.1</v>
      </c>
      <c r="T11" s="665"/>
      <c r="U11" s="667">
        <v>0.1</v>
      </c>
      <c r="V11" s="665"/>
      <c r="W11" s="667">
        <v>0.1</v>
      </c>
      <c r="X11" s="665"/>
      <c r="Y11" s="667">
        <v>0.1</v>
      </c>
      <c r="Z11" s="665"/>
      <c r="AA11" s="667">
        <v>0.1</v>
      </c>
      <c r="AB11" s="665"/>
      <c r="AC11" s="667">
        <v>0.1</v>
      </c>
      <c r="AD11" s="665"/>
      <c r="AE11" s="667">
        <v>0.1</v>
      </c>
      <c r="AF11" s="665"/>
      <c r="AG11" s="667">
        <v>0.1</v>
      </c>
      <c r="AH11" s="665"/>
      <c r="AI11" s="667">
        <v>0.1</v>
      </c>
      <c r="AJ11" s="665"/>
      <c r="AK11" s="667">
        <v>0.1</v>
      </c>
      <c r="AL11" s="665"/>
      <c r="AM11" s="668"/>
      <c r="AN11" s="661"/>
      <c r="AO11" s="296"/>
    </row>
    <row r="12" spans="1:41" s="279" customFormat="1" ht="38.25" x14ac:dyDescent="0.2">
      <c r="A12" s="1020"/>
      <c r="B12" s="1023"/>
      <c r="C12" s="1023"/>
      <c r="D12" s="1073"/>
      <c r="E12" s="1075"/>
      <c r="F12" s="298" t="s">
        <v>25</v>
      </c>
      <c r="G12" s="287" t="s">
        <v>602</v>
      </c>
      <c r="H12" s="457" t="s">
        <v>546</v>
      </c>
      <c r="I12" s="370" t="s">
        <v>984</v>
      </c>
      <c r="J12" s="22">
        <v>0.02</v>
      </c>
      <c r="K12" s="289" t="s">
        <v>544</v>
      </c>
      <c r="L12" s="290">
        <v>44228</v>
      </c>
      <c r="M12" s="290">
        <v>44500</v>
      </c>
      <c r="N12" s="656" t="s">
        <v>547</v>
      </c>
      <c r="O12" s="669" t="s">
        <v>27</v>
      </c>
      <c r="P12" s="286"/>
      <c r="Q12" s="451"/>
      <c r="R12" s="286"/>
      <c r="S12" s="448">
        <v>0.2</v>
      </c>
      <c r="T12" s="286"/>
      <c r="U12" s="451"/>
      <c r="V12" s="286"/>
      <c r="W12" s="448">
        <v>0.2</v>
      </c>
      <c r="X12" s="286"/>
      <c r="Y12" s="451"/>
      <c r="Z12" s="286"/>
      <c r="AA12" s="448">
        <v>0.2</v>
      </c>
      <c r="AB12" s="286"/>
      <c r="AC12" s="451"/>
      <c r="AD12" s="286"/>
      <c r="AE12" s="448">
        <v>0.2</v>
      </c>
      <c r="AF12" s="286"/>
      <c r="AG12" s="451"/>
      <c r="AH12" s="286"/>
      <c r="AI12" s="448">
        <v>0.2</v>
      </c>
      <c r="AJ12" s="286"/>
      <c r="AK12" s="451"/>
      <c r="AL12" s="286"/>
      <c r="AM12" s="670"/>
      <c r="AN12" s="662"/>
      <c r="AO12" s="297"/>
    </row>
    <row r="13" spans="1:41" s="279" customFormat="1" ht="51" x14ac:dyDescent="0.2">
      <c r="A13" s="1020"/>
      <c r="B13" s="1023"/>
      <c r="C13" s="1023"/>
      <c r="D13" s="1073"/>
      <c r="E13" s="1075"/>
      <c r="F13" s="298" t="s">
        <v>548</v>
      </c>
      <c r="G13" s="287" t="s">
        <v>603</v>
      </c>
      <c r="H13" s="457" t="s">
        <v>549</v>
      </c>
      <c r="I13" s="370" t="s">
        <v>985</v>
      </c>
      <c r="J13" s="22">
        <v>0.02</v>
      </c>
      <c r="K13" s="289" t="s">
        <v>550</v>
      </c>
      <c r="L13" s="290">
        <v>44228</v>
      </c>
      <c r="M13" s="290">
        <v>44530</v>
      </c>
      <c r="N13" s="656" t="s">
        <v>551</v>
      </c>
      <c r="O13" s="669" t="s">
        <v>42</v>
      </c>
      <c r="P13" s="286"/>
      <c r="Q13" s="451"/>
      <c r="R13" s="286"/>
      <c r="S13" s="448">
        <v>0.1</v>
      </c>
      <c r="T13" s="286"/>
      <c r="U13" s="448">
        <v>0.1</v>
      </c>
      <c r="V13" s="286"/>
      <c r="W13" s="448">
        <v>0.1</v>
      </c>
      <c r="X13" s="286"/>
      <c r="Y13" s="448">
        <v>0.1</v>
      </c>
      <c r="Z13" s="286"/>
      <c r="AA13" s="448">
        <v>0.1</v>
      </c>
      <c r="AB13" s="286"/>
      <c r="AC13" s="448">
        <v>0.1</v>
      </c>
      <c r="AD13" s="286"/>
      <c r="AE13" s="448">
        <v>0.1</v>
      </c>
      <c r="AF13" s="286"/>
      <c r="AG13" s="448">
        <v>0.1</v>
      </c>
      <c r="AH13" s="286"/>
      <c r="AI13" s="448">
        <v>0.1</v>
      </c>
      <c r="AJ13" s="286"/>
      <c r="AK13" s="448">
        <v>0.1</v>
      </c>
      <c r="AL13" s="286"/>
      <c r="AM13" s="670"/>
      <c r="AN13" s="662"/>
      <c r="AO13" s="297"/>
    </row>
    <row r="14" spans="1:41" s="279" customFormat="1" ht="76.5" x14ac:dyDescent="0.2">
      <c r="A14" s="1020"/>
      <c r="B14" s="1023"/>
      <c r="C14" s="1023"/>
      <c r="D14" s="1073"/>
      <c r="E14" s="1075"/>
      <c r="F14" s="298" t="s">
        <v>25</v>
      </c>
      <c r="G14" s="1076" t="s">
        <v>604</v>
      </c>
      <c r="H14" s="863" t="s">
        <v>552</v>
      </c>
      <c r="I14" s="457" t="s">
        <v>986</v>
      </c>
      <c r="J14" s="22">
        <v>0.06</v>
      </c>
      <c r="K14" s="289" t="s">
        <v>553</v>
      </c>
      <c r="L14" s="290">
        <v>44210</v>
      </c>
      <c r="M14" s="290">
        <v>44499</v>
      </c>
      <c r="N14" s="656" t="s">
        <v>551</v>
      </c>
      <c r="O14" s="669" t="s">
        <v>554</v>
      </c>
      <c r="P14" s="286"/>
      <c r="Q14" s="448">
        <v>0.05</v>
      </c>
      <c r="R14" s="286"/>
      <c r="S14" s="448">
        <v>0.1</v>
      </c>
      <c r="T14" s="286"/>
      <c r="U14" s="448">
        <v>0.1</v>
      </c>
      <c r="V14" s="286"/>
      <c r="W14" s="448">
        <v>0.1</v>
      </c>
      <c r="X14" s="286"/>
      <c r="Y14" s="448">
        <v>0.1</v>
      </c>
      <c r="Z14" s="286"/>
      <c r="AA14" s="448">
        <v>0.1</v>
      </c>
      <c r="AB14" s="286"/>
      <c r="AC14" s="448">
        <v>0.1</v>
      </c>
      <c r="AD14" s="286"/>
      <c r="AE14" s="448">
        <v>0.1</v>
      </c>
      <c r="AF14" s="286"/>
      <c r="AG14" s="448">
        <v>0.1</v>
      </c>
      <c r="AH14" s="286"/>
      <c r="AI14" s="448">
        <v>0.15</v>
      </c>
      <c r="AJ14" s="286"/>
      <c r="AK14" s="451"/>
      <c r="AL14" s="451"/>
      <c r="AM14" s="670"/>
      <c r="AN14" s="662"/>
      <c r="AO14" s="297"/>
    </row>
    <row r="15" spans="1:41" s="279" customFormat="1" ht="89.25" x14ac:dyDescent="0.2">
      <c r="A15" s="1020"/>
      <c r="B15" s="1023"/>
      <c r="C15" s="1023"/>
      <c r="D15" s="1073"/>
      <c r="E15" s="1075"/>
      <c r="F15" s="298" t="s">
        <v>555</v>
      </c>
      <c r="G15" s="1076"/>
      <c r="H15" s="863"/>
      <c r="I15" s="457" t="s">
        <v>987</v>
      </c>
      <c r="J15" s="22">
        <v>0.06</v>
      </c>
      <c r="K15" s="289" t="s">
        <v>556</v>
      </c>
      <c r="L15" s="290">
        <v>44228</v>
      </c>
      <c r="M15" s="290">
        <v>44550</v>
      </c>
      <c r="N15" s="656" t="s">
        <v>551</v>
      </c>
      <c r="O15" s="669" t="s">
        <v>554</v>
      </c>
      <c r="P15" s="286"/>
      <c r="Q15" s="451"/>
      <c r="R15" s="451"/>
      <c r="S15" s="451"/>
      <c r="T15" s="286"/>
      <c r="U15" s="448">
        <v>0.1</v>
      </c>
      <c r="V15" s="286"/>
      <c r="W15" s="448">
        <v>0.1</v>
      </c>
      <c r="X15" s="286"/>
      <c r="Y15" s="448">
        <v>0.1</v>
      </c>
      <c r="Z15" s="286"/>
      <c r="AA15" s="448">
        <v>0.1</v>
      </c>
      <c r="AB15" s="286"/>
      <c r="AC15" s="448">
        <v>0.1</v>
      </c>
      <c r="AD15" s="286"/>
      <c r="AE15" s="448">
        <v>0.1</v>
      </c>
      <c r="AF15" s="286"/>
      <c r="AG15" s="448">
        <v>0.1</v>
      </c>
      <c r="AH15" s="286"/>
      <c r="AI15" s="448">
        <v>0.1</v>
      </c>
      <c r="AJ15" s="286"/>
      <c r="AK15" s="448">
        <v>0.1</v>
      </c>
      <c r="AL15" s="286"/>
      <c r="AM15" s="671">
        <v>0.1</v>
      </c>
      <c r="AN15" s="662"/>
      <c r="AO15" s="297"/>
    </row>
    <row r="16" spans="1:41" s="279" customFormat="1" ht="38.25" x14ac:dyDescent="0.2">
      <c r="A16" s="1020"/>
      <c r="B16" s="1023"/>
      <c r="C16" s="1023"/>
      <c r="D16" s="1073"/>
      <c r="E16" s="1075"/>
      <c r="F16" s="298" t="s">
        <v>555</v>
      </c>
      <c r="G16" s="287" t="s">
        <v>605</v>
      </c>
      <c r="H16" s="457" t="s">
        <v>557</v>
      </c>
      <c r="I16" s="457" t="s">
        <v>998</v>
      </c>
      <c r="J16" s="22">
        <v>0.02</v>
      </c>
      <c r="K16" s="289" t="s">
        <v>558</v>
      </c>
      <c r="L16" s="290">
        <v>44198</v>
      </c>
      <c r="M16" s="290">
        <v>44550</v>
      </c>
      <c r="N16" s="656" t="s">
        <v>551</v>
      </c>
      <c r="O16" s="669" t="s">
        <v>559</v>
      </c>
      <c r="P16" s="286"/>
      <c r="Q16" s="652">
        <v>8.3299999999999999E-2</v>
      </c>
      <c r="R16" s="653"/>
      <c r="S16" s="652">
        <v>8.3299999999999999E-2</v>
      </c>
      <c r="T16" s="653"/>
      <c r="U16" s="652">
        <v>8.3299999999999999E-2</v>
      </c>
      <c r="V16" s="653"/>
      <c r="W16" s="652">
        <v>8.3299999999999999E-2</v>
      </c>
      <c r="X16" s="653"/>
      <c r="Y16" s="652">
        <v>8.3299999999999999E-2</v>
      </c>
      <c r="Z16" s="653"/>
      <c r="AA16" s="652">
        <v>8.3299999999999999E-2</v>
      </c>
      <c r="AB16" s="653"/>
      <c r="AC16" s="652">
        <v>8.3299999999999999E-2</v>
      </c>
      <c r="AD16" s="653"/>
      <c r="AE16" s="652">
        <v>8.3299999999999999E-2</v>
      </c>
      <c r="AF16" s="653"/>
      <c r="AG16" s="652">
        <v>8.3299999999999999E-2</v>
      </c>
      <c r="AH16" s="653"/>
      <c r="AI16" s="652">
        <v>8.3299999999999999E-2</v>
      </c>
      <c r="AJ16" s="653"/>
      <c r="AK16" s="652">
        <v>8.3299999999999999E-2</v>
      </c>
      <c r="AL16" s="653"/>
      <c r="AM16" s="672">
        <v>8.3699999999999997E-2</v>
      </c>
      <c r="AN16" s="662"/>
      <c r="AO16" s="297"/>
    </row>
    <row r="17" spans="1:41" s="279" customFormat="1" ht="48.75" customHeight="1" x14ac:dyDescent="0.2">
      <c r="A17" s="1020"/>
      <c r="B17" s="1023"/>
      <c r="C17" s="1023"/>
      <c r="D17" s="1073" t="s">
        <v>560</v>
      </c>
      <c r="E17" s="1075"/>
      <c r="F17" s="1081" t="s">
        <v>548</v>
      </c>
      <c r="G17" s="1076" t="s">
        <v>606</v>
      </c>
      <c r="H17" s="457" t="s">
        <v>1058</v>
      </c>
      <c r="I17" s="457" t="s">
        <v>988</v>
      </c>
      <c r="J17" s="22">
        <v>2.5000000000000001E-2</v>
      </c>
      <c r="K17" s="289" t="s">
        <v>561</v>
      </c>
      <c r="L17" s="290">
        <v>44210</v>
      </c>
      <c r="M17" s="290">
        <v>44408</v>
      </c>
      <c r="N17" s="656" t="s">
        <v>551</v>
      </c>
      <c r="O17" s="669" t="s">
        <v>562</v>
      </c>
      <c r="P17" s="286"/>
      <c r="Q17" s="448">
        <v>0.05</v>
      </c>
      <c r="R17" s="286"/>
      <c r="S17" s="448">
        <v>0.1</v>
      </c>
      <c r="T17" s="286"/>
      <c r="U17" s="448">
        <v>0.17</v>
      </c>
      <c r="V17" s="286"/>
      <c r="W17" s="448">
        <v>0.17</v>
      </c>
      <c r="X17" s="286"/>
      <c r="Y17" s="448">
        <v>0.17</v>
      </c>
      <c r="Z17" s="286"/>
      <c r="AA17" s="448">
        <v>0.17</v>
      </c>
      <c r="AB17" s="286"/>
      <c r="AC17" s="448">
        <v>0.17</v>
      </c>
      <c r="AD17" s="286"/>
      <c r="AE17" s="451"/>
      <c r="AF17" s="451"/>
      <c r="AG17" s="451"/>
      <c r="AH17" s="451"/>
      <c r="AI17" s="451"/>
      <c r="AJ17" s="451"/>
      <c r="AK17" s="451"/>
      <c r="AL17" s="451"/>
      <c r="AM17" s="670"/>
      <c r="AN17" s="662"/>
      <c r="AO17" s="297"/>
    </row>
    <row r="18" spans="1:41" s="279" customFormat="1" ht="48.75" customHeight="1" x14ac:dyDescent="0.2">
      <c r="A18" s="1020"/>
      <c r="B18" s="1023"/>
      <c r="C18" s="1023"/>
      <c r="D18" s="1073"/>
      <c r="E18" s="1075"/>
      <c r="F18" s="1081"/>
      <c r="G18" s="1076"/>
      <c r="H18" s="457" t="s">
        <v>563</v>
      </c>
      <c r="I18" s="457" t="s">
        <v>1002</v>
      </c>
      <c r="J18" s="22">
        <v>2.5000000000000001E-2</v>
      </c>
      <c r="K18" s="289" t="s">
        <v>544</v>
      </c>
      <c r="L18" s="290">
        <v>44409</v>
      </c>
      <c r="M18" s="290">
        <v>44530</v>
      </c>
      <c r="N18" s="656" t="s">
        <v>551</v>
      </c>
      <c r="O18" s="669" t="s">
        <v>562</v>
      </c>
      <c r="P18" s="286"/>
      <c r="Q18" s="451"/>
      <c r="R18" s="451"/>
      <c r="S18" s="451"/>
      <c r="T18" s="451"/>
      <c r="U18" s="451"/>
      <c r="V18" s="451"/>
      <c r="W18" s="451"/>
      <c r="X18" s="451"/>
      <c r="Y18" s="451"/>
      <c r="Z18" s="451"/>
      <c r="AA18" s="451"/>
      <c r="AB18" s="451"/>
      <c r="AC18" s="451"/>
      <c r="AD18" s="286"/>
      <c r="AE18" s="448">
        <v>0.25</v>
      </c>
      <c r="AF18" s="286"/>
      <c r="AG18" s="448">
        <v>0.25</v>
      </c>
      <c r="AH18" s="286"/>
      <c r="AI18" s="448">
        <v>0.25</v>
      </c>
      <c r="AJ18" s="286"/>
      <c r="AK18" s="448">
        <v>0.25</v>
      </c>
      <c r="AL18" s="286"/>
      <c r="AM18" s="670"/>
      <c r="AN18" s="662"/>
      <c r="AO18" s="297"/>
    </row>
    <row r="19" spans="1:41" s="279" customFormat="1" ht="51" x14ac:dyDescent="0.2">
      <c r="A19" s="1020"/>
      <c r="B19" s="1023" t="s">
        <v>206</v>
      </c>
      <c r="C19" s="481" t="s">
        <v>564</v>
      </c>
      <c r="D19" s="482" t="s">
        <v>214</v>
      </c>
      <c r="E19" s="1075">
        <f>SUM(J19:J21)</f>
        <v>0.12000000000000001</v>
      </c>
      <c r="F19" s="298" t="s">
        <v>555</v>
      </c>
      <c r="G19" s="287" t="s">
        <v>1110</v>
      </c>
      <c r="H19" s="457" t="s">
        <v>565</v>
      </c>
      <c r="I19" s="457" t="s">
        <v>989</v>
      </c>
      <c r="J19" s="22">
        <v>0.05</v>
      </c>
      <c r="K19" s="289" t="s">
        <v>1111</v>
      </c>
      <c r="L19" s="290">
        <v>44198</v>
      </c>
      <c r="M19" s="290">
        <v>44408</v>
      </c>
      <c r="N19" s="656" t="s">
        <v>551</v>
      </c>
      <c r="O19" s="669" t="s">
        <v>566</v>
      </c>
      <c r="P19" s="286"/>
      <c r="Q19" s="448">
        <v>0.05</v>
      </c>
      <c r="R19" s="286"/>
      <c r="S19" s="448">
        <v>0.05</v>
      </c>
      <c r="T19" s="286"/>
      <c r="U19" s="448">
        <v>0.2</v>
      </c>
      <c r="V19" s="286"/>
      <c r="W19" s="448">
        <v>0.2</v>
      </c>
      <c r="X19" s="286"/>
      <c r="Y19" s="448">
        <v>0.2</v>
      </c>
      <c r="Z19" s="286"/>
      <c r="AA19" s="448">
        <v>0.2</v>
      </c>
      <c r="AB19" s="286"/>
      <c r="AC19" s="448">
        <v>0.1</v>
      </c>
      <c r="AD19" s="286"/>
      <c r="AE19" s="451"/>
      <c r="AF19" s="451"/>
      <c r="AG19" s="451"/>
      <c r="AH19" s="451"/>
      <c r="AI19" s="451"/>
      <c r="AJ19" s="451"/>
      <c r="AK19" s="451"/>
      <c r="AL19" s="451"/>
      <c r="AM19" s="670"/>
      <c r="AN19" s="662"/>
      <c r="AO19" s="297"/>
    </row>
    <row r="20" spans="1:41" s="279" customFormat="1" ht="25.5" x14ac:dyDescent="0.2">
      <c r="A20" s="1020"/>
      <c r="B20" s="1023"/>
      <c r="C20" s="1023" t="s">
        <v>542</v>
      </c>
      <c r="D20" s="1073" t="s">
        <v>567</v>
      </c>
      <c r="E20" s="1075"/>
      <c r="F20" s="1081" t="s">
        <v>548</v>
      </c>
      <c r="G20" s="1076" t="s">
        <v>607</v>
      </c>
      <c r="H20" s="457" t="s">
        <v>568</v>
      </c>
      <c r="I20" s="457" t="s">
        <v>1003</v>
      </c>
      <c r="J20" s="22">
        <v>0.05</v>
      </c>
      <c r="K20" s="289" t="s">
        <v>569</v>
      </c>
      <c r="L20" s="290">
        <v>44256</v>
      </c>
      <c r="M20" s="290">
        <v>44408</v>
      </c>
      <c r="N20" s="656" t="s">
        <v>551</v>
      </c>
      <c r="O20" s="669" t="s">
        <v>570</v>
      </c>
      <c r="P20" s="286"/>
      <c r="Q20" s="451"/>
      <c r="R20" s="451"/>
      <c r="S20" s="451"/>
      <c r="T20" s="286"/>
      <c r="U20" s="448">
        <v>0.2</v>
      </c>
      <c r="V20" s="286"/>
      <c r="W20" s="448">
        <v>0.2</v>
      </c>
      <c r="X20" s="286"/>
      <c r="Y20" s="448">
        <v>0.2</v>
      </c>
      <c r="Z20" s="286"/>
      <c r="AA20" s="448">
        <v>0.2</v>
      </c>
      <c r="AB20" s="286"/>
      <c r="AC20" s="448">
        <v>0.2</v>
      </c>
      <c r="AD20" s="286"/>
      <c r="AE20" s="451"/>
      <c r="AF20" s="451"/>
      <c r="AG20" s="451"/>
      <c r="AH20" s="451"/>
      <c r="AI20" s="451"/>
      <c r="AJ20" s="451"/>
      <c r="AK20" s="451"/>
      <c r="AL20" s="451"/>
      <c r="AM20" s="670"/>
      <c r="AN20" s="662"/>
      <c r="AO20" s="297"/>
    </row>
    <row r="21" spans="1:41" s="279" customFormat="1" ht="26.25" thickBot="1" x14ac:dyDescent="0.25">
      <c r="A21" s="1021"/>
      <c r="B21" s="1024"/>
      <c r="C21" s="1024"/>
      <c r="D21" s="1083"/>
      <c r="E21" s="1082"/>
      <c r="F21" s="1084"/>
      <c r="G21" s="1085"/>
      <c r="H21" s="458" t="s">
        <v>571</v>
      </c>
      <c r="I21" s="458" t="s">
        <v>990</v>
      </c>
      <c r="J21" s="292">
        <v>0.02</v>
      </c>
      <c r="K21" s="293" t="s">
        <v>569</v>
      </c>
      <c r="L21" s="294">
        <v>44409</v>
      </c>
      <c r="M21" s="294">
        <v>44550</v>
      </c>
      <c r="N21" s="657" t="s">
        <v>551</v>
      </c>
      <c r="O21" s="669" t="s">
        <v>570</v>
      </c>
      <c r="P21" s="286"/>
      <c r="Q21" s="448">
        <v>0</v>
      </c>
      <c r="R21" s="286"/>
      <c r="S21" s="448">
        <v>0</v>
      </c>
      <c r="T21" s="286"/>
      <c r="U21" s="448">
        <v>0</v>
      </c>
      <c r="V21" s="286"/>
      <c r="W21" s="448">
        <v>0</v>
      </c>
      <c r="X21" s="286"/>
      <c r="Y21" s="448">
        <v>0</v>
      </c>
      <c r="Z21" s="286"/>
      <c r="AA21" s="448">
        <v>0</v>
      </c>
      <c r="AB21" s="286"/>
      <c r="AC21" s="448">
        <v>0</v>
      </c>
      <c r="AD21" s="286"/>
      <c r="AE21" s="448">
        <v>0.2</v>
      </c>
      <c r="AF21" s="286"/>
      <c r="AG21" s="448">
        <v>0.2</v>
      </c>
      <c r="AH21" s="286"/>
      <c r="AI21" s="448">
        <v>0.2</v>
      </c>
      <c r="AJ21" s="286"/>
      <c r="AK21" s="448">
        <v>0.2</v>
      </c>
      <c r="AL21" s="286"/>
      <c r="AM21" s="671">
        <v>0.2</v>
      </c>
      <c r="AN21" s="662"/>
      <c r="AO21" s="297"/>
    </row>
    <row r="22" spans="1:41" s="279" customFormat="1" ht="56.25" customHeight="1" x14ac:dyDescent="0.2">
      <c r="A22" s="295"/>
      <c r="B22" s="1092" t="s">
        <v>207</v>
      </c>
      <c r="C22" s="1078" t="s">
        <v>542</v>
      </c>
      <c r="D22" s="1094" t="s">
        <v>218</v>
      </c>
      <c r="E22" s="1091">
        <f>SUM(J22:J26)</f>
        <v>0.18</v>
      </c>
      <c r="F22" s="280" t="s">
        <v>555</v>
      </c>
      <c r="G22" s="288" t="s">
        <v>608</v>
      </c>
      <c r="H22" s="281" t="s">
        <v>572</v>
      </c>
      <c r="I22" s="477" t="s">
        <v>991</v>
      </c>
      <c r="J22" s="282">
        <v>0.03</v>
      </c>
      <c r="K22" s="283" t="s">
        <v>573</v>
      </c>
      <c r="L22" s="284">
        <v>44197</v>
      </c>
      <c r="M22" s="284">
        <v>44499</v>
      </c>
      <c r="N22" s="658" t="s">
        <v>551</v>
      </c>
      <c r="O22" s="669" t="s">
        <v>43</v>
      </c>
      <c r="P22" s="286"/>
      <c r="Q22" s="448">
        <v>0.1</v>
      </c>
      <c r="R22" s="286"/>
      <c r="S22" s="448">
        <v>0.1</v>
      </c>
      <c r="T22" s="286"/>
      <c r="U22" s="448">
        <v>0.1</v>
      </c>
      <c r="V22" s="286"/>
      <c r="W22" s="448">
        <v>0.1</v>
      </c>
      <c r="X22" s="286"/>
      <c r="Y22" s="448">
        <v>0.1</v>
      </c>
      <c r="Z22" s="286"/>
      <c r="AA22" s="448">
        <v>0.1</v>
      </c>
      <c r="AB22" s="286"/>
      <c r="AC22" s="448">
        <v>0.1</v>
      </c>
      <c r="AD22" s="286"/>
      <c r="AE22" s="448">
        <v>0.1</v>
      </c>
      <c r="AF22" s="286"/>
      <c r="AG22" s="448">
        <v>0.1</v>
      </c>
      <c r="AH22" s="286"/>
      <c r="AI22" s="448">
        <v>0.1</v>
      </c>
      <c r="AJ22" s="286"/>
      <c r="AK22" s="448">
        <v>0</v>
      </c>
      <c r="AL22" s="286"/>
      <c r="AM22" s="671">
        <v>0</v>
      </c>
      <c r="AN22" s="662"/>
      <c r="AO22" s="297"/>
    </row>
    <row r="23" spans="1:41" s="279" customFormat="1" ht="54" customHeight="1" x14ac:dyDescent="0.2">
      <c r="A23" s="1077" t="s">
        <v>574</v>
      </c>
      <c r="B23" s="1092"/>
      <c r="C23" s="1078"/>
      <c r="D23" s="1094"/>
      <c r="E23" s="1091"/>
      <c r="F23" s="1079" t="s">
        <v>548</v>
      </c>
      <c r="G23" s="1086" t="s">
        <v>1112</v>
      </c>
      <c r="H23" s="191" t="s">
        <v>1059</v>
      </c>
      <c r="I23" s="457" t="s">
        <v>992</v>
      </c>
      <c r="J23" s="22">
        <v>2.5000000000000001E-2</v>
      </c>
      <c r="K23" s="289" t="s">
        <v>1113</v>
      </c>
      <c r="L23" s="290">
        <v>44229</v>
      </c>
      <c r="M23" s="290">
        <v>44439</v>
      </c>
      <c r="N23" s="656" t="s">
        <v>551</v>
      </c>
      <c r="O23" s="669" t="s">
        <v>28</v>
      </c>
      <c r="P23" s="286"/>
      <c r="Q23" s="451"/>
      <c r="R23" s="286"/>
      <c r="S23" s="448">
        <v>0.25</v>
      </c>
      <c r="T23" s="286"/>
      <c r="U23" s="451"/>
      <c r="V23" s="286"/>
      <c r="W23" s="448">
        <v>0.25</v>
      </c>
      <c r="X23" s="286"/>
      <c r="Y23" s="451"/>
      <c r="Z23" s="286"/>
      <c r="AA23" s="448">
        <v>0.25</v>
      </c>
      <c r="AB23" s="286"/>
      <c r="AC23" s="451"/>
      <c r="AD23" s="286"/>
      <c r="AE23" s="448">
        <v>0.25</v>
      </c>
      <c r="AF23" s="286"/>
      <c r="AG23" s="451"/>
      <c r="AH23" s="451"/>
      <c r="AI23" s="451"/>
      <c r="AJ23" s="451"/>
      <c r="AK23" s="451"/>
      <c r="AL23" s="451"/>
      <c r="AM23" s="670"/>
      <c r="AN23" s="662"/>
      <c r="AO23" s="297"/>
    </row>
    <row r="24" spans="1:41" s="279" customFormat="1" ht="54.75" customHeight="1" x14ac:dyDescent="0.2">
      <c r="A24" s="1078"/>
      <c r="B24" s="1092"/>
      <c r="C24" s="1078"/>
      <c r="D24" s="1094"/>
      <c r="E24" s="1091"/>
      <c r="F24" s="1080"/>
      <c r="G24" s="1087"/>
      <c r="H24" s="191" t="s">
        <v>575</v>
      </c>
      <c r="I24" s="457" t="s">
        <v>999</v>
      </c>
      <c r="J24" s="22">
        <v>2.5000000000000001E-2</v>
      </c>
      <c r="K24" s="289" t="s">
        <v>1113</v>
      </c>
      <c r="L24" s="290">
        <v>44409</v>
      </c>
      <c r="M24" s="290">
        <v>44550</v>
      </c>
      <c r="N24" s="656" t="s">
        <v>551</v>
      </c>
      <c r="O24" s="669" t="s">
        <v>28</v>
      </c>
      <c r="P24" s="286"/>
      <c r="Q24" s="451"/>
      <c r="R24" s="451"/>
      <c r="S24" s="451"/>
      <c r="T24" s="451"/>
      <c r="U24" s="451"/>
      <c r="V24" s="451"/>
      <c r="W24" s="451"/>
      <c r="X24" s="451"/>
      <c r="Y24" s="451"/>
      <c r="Z24" s="451"/>
      <c r="AA24" s="451"/>
      <c r="AB24" s="451"/>
      <c r="AC24" s="451"/>
      <c r="AD24" s="286"/>
      <c r="AE24" s="448">
        <v>0.2</v>
      </c>
      <c r="AF24" s="286"/>
      <c r="AG24" s="448">
        <v>0.2</v>
      </c>
      <c r="AH24" s="286"/>
      <c r="AI24" s="448">
        <v>0.2</v>
      </c>
      <c r="AJ24" s="286"/>
      <c r="AK24" s="448">
        <v>0.2</v>
      </c>
      <c r="AL24" s="286"/>
      <c r="AM24" s="671">
        <v>0.2</v>
      </c>
      <c r="AN24" s="662"/>
      <c r="AO24" s="297"/>
    </row>
    <row r="25" spans="1:41" s="279" customFormat="1" ht="39.75" customHeight="1" x14ac:dyDescent="0.2">
      <c r="A25" s="1078"/>
      <c r="B25" s="1092"/>
      <c r="C25" s="1078"/>
      <c r="D25" s="1094"/>
      <c r="E25" s="1091"/>
      <c r="F25" s="1079" t="s">
        <v>555</v>
      </c>
      <c r="G25" s="1086" t="s">
        <v>609</v>
      </c>
      <c r="H25" s="191" t="s">
        <v>576</v>
      </c>
      <c r="I25" s="457" t="s">
        <v>1000</v>
      </c>
      <c r="J25" s="22">
        <v>0.05</v>
      </c>
      <c r="K25" s="289" t="s">
        <v>577</v>
      </c>
      <c r="L25" s="290">
        <v>44197</v>
      </c>
      <c r="M25" s="290">
        <v>44347</v>
      </c>
      <c r="N25" s="656" t="s">
        <v>551</v>
      </c>
      <c r="O25" s="669" t="s">
        <v>29</v>
      </c>
      <c r="P25" s="286"/>
      <c r="Q25" s="448">
        <v>0.1</v>
      </c>
      <c r="R25" s="286"/>
      <c r="S25" s="448">
        <v>0.2</v>
      </c>
      <c r="T25" s="286"/>
      <c r="U25" s="448">
        <v>0.2</v>
      </c>
      <c r="V25" s="286"/>
      <c r="W25" s="448">
        <v>0.3</v>
      </c>
      <c r="X25" s="286"/>
      <c r="Y25" s="448">
        <v>0.2</v>
      </c>
      <c r="Z25" s="286"/>
      <c r="AA25" s="451"/>
      <c r="AB25" s="451"/>
      <c r="AC25" s="451"/>
      <c r="AD25" s="451"/>
      <c r="AE25" s="451"/>
      <c r="AF25" s="451"/>
      <c r="AG25" s="451"/>
      <c r="AH25" s="451"/>
      <c r="AI25" s="451"/>
      <c r="AJ25" s="451"/>
      <c r="AK25" s="451"/>
      <c r="AL25" s="451"/>
      <c r="AM25" s="670"/>
      <c r="AN25" s="662"/>
      <c r="AO25" s="297"/>
    </row>
    <row r="26" spans="1:41" s="279" customFormat="1" ht="54" customHeight="1" x14ac:dyDescent="0.2">
      <c r="A26" s="1078"/>
      <c r="B26" s="1093"/>
      <c r="C26" s="1078"/>
      <c r="D26" s="1094"/>
      <c r="E26" s="1091"/>
      <c r="F26" s="1080"/>
      <c r="G26" s="1087"/>
      <c r="H26" s="229" t="s">
        <v>578</v>
      </c>
      <c r="I26" s="457" t="s">
        <v>1001</v>
      </c>
      <c r="J26" s="22">
        <v>0.05</v>
      </c>
      <c r="K26" s="289" t="s">
        <v>579</v>
      </c>
      <c r="L26" s="290">
        <v>44348</v>
      </c>
      <c r="M26" s="290">
        <v>44550</v>
      </c>
      <c r="N26" s="656" t="s">
        <v>551</v>
      </c>
      <c r="O26" s="669" t="s">
        <v>29</v>
      </c>
      <c r="P26" s="286"/>
      <c r="Q26" s="451"/>
      <c r="R26" s="451"/>
      <c r="S26" s="451"/>
      <c r="T26" s="451"/>
      <c r="U26" s="451"/>
      <c r="V26" s="451"/>
      <c r="W26" s="451"/>
      <c r="X26" s="451"/>
      <c r="Y26" s="451"/>
      <c r="Z26" s="286"/>
      <c r="AA26" s="448">
        <v>0.14000000000000001</v>
      </c>
      <c r="AB26" s="286"/>
      <c r="AC26" s="448">
        <v>0.14000000000000001</v>
      </c>
      <c r="AD26" s="286"/>
      <c r="AE26" s="448">
        <v>0.14000000000000001</v>
      </c>
      <c r="AF26" s="286"/>
      <c r="AG26" s="448">
        <v>0.14000000000000001</v>
      </c>
      <c r="AH26" s="286"/>
      <c r="AI26" s="448">
        <v>0.14000000000000001</v>
      </c>
      <c r="AJ26" s="286"/>
      <c r="AK26" s="448">
        <v>0.2</v>
      </c>
      <c r="AL26" s="286"/>
      <c r="AM26" s="671">
        <v>0.1</v>
      </c>
      <c r="AN26" s="662"/>
      <c r="AO26" s="297"/>
    </row>
    <row r="27" spans="1:41" s="279" customFormat="1" ht="56.25" customHeight="1" x14ac:dyDescent="0.2">
      <c r="A27" s="1078"/>
      <c r="B27" s="1077" t="s">
        <v>209</v>
      </c>
      <c r="C27" s="291" t="s">
        <v>542</v>
      </c>
      <c r="D27" s="1088" t="s">
        <v>580</v>
      </c>
      <c r="E27" s="1090">
        <f>SUM(J27:J28)</f>
        <v>0.1</v>
      </c>
      <c r="F27" s="298" t="s">
        <v>25</v>
      </c>
      <c r="G27" s="299" t="s">
        <v>1107</v>
      </c>
      <c r="H27" s="229" t="s">
        <v>581</v>
      </c>
      <c r="I27" s="457" t="s">
        <v>993</v>
      </c>
      <c r="J27" s="22">
        <v>0.05</v>
      </c>
      <c r="K27" s="500" t="s">
        <v>1106</v>
      </c>
      <c r="L27" s="290">
        <v>44228</v>
      </c>
      <c r="M27" s="290">
        <v>44377</v>
      </c>
      <c r="N27" s="656" t="s">
        <v>551</v>
      </c>
      <c r="O27" s="669" t="s">
        <v>41</v>
      </c>
      <c r="P27" s="286"/>
      <c r="Q27" s="451"/>
      <c r="R27" s="286"/>
      <c r="S27" s="448">
        <v>0.2</v>
      </c>
      <c r="T27" s="286"/>
      <c r="U27" s="448">
        <v>0.2</v>
      </c>
      <c r="V27" s="286"/>
      <c r="W27" s="448">
        <v>0.2</v>
      </c>
      <c r="X27" s="286"/>
      <c r="Y27" s="448">
        <v>0.2</v>
      </c>
      <c r="Z27" s="286"/>
      <c r="AA27" s="448">
        <v>0.2</v>
      </c>
      <c r="AB27" s="286"/>
      <c r="AC27" s="451"/>
      <c r="AD27" s="451"/>
      <c r="AE27" s="451"/>
      <c r="AF27" s="451"/>
      <c r="AG27" s="451"/>
      <c r="AH27" s="451"/>
      <c r="AI27" s="451"/>
      <c r="AJ27" s="451"/>
      <c r="AK27" s="451"/>
      <c r="AL27" s="451"/>
      <c r="AM27" s="670"/>
      <c r="AN27" s="662"/>
      <c r="AO27" s="297"/>
    </row>
    <row r="28" spans="1:41" s="279" customFormat="1" ht="51.75" thickBot="1" x14ac:dyDescent="0.25">
      <c r="A28" s="1078"/>
      <c r="B28" s="1078"/>
      <c r="C28" s="299" t="s">
        <v>542</v>
      </c>
      <c r="D28" s="1089"/>
      <c r="E28" s="1091"/>
      <c r="F28" s="300" t="s">
        <v>25</v>
      </c>
      <c r="G28" s="301" t="s">
        <v>1105</v>
      </c>
      <c r="H28" s="229" t="s">
        <v>582</v>
      </c>
      <c r="I28" s="476" t="s">
        <v>1004</v>
      </c>
      <c r="J28" s="302">
        <v>0.05</v>
      </c>
      <c r="K28" s="303" t="s">
        <v>1106</v>
      </c>
      <c r="L28" s="304">
        <v>44409</v>
      </c>
      <c r="M28" s="304">
        <v>44550</v>
      </c>
      <c r="N28" s="659" t="s">
        <v>551</v>
      </c>
      <c r="O28" s="669" t="s">
        <v>115</v>
      </c>
      <c r="P28" s="286"/>
      <c r="Q28" s="451"/>
      <c r="R28" s="451"/>
      <c r="S28" s="451"/>
      <c r="T28" s="451"/>
      <c r="U28" s="451"/>
      <c r="V28" s="451"/>
      <c r="W28" s="451"/>
      <c r="X28" s="451"/>
      <c r="Y28" s="451"/>
      <c r="Z28" s="451"/>
      <c r="AA28" s="451"/>
      <c r="AB28" s="451"/>
      <c r="AC28" s="451"/>
      <c r="AD28" s="286"/>
      <c r="AE28" s="448">
        <v>0.2</v>
      </c>
      <c r="AF28" s="286"/>
      <c r="AG28" s="448">
        <v>0.2</v>
      </c>
      <c r="AH28" s="286"/>
      <c r="AI28" s="448">
        <v>0.2</v>
      </c>
      <c r="AJ28" s="286"/>
      <c r="AK28" s="448">
        <v>0.2</v>
      </c>
      <c r="AL28" s="286"/>
      <c r="AM28" s="671">
        <v>0.2</v>
      </c>
      <c r="AN28" s="662"/>
      <c r="AO28" s="297"/>
    </row>
    <row r="29" spans="1:41" s="279" customFormat="1" ht="51" customHeight="1" x14ac:dyDescent="0.2">
      <c r="A29" s="1095" t="s">
        <v>203</v>
      </c>
      <c r="B29" s="1098" t="s">
        <v>87</v>
      </c>
      <c r="C29" s="278" t="s">
        <v>583</v>
      </c>
      <c r="D29" s="1099" t="s">
        <v>584</v>
      </c>
      <c r="E29" s="1100">
        <f>SUM(J29:J34)</f>
        <v>0.3</v>
      </c>
      <c r="F29" s="273" t="s">
        <v>25</v>
      </c>
      <c r="G29" s="278" t="s">
        <v>610</v>
      </c>
      <c r="H29" s="190" t="s">
        <v>1062</v>
      </c>
      <c r="I29" s="456" t="s">
        <v>1005</v>
      </c>
      <c r="J29" s="215">
        <v>0.05</v>
      </c>
      <c r="K29" s="276" t="s">
        <v>585</v>
      </c>
      <c r="L29" s="277">
        <v>44228</v>
      </c>
      <c r="M29" s="277">
        <v>44530</v>
      </c>
      <c r="N29" s="655" t="s">
        <v>551</v>
      </c>
      <c r="O29" s="669" t="s">
        <v>30</v>
      </c>
      <c r="P29" s="286"/>
      <c r="Q29" s="451"/>
      <c r="R29" s="286"/>
      <c r="S29" s="448">
        <v>0.1</v>
      </c>
      <c r="T29" s="286"/>
      <c r="U29" s="448">
        <v>0.1</v>
      </c>
      <c r="V29" s="286"/>
      <c r="W29" s="448">
        <v>0.1</v>
      </c>
      <c r="X29" s="286"/>
      <c r="Y29" s="448">
        <v>0.1</v>
      </c>
      <c r="Z29" s="286"/>
      <c r="AA29" s="448">
        <v>0.1</v>
      </c>
      <c r="AB29" s="286"/>
      <c r="AC29" s="448">
        <v>0.1</v>
      </c>
      <c r="AD29" s="286"/>
      <c r="AE29" s="448">
        <v>0.1</v>
      </c>
      <c r="AF29" s="286"/>
      <c r="AG29" s="448">
        <v>0.1</v>
      </c>
      <c r="AH29" s="286"/>
      <c r="AI29" s="448">
        <v>0.1</v>
      </c>
      <c r="AJ29" s="286"/>
      <c r="AK29" s="448">
        <v>0.1</v>
      </c>
      <c r="AL29" s="286"/>
      <c r="AM29" s="670"/>
      <c r="AN29" s="662"/>
      <c r="AO29" s="297"/>
    </row>
    <row r="30" spans="1:41" s="279" customFormat="1" ht="51" x14ac:dyDescent="0.2">
      <c r="A30" s="1096"/>
      <c r="B30" s="1078"/>
      <c r="C30" s="291" t="s">
        <v>586</v>
      </c>
      <c r="D30" s="1050"/>
      <c r="E30" s="1091"/>
      <c r="F30" s="280" t="s">
        <v>555</v>
      </c>
      <c r="G30" s="287" t="s">
        <v>1108</v>
      </c>
      <c r="H30" s="191" t="s">
        <v>1060</v>
      </c>
      <c r="I30" s="457" t="s">
        <v>1061</v>
      </c>
      <c r="J30" s="22">
        <v>0.05</v>
      </c>
      <c r="K30" s="289" t="s">
        <v>1109</v>
      </c>
      <c r="L30" s="290">
        <v>44256</v>
      </c>
      <c r="M30" s="290">
        <v>44550</v>
      </c>
      <c r="N30" s="656" t="s">
        <v>551</v>
      </c>
      <c r="O30" s="669" t="s">
        <v>31</v>
      </c>
      <c r="P30" s="286"/>
      <c r="Q30" s="451"/>
      <c r="R30" s="451"/>
      <c r="S30" s="451"/>
      <c r="T30" s="286"/>
      <c r="U30" s="448">
        <v>0.1</v>
      </c>
      <c r="V30" s="286"/>
      <c r="W30" s="448">
        <v>0.1</v>
      </c>
      <c r="X30" s="286"/>
      <c r="Y30" s="448">
        <v>0.1</v>
      </c>
      <c r="Z30" s="286"/>
      <c r="AA30" s="448">
        <v>0.1</v>
      </c>
      <c r="AB30" s="286"/>
      <c r="AC30" s="448">
        <v>0.1</v>
      </c>
      <c r="AD30" s="286"/>
      <c r="AE30" s="448">
        <v>0.1</v>
      </c>
      <c r="AF30" s="286"/>
      <c r="AG30" s="448">
        <v>0.1</v>
      </c>
      <c r="AH30" s="286"/>
      <c r="AI30" s="448">
        <v>0.1</v>
      </c>
      <c r="AJ30" s="286"/>
      <c r="AK30" s="448">
        <v>0.1</v>
      </c>
      <c r="AL30" s="286"/>
      <c r="AM30" s="671">
        <v>0.1</v>
      </c>
      <c r="AN30" s="662"/>
      <c r="AO30" s="297"/>
    </row>
    <row r="31" spans="1:41" s="279" customFormat="1" ht="51" x14ac:dyDescent="0.2">
      <c r="A31" s="1096"/>
      <c r="B31" s="1078"/>
      <c r="C31" s="291" t="s">
        <v>586</v>
      </c>
      <c r="D31" s="1050"/>
      <c r="E31" s="1091"/>
      <c r="F31" s="298" t="s">
        <v>25</v>
      </c>
      <c r="G31" s="287" t="s">
        <v>611</v>
      </c>
      <c r="H31" s="191" t="s">
        <v>587</v>
      </c>
      <c r="I31" s="457" t="s">
        <v>994</v>
      </c>
      <c r="J31" s="22">
        <v>0.05</v>
      </c>
      <c r="K31" s="289" t="s">
        <v>588</v>
      </c>
      <c r="L31" s="290">
        <v>44198</v>
      </c>
      <c r="M31" s="290">
        <v>44561</v>
      </c>
      <c r="N31" s="656" t="s">
        <v>551</v>
      </c>
      <c r="O31" s="669" t="s">
        <v>40</v>
      </c>
      <c r="P31" s="286"/>
      <c r="Q31" s="652">
        <v>8.3299999999999999E-2</v>
      </c>
      <c r="R31" s="653"/>
      <c r="S31" s="652">
        <v>8.3299999999999999E-2</v>
      </c>
      <c r="T31" s="653"/>
      <c r="U31" s="652">
        <v>8.3299999999999999E-2</v>
      </c>
      <c r="V31" s="653"/>
      <c r="W31" s="652">
        <v>8.3299999999999999E-2</v>
      </c>
      <c r="X31" s="653"/>
      <c r="Y31" s="652">
        <v>8.3299999999999999E-2</v>
      </c>
      <c r="Z31" s="653"/>
      <c r="AA31" s="652">
        <v>8.3299999999999999E-2</v>
      </c>
      <c r="AB31" s="653"/>
      <c r="AC31" s="652">
        <v>8.3299999999999999E-2</v>
      </c>
      <c r="AD31" s="653"/>
      <c r="AE31" s="652">
        <v>8.3299999999999999E-2</v>
      </c>
      <c r="AF31" s="653"/>
      <c r="AG31" s="652">
        <v>8.3299999999999999E-2</v>
      </c>
      <c r="AH31" s="653"/>
      <c r="AI31" s="652">
        <v>8.3299999999999999E-2</v>
      </c>
      <c r="AJ31" s="653"/>
      <c r="AK31" s="652">
        <v>8.3299999999999999E-2</v>
      </c>
      <c r="AL31" s="653"/>
      <c r="AM31" s="672">
        <v>8.3699999999999997E-2</v>
      </c>
      <c r="AN31" s="663"/>
      <c r="AO31" s="654"/>
    </row>
    <row r="32" spans="1:41" s="279" customFormat="1" ht="38.25" x14ac:dyDescent="0.2">
      <c r="A32" s="1096"/>
      <c r="B32" s="1078"/>
      <c r="C32" s="291" t="s">
        <v>586</v>
      </c>
      <c r="D32" s="1050"/>
      <c r="E32" s="1091"/>
      <c r="F32" s="298" t="s">
        <v>25</v>
      </c>
      <c r="G32" s="287" t="s">
        <v>612</v>
      </c>
      <c r="H32" s="191" t="s">
        <v>589</v>
      </c>
      <c r="I32" s="457" t="s">
        <v>995</v>
      </c>
      <c r="J32" s="22">
        <v>0.05</v>
      </c>
      <c r="K32" s="289" t="s">
        <v>590</v>
      </c>
      <c r="L32" s="290">
        <v>44198</v>
      </c>
      <c r="M32" s="290">
        <v>44347</v>
      </c>
      <c r="N32" s="656" t="s">
        <v>551</v>
      </c>
      <c r="O32" s="669" t="s">
        <v>125</v>
      </c>
      <c r="P32" s="286"/>
      <c r="Q32" s="448">
        <v>0.1</v>
      </c>
      <c r="R32" s="286"/>
      <c r="S32" s="448">
        <v>0.2</v>
      </c>
      <c r="T32" s="286"/>
      <c r="U32" s="448">
        <v>0.2</v>
      </c>
      <c r="V32" s="286"/>
      <c r="W32" s="448">
        <v>0.3</v>
      </c>
      <c r="X32" s="286"/>
      <c r="Y32" s="448">
        <v>0.2</v>
      </c>
      <c r="Z32" s="286"/>
      <c r="AA32" s="451"/>
      <c r="AB32" s="451"/>
      <c r="AC32" s="451"/>
      <c r="AD32" s="451"/>
      <c r="AE32" s="451"/>
      <c r="AF32" s="451"/>
      <c r="AG32" s="451"/>
      <c r="AH32" s="451"/>
      <c r="AI32" s="451"/>
      <c r="AJ32" s="451"/>
      <c r="AK32" s="451"/>
      <c r="AL32" s="451"/>
      <c r="AM32" s="670"/>
      <c r="AN32" s="662"/>
      <c r="AO32" s="297"/>
    </row>
    <row r="33" spans="1:63" s="279" customFormat="1" ht="51" x14ac:dyDescent="0.2">
      <c r="A33" s="1096"/>
      <c r="B33" s="1078"/>
      <c r="C33" s="291" t="s">
        <v>586</v>
      </c>
      <c r="D33" s="1050"/>
      <c r="E33" s="1091"/>
      <c r="F33" s="280" t="s">
        <v>555</v>
      </c>
      <c r="G33" s="287" t="s">
        <v>613</v>
      </c>
      <c r="H33" s="291" t="s">
        <v>956</v>
      </c>
      <c r="I33" s="481" t="s">
        <v>996</v>
      </c>
      <c r="J33" s="11">
        <v>0.05</v>
      </c>
      <c r="K33" s="289" t="s">
        <v>591</v>
      </c>
      <c r="L33" s="290">
        <v>44229</v>
      </c>
      <c r="M33" s="290">
        <v>44550</v>
      </c>
      <c r="N33" s="656" t="s">
        <v>64</v>
      </c>
      <c r="O33" s="669" t="s">
        <v>592</v>
      </c>
      <c r="P33" s="286"/>
      <c r="Q33" s="451"/>
      <c r="R33" s="286"/>
      <c r="S33" s="448">
        <v>0.1</v>
      </c>
      <c r="T33" s="286"/>
      <c r="U33" s="448">
        <v>0.09</v>
      </c>
      <c r="V33" s="286"/>
      <c r="W33" s="448">
        <v>0.09</v>
      </c>
      <c r="X33" s="286"/>
      <c r="Y33" s="448">
        <v>0.09</v>
      </c>
      <c r="Z33" s="286"/>
      <c r="AA33" s="448">
        <v>0.09</v>
      </c>
      <c r="AB33" s="286"/>
      <c r="AC33" s="448">
        <v>0.09</v>
      </c>
      <c r="AD33" s="286"/>
      <c r="AE33" s="448">
        <v>0.09</v>
      </c>
      <c r="AF33" s="286"/>
      <c r="AG33" s="448">
        <v>0.09</v>
      </c>
      <c r="AH33" s="286"/>
      <c r="AI33" s="448">
        <v>0.09</v>
      </c>
      <c r="AJ33" s="286"/>
      <c r="AK33" s="448">
        <v>0.09</v>
      </c>
      <c r="AL33" s="286"/>
      <c r="AM33" s="671">
        <v>0.09</v>
      </c>
      <c r="AN33" s="662"/>
      <c r="AO33" s="297"/>
    </row>
    <row r="34" spans="1:63" s="279" customFormat="1" ht="39" thickBot="1" x14ac:dyDescent="0.25">
      <c r="A34" s="1096"/>
      <c r="B34" s="1078"/>
      <c r="C34" s="299" t="s">
        <v>586</v>
      </c>
      <c r="D34" s="1050"/>
      <c r="E34" s="1091"/>
      <c r="F34" s="300" t="s">
        <v>427</v>
      </c>
      <c r="G34" s="301" t="s">
        <v>614</v>
      </c>
      <c r="H34" s="229" t="s">
        <v>593</v>
      </c>
      <c r="I34" s="476" t="s">
        <v>997</v>
      </c>
      <c r="J34" s="305">
        <v>0.05</v>
      </c>
      <c r="K34" s="303" t="s">
        <v>594</v>
      </c>
      <c r="L34" s="304">
        <v>44198</v>
      </c>
      <c r="M34" s="304">
        <v>44561</v>
      </c>
      <c r="N34" s="659" t="s">
        <v>551</v>
      </c>
      <c r="O34" s="669" t="s">
        <v>595</v>
      </c>
      <c r="P34" s="286"/>
      <c r="Q34" s="652">
        <v>8.3299999999999999E-2</v>
      </c>
      <c r="R34" s="653"/>
      <c r="S34" s="652">
        <v>8.3299999999999999E-2</v>
      </c>
      <c r="T34" s="653"/>
      <c r="U34" s="652">
        <v>8.3299999999999999E-2</v>
      </c>
      <c r="V34" s="653"/>
      <c r="W34" s="652">
        <v>8.3299999999999999E-2</v>
      </c>
      <c r="X34" s="653"/>
      <c r="Y34" s="652">
        <v>8.3299999999999999E-2</v>
      </c>
      <c r="Z34" s="653"/>
      <c r="AA34" s="652">
        <v>8.3299999999999999E-2</v>
      </c>
      <c r="AB34" s="653"/>
      <c r="AC34" s="652">
        <v>8.3299999999999999E-2</v>
      </c>
      <c r="AD34" s="653"/>
      <c r="AE34" s="652">
        <v>8.3299999999999999E-2</v>
      </c>
      <c r="AF34" s="653"/>
      <c r="AG34" s="652">
        <v>8.3299999999999999E-2</v>
      </c>
      <c r="AH34" s="653"/>
      <c r="AI34" s="652">
        <v>8.3299999999999999E-2</v>
      </c>
      <c r="AJ34" s="653"/>
      <c r="AK34" s="652">
        <v>8.3299999999999999E-2</v>
      </c>
      <c r="AL34" s="653"/>
      <c r="AM34" s="672">
        <v>8.3699999999999997E-2</v>
      </c>
      <c r="AN34" s="662"/>
      <c r="AO34" s="297"/>
    </row>
    <row r="35" spans="1:63" s="279" customFormat="1" ht="64.5" thickBot="1" x14ac:dyDescent="0.25">
      <c r="A35" s="1097"/>
      <c r="B35" s="306" t="s">
        <v>123</v>
      </c>
      <c r="C35" s="307" t="s">
        <v>596</v>
      </c>
      <c r="D35" s="308" t="s">
        <v>597</v>
      </c>
      <c r="E35" s="309">
        <f>J35</f>
        <v>0.05</v>
      </c>
      <c r="F35" s="310" t="s">
        <v>25</v>
      </c>
      <c r="G35" s="307" t="s">
        <v>615</v>
      </c>
      <c r="H35" s="308" t="s">
        <v>598</v>
      </c>
      <c r="I35" s="308" t="s">
        <v>998</v>
      </c>
      <c r="J35" s="311">
        <v>0.05</v>
      </c>
      <c r="K35" s="312" t="s">
        <v>599</v>
      </c>
      <c r="L35" s="313">
        <v>44198</v>
      </c>
      <c r="M35" s="313">
        <v>44561</v>
      </c>
      <c r="N35" s="660" t="s">
        <v>551</v>
      </c>
      <c r="O35" s="523" t="s">
        <v>32</v>
      </c>
      <c r="P35" s="673"/>
      <c r="Q35" s="674">
        <v>8.3299999999999999E-2</v>
      </c>
      <c r="R35" s="675"/>
      <c r="S35" s="674">
        <v>8.3299999999999999E-2</v>
      </c>
      <c r="T35" s="675"/>
      <c r="U35" s="674">
        <v>8.3299999999999999E-2</v>
      </c>
      <c r="V35" s="675"/>
      <c r="W35" s="674">
        <v>8.3299999999999999E-2</v>
      </c>
      <c r="X35" s="675"/>
      <c r="Y35" s="674">
        <v>8.3299999999999999E-2</v>
      </c>
      <c r="Z35" s="675"/>
      <c r="AA35" s="674">
        <v>8.3299999999999999E-2</v>
      </c>
      <c r="AB35" s="675"/>
      <c r="AC35" s="674">
        <v>8.3299999999999999E-2</v>
      </c>
      <c r="AD35" s="675"/>
      <c r="AE35" s="674">
        <v>8.3299999999999999E-2</v>
      </c>
      <c r="AF35" s="675"/>
      <c r="AG35" s="674">
        <v>8.3299999999999999E-2</v>
      </c>
      <c r="AH35" s="675"/>
      <c r="AI35" s="674">
        <v>8.3299999999999999E-2</v>
      </c>
      <c r="AJ35" s="675"/>
      <c r="AK35" s="674">
        <v>8.3299999999999999E-2</v>
      </c>
      <c r="AL35" s="675"/>
      <c r="AM35" s="676">
        <v>8.3699999999999997E-2</v>
      </c>
      <c r="AN35" s="662"/>
      <c r="AO35" s="297"/>
    </row>
    <row r="36" spans="1:63" ht="28.5" customHeight="1" x14ac:dyDescent="0.2">
      <c r="A36" s="135" t="s">
        <v>16</v>
      </c>
      <c r="B36" s="136"/>
      <c r="C36" s="136" t="s">
        <v>17</v>
      </c>
      <c r="D36" s="399"/>
      <c r="E36" s="136" t="s">
        <v>14</v>
      </c>
      <c r="F36" s="136"/>
      <c r="G36" s="136" t="s">
        <v>14</v>
      </c>
      <c r="H36" s="137"/>
      <c r="I36" s="136" t="s">
        <v>15</v>
      </c>
      <c r="J36" s="137"/>
      <c r="K36" s="136"/>
      <c r="L36" s="136"/>
      <c r="M36" s="136"/>
      <c r="N36" s="137"/>
      <c r="O36" s="891"/>
      <c r="P36" s="892"/>
      <c r="Q36" s="892"/>
      <c r="R36" s="892"/>
      <c r="S36" s="892"/>
      <c r="T36" s="892"/>
      <c r="U36" s="892"/>
      <c r="V36" s="892"/>
      <c r="W36" s="892"/>
      <c r="X36" s="892"/>
      <c r="Y36" s="892"/>
      <c r="Z36" s="892"/>
      <c r="AA36" s="892"/>
      <c r="AB36" s="892"/>
      <c r="AC36" s="892"/>
      <c r="AD36" s="892"/>
      <c r="AE36" s="892"/>
      <c r="AF36" s="892"/>
      <c r="AG36" s="892"/>
      <c r="AH36" s="892"/>
      <c r="AI36" s="892"/>
      <c r="AJ36" s="892"/>
      <c r="AK36" s="892"/>
      <c r="AL36" s="892"/>
      <c r="AM36" s="893"/>
      <c r="AN36" s="617"/>
      <c r="AO36" s="617"/>
      <c r="AP36" s="617"/>
      <c r="AQ36" s="617"/>
      <c r="AR36" s="617"/>
      <c r="AS36" s="617"/>
      <c r="AT36" s="617"/>
      <c r="AU36" s="617"/>
      <c r="AV36" s="617"/>
      <c r="AW36" s="617"/>
      <c r="AX36" s="617"/>
      <c r="AY36" s="617"/>
      <c r="AZ36" s="617"/>
      <c r="BA36" s="617"/>
      <c r="BB36" s="617"/>
      <c r="BC36" s="617"/>
      <c r="BD36" s="617"/>
      <c r="BE36" s="617"/>
      <c r="BF36" s="617"/>
      <c r="BG36" s="617"/>
      <c r="BH36" s="617"/>
      <c r="BI36" s="617"/>
      <c r="BJ36" s="617"/>
      <c r="BK36" s="617"/>
    </row>
    <row r="37" spans="1:63" ht="40.5" customHeight="1" x14ac:dyDescent="0.2">
      <c r="A37" s="135" t="s">
        <v>63</v>
      </c>
      <c r="B37" s="136"/>
      <c r="C37" s="136" t="s">
        <v>311</v>
      </c>
      <c r="D37" s="399"/>
      <c r="E37" s="136" t="s">
        <v>62</v>
      </c>
      <c r="F37" s="136"/>
      <c r="G37" s="136" t="s">
        <v>38</v>
      </c>
      <c r="H37" s="136"/>
      <c r="I37" s="136" t="s">
        <v>954</v>
      </c>
      <c r="J37" s="136"/>
      <c r="K37" s="136"/>
      <c r="L37" s="136"/>
      <c r="M37" s="136"/>
      <c r="N37" s="137"/>
      <c r="O37" s="891"/>
      <c r="P37" s="892"/>
      <c r="Q37" s="892"/>
      <c r="R37" s="892"/>
      <c r="S37" s="892"/>
      <c r="T37" s="892"/>
      <c r="U37" s="892"/>
      <c r="V37" s="892"/>
      <c r="W37" s="892"/>
      <c r="X37" s="892"/>
      <c r="Y37" s="892"/>
      <c r="Z37" s="892"/>
      <c r="AA37" s="892"/>
      <c r="AB37" s="892"/>
      <c r="AC37" s="892"/>
      <c r="AD37" s="892"/>
      <c r="AE37" s="892"/>
      <c r="AF37" s="892"/>
      <c r="AG37" s="892"/>
      <c r="AH37" s="892"/>
      <c r="AI37" s="892"/>
      <c r="AJ37" s="892"/>
      <c r="AK37" s="892"/>
      <c r="AL37" s="892"/>
      <c r="AM37" s="893"/>
      <c r="AN37" s="617"/>
      <c r="AO37" s="617"/>
      <c r="AP37" s="617"/>
      <c r="AQ37" s="617"/>
      <c r="AR37" s="617"/>
      <c r="AS37" s="617"/>
      <c r="AT37" s="617"/>
      <c r="AU37" s="617"/>
      <c r="AV37" s="617"/>
      <c r="AW37" s="617"/>
      <c r="AX37" s="617"/>
      <c r="AY37" s="617"/>
      <c r="AZ37" s="617"/>
      <c r="BA37" s="617"/>
      <c r="BB37" s="617"/>
      <c r="BC37" s="617"/>
      <c r="BD37" s="617"/>
      <c r="BE37" s="617"/>
      <c r="BF37" s="617"/>
      <c r="BG37" s="617"/>
      <c r="BH37" s="617"/>
      <c r="BI37" s="617"/>
      <c r="BJ37" s="617"/>
      <c r="BK37" s="617"/>
    </row>
    <row r="38" spans="1:63" ht="28.5" customHeight="1" thickBot="1" x14ac:dyDescent="0.25">
      <c r="A38" s="139" t="s">
        <v>37</v>
      </c>
      <c r="B38" s="140"/>
      <c r="C38" s="851" t="s">
        <v>312</v>
      </c>
      <c r="D38" s="851"/>
      <c r="E38" s="141" t="s">
        <v>60</v>
      </c>
      <c r="F38" s="140"/>
      <c r="G38" s="141" t="s">
        <v>39</v>
      </c>
      <c r="H38" s="140"/>
      <c r="I38" s="379" t="s">
        <v>955</v>
      </c>
      <c r="J38" s="852" t="s">
        <v>18</v>
      </c>
      <c r="K38" s="852"/>
      <c r="L38" s="852"/>
      <c r="M38" s="852"/>
      <c r="N38" s="852"/>
      <c r="O38" s="894"/>
      <c r="P38" s="895"/>
      <c r="Q38" s="895"/>
      <c r="R38" s="895"/>
      <c r="S38" s="895"/>
      <c r="T38" s="895"/>
      <c r="U38" s="895"/>
      <c r="V38" s="895"/>
      <c r="W38" s="895"/>
      <c r="X38" s="895"/>
      <c r="Y38" s="895"/>
      <c r="Z38" s="895"/>
      <c r="AA38" s="895"/>
      <c r="AB38" s="895"/>
      <c r="AC38" s="895"/>
      <c r="AD38" s="895"/>
      <c r="AE38" s="895"/>
      <c r="AF38" s="895"/>
      <c r="AG38" s="895"/>
      <c r="AH38" s="895"/>
      <c r="AI38" s="895"/>
      <c r="AJ38" s="895"/>
      <c r="AK38" s="895"/>
      <c r="AL38" s="895"/>
      <c r="AM38" s="896"/>
      <c r="AN38" s="617"/>
      <c r="AO38" s="617"/>
      <c r="AP38" s="617"/>
      <c r="AQ38" s="617"/>
      <c r="AR38" s="617"/>
      <c r="AS38" s="617"/>
      <c r="AT38" s="617"/>
      <c r="AU38" s="617"/>
      <c r="AV38" s="617"/>
      <c r="AW38" s="617"/>
      <c r="AX38" s="617"/>
      <c r="AY38" s="617"/>
      <c r="AZ38" s="617"/>
      <c r="BA38" s="617"/>
      <c r="BB38" s="617"/>
      <c r="BC38" s="617"/>
      <c r="BD38" s="617"/>
      <c r="BE38" s="617"/>
      <c r="BF38" s="617"/>
      <c r="BG38" s="617"/>
      <c r="BH38" s="617"/>
      <c r="BI38" s="617"/>
      <c r="BJ38" s="617"/>
      <c r="BK38" s="617"/>
    </row>
    <row r="39" spans="1:63" ht="46.5" customHeight="1" x14ac:dyDescent="0.2">
      <c r="E39" s="265"/>
      <c r="F39" s="265"/>
    </row>
    <row r="40" spans="1:63" ht="24" customHeight="1" x14ac:dyDescent="0.2">
      <c r="E40" s="265"/>
      <c r="F40" s="265"/>
    </row>
    <row r="41" spans="1:63" ht="12.75" x14ac:dyDescent="0.2">
      <c r="E41" s="265"/>
      <c r="F41" s="265"/>
    </row>
    <row r="42" spans="1:63" ht="12.75" x14ac:dyDescent="0.2">
      <c r="E42" s="265"/>
      <c r="F42" s="265"/>
    </row>
    <row r="43" spans="1:63" ht="12.75" x14ac:dyDescent="0.2">
      <c r="E43" s="265"/>
      <c r="F43" s="265"/>
    </row>
    <row r="44" spans="1:63" ht="12.75" x14ac:dyDescent="0.2">
      <c r="E44" s="265"/>
      <c r="F44" s="265"/>
    </row>
    <row r="45" spans="1:63" ht="12.75" x14ac:dyDescent="0.2">
      <c r="E45" s="265"/>
      <c r="F45" s="265"/>
    </row>
    <row r="46" spans="1:63" ht="12.75" x14ac:dyDescent="0.2">
      <c r="E46" s="265"/>
      <c r="F46" s="265"/>
    </row>
    <row r="47" spans="1:63" ht="12.75" x14ac:dyDescent="0.2">
      <c r="E47" s="265"/>
      <c r="F47" s="265"/>
    </row>
    <row r="48" spans="1:63" ht="12.75" x14ac:dyDescent="0.2">
      <c r="E48" s="265"/>
      <c r="F48" s="265"/>
    </row>
    <row r="49" spans="5:6" ht="12.75" x14ac:dyDescent="0.2">
      <c r="E49" s="265"/>
      <c r="F49" s="265"/>
    </row>
    <row r="50" spans="5:6" ht="12.75" x14ac:dyDescent="0.2">
      <c r="E50" s="265"/>
      <c r="F50" s="265"/>
    </row>
    <row r="51" spans="5:6" ht="12.75" x14ac:dyDescent="0.2">
      <c r="E51" s="265"/>
      <c r="F51" s="265"/>
    </row>
    <row r="52" spans="5:6" ht="12.75" x14ac:dyDescent="0.2">
      <c r="E52" s="265"/>
      <c r="F52" s="265"/>
    </row>
  </sheetData>
  <mergeCells count="67">
    <mergeCell ref="O36:AM38"/>
    <mergeCell ref="C38:D38"/>
    <mergeCell ref="J38:N38"/>
    <mergeCell ref="A29:A35"/>
    <mergeCell ref="B29:B34"/>
    <mergeCell ref="D29:D34"/>
    <mergeCell ref="E29:E34"/>
    <mergeCell ref="D27:D28"/>
    <mergeCell ref="E27:E28"/>
    <mergeCell ref="B22:B26"/>
    <mergeCell ref="C22:C26"/>
    <mergeCell ref="D22:D26"/>
    <mergeCell ref="E22:E26"/>
    <mergeCell ref="A23:A28"/>
    <mergeCell ref="F23:F24"/>
    <mergeCell ref="H14:H15"/>
    <mergeCell ref="D17:D18"/>
    <mergeCell ref="F17:F18"/>
    <mergeCell ref="G17:G18"/>
    <mergeCell ref="B19:B21"/>
    <mergeCell ref="E19:E21"/>
    <mergeCell ref="C20:C21"/>
    <mergeCell ref="D20:D21"/>
    <mergeCell ref="F20:F21"/>
    <mergeCell ref="G20:G21"/>
    <mergeCell ref="G23:G24"/>
    <mergeCell ref="F25:F26"/>
    <mergeCell ref="G25:G26"/>
    <mergeCell ref="B27:B28"/>
    <mergeCell ref="AH9:AI9"/>
    <mergeCell ref="AJ9:AK9"/>
    <mergeCell ref="AL9:AM9"/>
    <mergeCell ref="AN9:AO9"/>
    <mergeCell ref="A11:A21"/>
    <mergeCell ref="B11:B18"/>
    <mergeCell ref="C11:C18"/>
    <mergeCell ref="D11:D16"/>
    <mergeCell ref="E11:E18"/>
    <mergeCell ref="G14:G15"/>
    <mergeCell ref="V9:W9"/>
    <mergeCell ref="X9:Y9"/>
    <mergeCell ref="Z9:AA9"/>
    <mergeCell ref="AB9:AC9"/>
    <mergeCell ref="AD9:AE9"/>
    <mergeCell ref="AF9:AG9"/>
    <mergeCell ref="T9:U9"/>
    <mergeCell ref="G9:G10"/>
    <mergeCell ref="H9:H10"/>
    <mergeCell ref="I9:I10"/>
    <mergeCell ref="J9:J10"/>
    <mergeCell ref="K9:K10"/>
    <mergeCell ref="L9:L10"/>
    <mergeCell ref="M9:M10"/>
    <mergeCell ref="N9:N10"/>
    <mergeCell ref="O9:O10"/>
    <mergeCell ref="P9:Q9"/>
    <mergeCell ref="R9:S9"/>
    <mergeCell ref="A3:N7"/>
    <mergeCell ref="P3:AM7"/>
    <mergeCell ref="AN3:AO8"/>
    <mergeCell ref="A8:N8"/>
    <mergeCell ref="O8:AM8"/>
    <mergeCell ref="A9:B9"/>
    <mergeCell ref="C9:C10"/>
    <mergeCell ref="D9:D10"/>
    <mergeCell ref="E9:E10"/>
    <mergeCell ref="F9:F10"/>
  </mergeCells>
  <printOptions horizontalCentered="1" verticalCentered="1"/>
  <pageMargins left="0.19685039370078741" right="0.23622047244094491" top="0.35433070866141736" bottom="0.35433070866141736" header="0.31496062992125984" footer="0.31496062992125984"/>
  <pageSetup paperSize="5" scale="54" orientation="landscape" r:id="rId1"/>
  <headerFooter alignWithMargins="0">
    <oddFooter>Página &amp;P de &amp;N</oddFooter>
  </headerFooter>
  <rowBreaks count="1" manualBreakCount="1">
    <brk id="45" max="64" man="1"/>
  </rowBreaks>
  <colBreaks count="1" manualBreakCount="1">
    <brk id="14" max="1048575" man="1"/>
  </colBreaks>
  <ignoredErrors>
    <ignoredError sqref="E27 E29 E1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D4B30-82C2-4EE5-A3A6-EB79EA3E4BC4}">
  <sheetPr>
    <tabColor theme="0" tint="-0.14999847407452621"/>
    <pageSetUpPr fitToPage="1"/>
  </sheetPr>
  <dimension ref="A1:AP53"/>
  <sheetViews>
    <sheetView topLeftCell="M2" zoomScaleNormal="100" zoomScaleSheetLayoutView="40" workbookViewId="0">
      <selection activeCell="AF16" sqref="AF16"/>
    </sheetView>
  </sheetViews>
  <sheetFormatPr baseColWidth="10" defaultRowHeight="12.75" x14ac:dyDescent="0.2"/>
  <cols>
    <col min="1" max="1" width="19.5703125" style="348" customWidth="1"/>
    <col min="2" max="2" width="17.42578125" style="348" customWidth="1"/>
    <col min="3" max="3" width="25.5703125" style="349" customWidth="1"/>
    <col min="4" max="4" width="21.140625" style="348" customWidth="1"/>
    <col min="5" max="5" width="14.140625" style="350" customWidth="1"/>
    <col min="6" max="6" width="13.140625" style="350" customWidth="1"/>
    <col min="7" max="7" width="48.85546875" style="348" customWidth="1"/>
    <col min="8" max="8" width="34.7109375" style="348" customWidth="1"/>
    <col min="9" max="9" width="27.28515625" style="348" customWidth="1"/>
    <col min="10" max="10" width="22.140625" style="348" customWidth="1"/>
    <col min="11" max="11" width="22" style="351" customWidth="1"/>
    <col min="12" max="12" width="16.28515625" style="348" customWidth="1"/>
    <col min="13" max="13" width="14.5703125" style="348" customWidth="1"/>
    <col min="14" max="14" width="12.5703125" style="349" customWidth="1"/>
    <col min="15" max="15" width="16.42578125" style="348" customWidth="1"/>
    <col min="16" max="39" width="7" style="348" customWidth="1"/>
    <col min="40" max="40" width="18.42578125" style="352" customWidth="1"/>
    <col min="41" max="41" width="25.5703125" style="348" customWidth="1"/>
    <col min="42" max="16384" width="11.42578125" style="348"/>
  </cols>
  <sheetData>
    <row r="1" spans="1:41" s="41" customFormat="1" ht="16.5" hidden="1" x14ac:dyDescent="0.2">
      <c r="C1" s="259"/>
      <c r="E1" s="315"/>
      <c r="F1" s="315"/>
      <c r="K1" s="316"/>
      <c r="N1" s="259"/>
      <c r="P1" s="317"/>
      <c r="AN1" s="318"/>
    </row>
    <row r="2" spans="1:41" s="41" customFormat="1" ht="17.25" thickBot="1" x14ac:dyDescent="0.25">
      <c r="C2" s="259"/>
      <c r="E2" s="315"/>
      <c r="F2" s="315"/>
      <c r="K2" s="316"/>
      <c r="N2" s="259"/>
      <c r="P2" s="317"/>
      <c r="AN2" s="318"/>
    </row>
    <row r="3" spans="1:41" s="41" customFormat="1" ht="15" customHeight="1" x14ac:dyDescent="0.2">
      <c r="A3" s="825" t="s">
        <v>616</v>
      </c>
      <c r="B3" s="826"/>
      <c r="C3" s="826"/>
      <c r="D3" s="826"/>
      <c r="E3" s="826"/>
      <c r="F3" s="826"/>
      <c r="G3" s="826"/>
      <c r="H3" s="826"/>
      <c r="I3" s="826"/>
      <c r="J3" s="826"/>
      <c r="K3" s="826"/>
      <c r="L3" s="826"/>
      <c r="M3" s="826"/>
      <c r="N3" s="827"/>
      <c r="O3" s="1103" t="s">
        <v>326</v>
      </c>
      <c r="P3" s="939"/>
      <c r="Q3" s="939"/>
      <c r="R3" s="939"/>
      <c r="S3" s="939"/>
      <c r="T3" s="939"/>
      <c r="U3" s="939"/>
      <c r="V3" s="939"/>
      <c r="W3" s="939"/>
      <c r="X3" s="939"/>
      <c r="Y3" s="939"/>
      <c r="Z3" s="939"/>
      <c r="AA3" s="939"/>
      <c r="AB3" s="939"/>
      <c r="AC3" s="939"/>
      <c r="AD3" s="939"/>
      <c r="AE3" s="939"/>
      <c r="AF3" s="939"/>
      <c r="AG3" s="939"/>
      <c r="AH3" s="939"/>
      <c r="AI3" s="939"/>
      <c r="AJ3" s="939"/>
      <c r="AK3" s="939"/>
      <c r="AL3" s="939"/>
      <c r="AM3" s="939"/>
      <c r="AN3" s="1106" t="s">
        <v>20</v>
      </c>
      <c r="AO3" s="1107"/>
    </row>
    <row r="4" spans="1:41" s="41" customFormat="1" ht="15" customHeight="1" x14ac:dyDescent="0.2">
      <c r="A4" s="828"/>
      <c r="B4" s="829"/>
      <c r="C4" s="829"/>
      <c r="D4" s="829"/>
      <c r="E4" s="829"/>
      <c r="F4" s="829"/>
      <c r="G4" s="829"/>
      <c r="H4" s="829"/>
      <c r="I4" s="829"/>
      <c r="J4" s="829"/>
      <c r="K4" s="829"/>
      <c r="L4" s="829"/>
      <c r="M4" s="829"/>
      <c r="N4" s="830"/>
      <c r="O4" s="1104"/>
      <c r="P4" s="941"/>
      <c r="Q4" s="941"/>
      <c r="R4" s="941"/>
      <c r="S4" s="941"/>
      <c r="T4" s="941"/>
      <c r="U4" s="941"/>
      <c r="V4" s="941"/>
      <c r="W4" s="941"/>
      <c r="X4" s="941"/>
      <c r="Y4" s="941"/>
      <c r="Z4" s="941"/>
      <c r="AA4" s="941"/>
      <c r="AB4" s="941"/>
      <c r="AC4" s="941"/>
      <c r="AD4" s="941"/>
      <c r="AE4" s="941"/>
      <c r="AF4" s="941"/>
      <c r="AG4" s="941"/>
      <c r="AH4" s="941"/>
      <c r="AI4" s="941"/>
      <c r="AJ4" s="941"/>
      <c r="AK4" s="941"/>
      <c r="AL4" s="941"/>
      <c r="AM4" s="941"/>
      <c r="AN4" s="1108"/>
      <c r="AO4" s="1109"/>
    </row>
    <row r="5" spans="1:41" s="41" customFormat="1" ht="15" customHeight="1" x14ac:dyDescent="0.2">
      <c r="A5" s="828"/>
      <c r="B5" s="829"/>
      <c r="C5" s="829"/>
      <c r="D5" s="829"/>
      <c r="E5" s="829"/>
      <c r="F5" s="829"/>
      <c r="G5" s="829"/>
      <c r="H5" s="829"/>
      <c r="I5" s="829"/>
      <c r="J5" s="829"/>
      <c r="K5" s="829"/>
      <c r="L5" s="829"/>
      <c r="M5" s="829"/>
      <c r="N5" s="830"/>
      <c r="O5" s="1104"/>
      <c r="P5" s="941"/>
      <c r="Q5" s="941"/>
      <c r="R5" s="941"/>
      <c r="S5" s="941"/>
      <c r="T5" s="941"/>
      <c r="U5" s="941"/>
      <c r="V5" s="941"/>
      <c r="W5" s="941"/>
      <c r="X5" s="941"/>
      <c r="Y5" s="941"/>
      <c r="Z5" s="941"/>
      <c r="AA5" s="941"/>
      <c r="AB5" s="941"/>
      <c r="AC5" s="941"/>
      <c r="AD5" s="941"/>
      <c r="AE5" s="941"/>
      <c r="AF5" s="941"/>
      <c r="AG5" s="941"/>
      <c r="AH5" s="941"/>
      <c r="AI5" s="941"/>
      <c r="AJ5" s="941"/>
      <c r="AK5" s="941"/>
      <c r="AL5" s="941"/>
      <c r="AM5" s="941"/>
      <c r="AN5" s="1108"/>
      <c r="AO5" s="1109"/>
    </row>
    <row r="6" spans="1:41" s="41" customFormat="1" ht="15" customHeight="1" x14ac:dyDescent="0.2">
      <c r="A6" s="828"/>
      <c r="B6" s="829"/>
      <c r="C6" s="829"/>
      <c r="D6" s="829"/>
      <c r="E6" s="829"/>
      <c r="F6" s="829"/>
      <c r="G6" s="829"/>
      <c r="H6" s="829"/>
      <c r="I6" s="829"/>
      <c r="J6" s="829"/>
      <c r="K6" s="829"/>
      <c r="L6" s="829"/>
      <c r="M6" s="829"/>
      <c r="N6" s="830"/>
      <c r="O6" s="1104"/>
      <c r="P6" s="941"/>
      <c r="Q6" s="941"/>
      <c r="R6" s="941"/>
      <c r="S6" s="941"/>
      <c r="T6" s="941"/>
      <c r="U6" s="941"/>
      <c r="V6" s="941"/>
      <c r="W6" s="941"/>
      <c r="X6" s="941"/>
      <c r="Y6" s="941"/>
      <c r="Z6" s="941"/>
      <c r="AA6" s="941"/>
      <c r="AB6" s="941"/>
      <c r="AC6" s="941"/>
      <c r="AD6" s="941"/>
      <c r="AE6" s="941"/>
      <c r="AF6" s="941"/>
      <c r="AG6" s="941"/>
      <c r="AH6" s="941"/>
      <c r="AI6" s="941"/>
      <c r="AJ6" s="941"/>
      <c r="AK6" s="941"/>
      <c r="AL6" s="941"/>
      <c r="AM6" s="941"/>
      <c r="AN6" s="1108"/>
      <c r="AO6" s="1109"/>
    </row>
    <row r="7" spans="1:41" s="41" customFormat="1" ht="15" customHeight="1" x14ac:dyDescent="0.2">
      <c r="A7" s="828"/>
      <c r="B7" s="829"/>
      <c r="C7" s="829"/>
      <c r="D7" s="829"/>
      <c r="E7" s="829"/>
      <c r="F7" s="829"/>
      <c r="G7" s="829"/>
      <c r="H7" s="829"/>
      <c r="I7" s="829"/>
      <c r="J7" s="829"/>
      <c r="K7" s="829"/>
      <c r="L7" s="829"/>
      <c r="M7" s="829"/>
      <c r="N7" s="830"/>
      <c r="O7" s="1104"/>
      <c r="P7" s="941"/>
      <c r="Q7" s="941"/>
      <c r="R7" s="941"/>
      <c r="S7" s="941"/>
      <c r="T7" s="941"/>
      <c r="U7" s="941"/>
      <c r="V7" s="941"/>
      <c r="W7" s="941"/>
      <c r="X7" s="941"/>
      <c r="Y7" s="941"/>
      <c r="Z7" s="941"/>
      <c r="AA7" s="941"/>
      <c r="AB7" s="941"/>
      <c r="AC7" s="941"/>
      <c r="AD7" s="941"/>
      <c r="AE7" s="941"/>
      <c r="AF7" s="941"/>
      <c r="AG7" s="941"/>
      <c r="AH7" s="941"/>
      <c r="AI7" s="941"/>
      <c r="AJ7" s="941"/>
      <c r="AK7" s="941"/>
      <c r="AL7" s="941"/>
      <c r="AM7" s="941"/>
      <c r="AN7" s="1108"/>
      <c r="AO7" s="1109"/>
    </row>
    <row r="8" spans="1:41" s="41" customFormat="1" ht="9" customHeight="1" thickBot="1" x14ac:dyDescent="0.25">
      <c r="A8" s="828"/>
      <c r="B8" s="829"/>
      <c r="C8" s="829"/>
      <c r="D8" s="829"/>
      <c r="E8" s="829"/>
      <c r="F8" s="829"/>
      <c r="G8" s="829"/>
      <c r="H8" s="829"/>
      <c r="I8" s="829"/>
      <c r="J8" s="829"/>
      <c r="K8" s="829"/>
      <c r="L8" s="829"/>
      <c r="M8" s="829"/>
      <c r="N8" s="830"/>
      <c r="O8" s="1105"/>
      <c r="P8" s="943"/>
      <c r="Q8" s="943"/>
      <c r="R8" s="943"/>
      <c r="S8" s="943"/>
      <c r="T8" s="943"/>
      <c r="U8" s="943"/>
      <c r="V8" s="943"/>
      <c r="W8" s="943"/>
      <c r="X8" s="943"/>
      <c r="Y8" s="943"/>
      <c r="Z8" s="943"/>
      <c r="AA8" s="943"/>
      <c r="AB8" s="943"/>
      <c r="AC8" s="943"/>
      <c r="AD8" s="943"/>
      <c r="AE8" s="943"/>
      <c r="AF8" s="943"/>
      <c r="AG8" s="943"/>
      <c r="AH8" s="943"/>
      <c r="AI8" s="943"/>
      <c r="AJ8" s="943"/>
      <c r="AK8" s="943"/>
      <c r="AL8" s="943"/>
      <c r="AM8" s="943"/>
      <c r="AN8" s="1108"/>
      <c r="AO8" s="1109"/>
    </row>
    <row r="9" spans="1:41" s="41" customFormat="1" ht="15.75" customHeight="1" thickBot="1" x14ac:dyDescent="0.3">
      <c r="A9" s="870" t="s">
        <v>617</v>
      </c>
      <c r="B9" s="871"/>
      <c r="C9" s="871"/>
      <c r="D9" s="871"/>
      <c r="E9" s="871"/>
      <c r="F9" s="871"/>
      <c r="G9" s="872"/>
      <c r="H9" s="1047"/>
      <c r="I9" s="1048"/>
      <c r="J9" s="1048"/>
      <c r="K9" s="1048"/>
      <c r="L9" s="1048"/>
      <c r="M9" s="1048"/>
      <c r="N9" s="1048"/>
      <c r="O9" s="1048"/>
      <c r="P9" s="1112"/>
      <c r="Q9" s="1112"/>
      <c r="R9" s="1112"/>
      <c r="S9" s="1112"/>
      <c r="T9" s="1112"/>
      <c r="U9" s="1112"/>
      <c r="V9" s="1112"/>
      <c r="W9" s="1112"/>
      <c r="X9" s="1112"/>
      <c r="Y9" s="1112"/>
      <c r="Z9" s="1112"/>
      <c r="AA9" s="1112"/>
      <c r="AB9" s="1112"/>
      <c r="AC9" s="1112"/>
      <c r="AD9" s="1112"/>
      <c r="AE9" s="1112"/>
      <c r="AF9" s="1112"/>
      <c r="AG9" s="1112"/>
      <c r="AH9" s="1112"/>
      <c r="AI9" s="1112"/>
      <c r="AJ9" s="1112"/>
      <c r="AK9" s="1112"/>
      <c r="AL9" s="1112"/>
      <c r="AM9" s="1112"/>
      <c r="AN9" s="1110"/>
      <c r="AO9" s="1111"/>
    </row>
    <row r="10" spans="1:41" s="41" customFormat="1" ht="25.5" customHeight="1" thickBot="1" x14ac:dyDescent="0.25">
      <c r="A10" s="1101" t="s">
        <v>22</v>
      </c>
      <c r="B10" s="1101"/>
      <c r="C10" s="1101" t="s">
        <v>49</v>
      </c>
      <c r="D10" s="1101" t="s">
        <v>55</v>
      </c>
      <c r="E10" s="1102" t="s">
        <v>618</v>
      </c>
      <c r="F10" s="1102" t="s">
        <v>50</v>
      </c>
      <c r="G10" s="1101" t="s">
        <v>51</v>
      </c>
      <c r="H10" s="1101" t="s">
        <v>52</v>
      </c>
      <c r="I10" s="1101" t="s">
        <v>53</v>
      </c>
      <c r="J10" s="1101" t="s">
        <v>54</v>
      </c>
      <c r="K10" s="1101" t="s">
        <v>56</v>
      </c>
      <c r="L10" s="1101" t="s">
        <v>57</v>
      </c>
      <c r="M10" s="1101" t="s">
        <v>58</v>
      </c>
      <c r="N10" s="1114" t="s">
        <v>59</v>
      </c>
      <c r="O10" s="836" t="s">
        <v>1006</v>
      </c>
      <c r="P10" s="1115" t="s">
        <v>0</v>
      </c>
      <c r="Q10" s="1113"/>
      <c r="R10" s="1113" t="s">
        <v>1</v>
      </c>
      <c r="S10" s="1113"/>
      <c r="T10" s="1113" t="s">
        <v>2</v>
      </c>
      <c r="U10" s="1113"/>
      <c r="V10" s="1113" t="s">
        <v>3</v>
      </c>
      <c r="W10" s="1113"/>
      <c r="X10" s="1113" t="s">
        <v>4</v>
      </c>
      <c r="Y10" s="1113"/>
      <c r="Z10" s="1113" t="s">
        <v>5</v>
      </c>
      <c r="AA10" s="1113"/>
      <c r="AB10" s="1113" t="s">
        <v>6</v>
      </c>
      <c r="AC10" s="1113"/>
      <c r="AD10" s="1113" t="s">
        <v>7</v>
      </c>
      <c r="AE10" s="1113"/>
      <c r="AF10" s="1113" t="s">
        <v>8</v>
      </c>
      <c r="AG10" s="1113"/>
      <c r="AH10" s="1113" t="s">
        <v>9</v>
      </c>
      <c r="AI10" s="1113"/>
      <c r="AJ10" s="1113" t="s">
        <v>10</v>
      </c>
      <c r="AK10" s="1113"/>
      <c r="AL10" s="1113" t="s">
        <v>11</v>
      </c>
      <c r="AM10" s="1118"/>
      <c r="AN10" s="1116" t="s">
        <v>619</v>
      </c>
      <c r="AO10" s="1117"/>
    </row>
    <row r="11" spans="1:41" s="41" customFormat="1" ht="55.5" customHeight="1" thickBot="1" x14ac:dyDescent="0.25">
      <c r="A11" s="319" t="s">
        <v>12</v>
      </c>
      <c r="B11" s="319" t="s">
        <v>13</v>
      </c>
      <c r="C11" s="1101"/>
      <c r="D11" s="1101"/>
      <c r="E11" s="1102"/>
      <c r="F11" s="1102"/>
      <c r="G11" s="1101"/>
      <c r="H11" s="1101"/>
      <c r="I11" s="1101"/>
      <c r="J11" s="1101"/>
      <c r="K11" s="1101"/>
      <c r="L11" s="1101"/>
      <c r="M11" s="1101"/>
      <c r="N11" s="1114"/>
      <c r="O11" s="837"/>
      <c r="P11" s="272" t="s">
        <v>23</v>
      </c>
      <c r="Q11" s="449" t="s">
        <v>24</v>
      </c>
      <c r="R11" s="450" t="s">
        <v>23</v>
      </c>
      <c r="S11" s="449" t="s">
        <v>24</v>
      </c>
      <c r="T11" s="450" t="s">
        <v>23</v>
      </c>
      <c r="U11" s="449" t="s">
        <v>24</v>
      </c>
      <c r="V11" s="450" t="s">
        <v>23</v>
      </c>
      <c r="W11" s="449" t="s">
        <v>24</v>
      </c>
      <c r="X11" s="450" t="s">
        <v>23</v>
      </c>
      <c r="Y11" s="449" t="s">
        <v>24</v>
      </c>
      <c r="Z11" s="450" t="s">
        <v>23</v>
      </c>
      <c r="AA11" s="449" t="s">
        <v>24</v>
      </c>
      <c r="AB11" s="450" t="s">
        <v>23</v>
      </c>
      <c r="AC11" s="449" t="s">
        <v>24</v>
      </c>
      <c r="AD11" s="450" t="s">
        <v>23</v>
      </c>
      <c r="AE11" s="449" t="s">
        <v>24</v>
      </c>
      <c r="AF11" s="450" t="s">
        <v>23</v>
      </c>
      <c r="AG11" s="449" t="s">
        <v>24</v>
      </c>
      <c r="AH11" s="450" t="s">
        <v>23</v>
      </c>
      <c r="AI11" s="449" t="s">
        <v>24</v>
      </c>
      <c r="AJ11" s="450" t="s">
        <v>23</v>
      </c>
      <c r="AK11" s="449" t="s">
        <v>24</v>
      </c>
      <c r="AL11" s="450" t="s">
        <v>23</v>
      </c>
      <c r="AM11" s="623" t="s">
        <v>24</v>
      </c>
      <c r="AN11" s="620" t="s">
        <v>19</v>
      </c>
      <c r="AO11" s="614" t="s">
        <v>21</v>
      </c>
    </row>
    <row r="12" spans="1:41" s="41" customFormat="1" ht="33" customHeight="1" x14ac:dyDescent="0.2">
      <c r="A12" s="863" t="s">
        <v>88</v>
      </c>
      <c r="B12" s="863" t="s">
        <v>620</v>
      </c>
      <c r="C12" s="1119" t="s">
        <v>802</v>
      </c>
      <c r="D12" s="863" t="s">
        <v>621</v>
      </c>
      <c r="E12" s="1120">
        <v>0.2</v>
      </c>
      <c r="F12" s="1120" t="s">
        <v>25</v>
      </c>
      <c r="G12" s="191" t="s">
        <v>622</v>
      </c>
      <c r="H12" s="191" t="s">
        <v>623</v>
      </c>
      <c r="I12" s="191" t="s">
        <v>624</v>
      </c>
      <c r="J12" s="158">
        <v>0.03</v>
      </c>
      <c r="K12" s="320" t="s">
        <v>625</v>
      </c>
      <c r="L12" s="1">
        <v>43845</v>
      </c>
      <c r="M12" s="1">
        <v>44196</v>
      </c>
      <c r="N12" s="163" t="s">
        <v>1063</v>
      </c>
      <c r="O12" s="612" t="s">
        <v>26</v>
      </c>
      <c r="P12" s="628"/>
      <c r="Q12" s="509">
        <v>1</v>
      </c>
      <c r="R12" s="629"/>
      <c r="S12" s="629"/>
      <c r="T12" s="629"/>
      <c r="U12" s="629"/>
      <c r="V12" s="629"/>
      <c r="W12" s="509">
        <v>1</v>
      </c>
      <c r="X12" s="629"/>
      <c r="Y12" s="629"/>
      <c r="Z12" s="629"/>
      <c r="AA12" s="629"/>
      <c r="AB12" s="629"/>
      <c r="AC12" s="509">
        <v>1</v>
      </c>
      <c r="AD12" s="629"/>
      <c r="AE12" s="629"/>
      <c r="AF12" s="629"/>
      <c r="AG12" s="629"/>
      <c r="AH12" s="629"/>
      <c r="AI12" s="509">
        <v>1</v>
      </c>
      <c r="AJ12" s="629"/>
      <c r="AK12" s="629"/>
      <c r="AL12" s="629"/>
      <c r="AM12" s="630"/>
      <c r="AN12" s="625"/>
      <c r="AO12" s="285"/>
    </row>
    <row r="13" spans="1:41" s="41" customFormat="1" ht="38.25" x14ac:dyDescent="0.2">
      <c r="A13" s="863"/>
      <c r="B13" s="863"/>
      <c r="C13" s="1119"/>
      <c r="D13" s="863"/>
      <c r="E13" s="1120"/>
      <c r="F13" s="1120"/>
      <c r="G13" s="191" t="s">
        <v>626</v>
      </c>
      <c r="H13" s="191" t="s">
        <v>627</v>
      </c>
      <c r="I13" s="191" t="s">
        <v>628</v>
      </c>
      <c r="J13" s="158">
        <v>0.05</v>
      </c>
      <c r="K13" s="320" t="s">
        <v>629</v>
      </c>
      <c r="L13" s="1">
        <v>43831</v>
      </c>
      <c r="M13" s="1">
        <v>44166</v>
      </c>
      <c r="N13" s="163" t="s">
        <v>1063</v>
      </c>
      <c r="O13" s="321" t="s">
        <v>27</v>
      </c>
      <c r="P13" s="631"/>
      <c r="Q13" s="485">
        <v>1</v>
      </c>
      <c r="R13" s="474"/>
      <c r="S13" s="474"/>
      <c r="T13" s="474"/>
      <c r="U13" s="474"/>
      <c r="V13" s="474"/>
      <c r="W13" s="485">
        <v>1</v>
      </c>
      <c r="X13" s="474"/>
      <c r="Y13" s="474"/>
      <c r="Z13" s="474"/>
      <c r="AA13" s="474"/>
      <c r="AB13" s="474"/>
      <c r="AC13" s="485">
        <v>1</v>
      </c>
      <c r="AD13" s="474"/>
      <c r="AE13" s="474"/>
      <c r="AF13" s="474"/>
      <c r="AG13" s="474"/>
      <c r="AH13" s="474"/>
      <c r="AI13" s="485">
        <v>1</v>
      </c>
      <c r="AJ13" s="474"/>
      <c r="AK13" s="474"/>
      <c r="AL13" s="474"/>
      <c r="AM13" s="522"/>
      <c r="AN13" s="626"/>
      <c r="AO13" s="323"/>
    </row>
    <row r="14" spans="1:41" s="41" customFormat="1" ht="48" customHeight="1" x14ac:dyDescent="0.2">
      <c r="A14" s="863"/>
      <c r="B14" s="863"/>
      <c r="C14" s="1119"/>
      <c r="D14" s="863"/>
      <c r="E14" s="1120"/>
      <c r="F14" s="1120"/>
      <c r="G14" s="191" t="s">
        <v>630</v>
      </c>
      <c r="H14" s="191" t="s">
        <v>631</v>
      </c>
      <c r="I14" s="191" t="s">
        <v>632</v>
      </c>
      <c r="J14" s="158">
        <v>0.06</v>
      </c>
      <c r="K14" s="320" t="s">
        <v>633</v>
      </c>
      <c r="L14" s="1">
        <v>44136</v>
      </c>
      <c r="M14" s="1" t="s">
        <v>634</v>
      </c>
      <c r="N14" s="163" t="s">
        <v>1063</v>
      </c>
      <c r="O14" s="321" t="s">
        <v>42</v>
      </c>
      <c r="P14" s="631"/>
      <c r="Q14" s="474"/>
      <c r="R14" s="474"/>
      <c r="S14" s="474"/>
      <c r="T14" s="474"/>
      <c r="U14" s="474"/>
      <c r="V14" s="474"/>
      <c r="W14" s="474"/>
      <c r="X14" s="474"/>
      <c r="Y14" s="474"/>
      <c r="Z14" s="474"/>
      <c r="AA14" s="474"/>
      <c r="AB14" s="474"/>
      <c r="AC14" s="474"/>
      <c r="AD14" s="474"/>
      <c r="AE14" s="474"/>
      <c r="AF14" s="474"/>
      <c r="AG14" s="474"/>
      <c r="AH14" s="474"/>
      <c r="AI14" s="485">
        <v>1</v>
      </c>
      <c r="AJ14" s="474"/>
      <c r="AK14" s="423"/>
      <c r="AL14" s="474"/>
      <c r="AM14" s="522"/>
      <c r="AN14" s="626"/>
      <c r="AO14" s="323"/>
    </row>
    <row r="15" spans="1:41" s="41" customFormat="1" ht="81" customHeight="1" x14ac:dyDescent="0.2">
      <c r="A15" s="863"/>
      <c r="B15" s="863"/>
      <c r="C15" s="324" t="s">
        <v>635</v>
      </c>
      <c r="D15" s="863"/>
      <c r="E15" s="1120"/>
      <c r="F15" s="1120"/>
      <c r="G15" s="191" t="s">
        <v>636</v>
      </c>
      <c r="H15" s="191" t="s">
        <v>637</v>
      </c>
      <c r="I15" s="191" t="s">
        <v>638</v>
      </c>
      <c r="J15" s="158">
        <v>0.06</v>
      </c>
      <c r="K15" s="320" t="s">
        <v>639</v>
      </c>
      <c r="L15" s="1">
        <v>43831</v>
      </c>
      <c r="M15" s="1">
        <v>44166</v>
      </c>
      <c r="N15" s="163" t="s">
        <v>1063</v>
      </c>
      <c r="O15" s="321" t="s">
        <v>554</v>
      </c>
      <c r="P15" s="631"/>
      <c r="Q15" s="474"/>
      <c r="R15" s="474"/>
      <c r="S15" s="474"/>
      <c r="T15" s="474"/>
      <c r="U15" s="485">
        <v>1</v>
      </c>
      <c r="V15" s="474"/>
      <c r="W15" s="474"/>
      <c r="X15" s="474"/>
      <c r="Y15" s="474"/>
      <c r="Z15" s="474"/>
      <c r="AA15" s="474"/>
      <c r="AB15" s="474"/>
      <c r="AC15" s="474"/>
      <c r="AD15" s="474"/>
      <c r="AE15" s="474"/>
      <c r="AF15" s="474"/>
      <c r="AG15" s="474"/>
      <c r="AH15" s="474"/>
      <c r="AI15" s="474"/>
      <c r="AJ15" s="474"/>
      <c r="AK15" s="474"/>
      <c r="AL15" s="474"/>
      <c r="AM15" s="522"/>
      <c r="AN15" s="626"/>
      <c r="AO15" s="323"/>
    </row>
    <row r="16" spans="1:41" s="41" customFormat="1" ht="63.75" x14ac:dyDescent="0.2">
      <c r="A16" s="863"/>
      <c r="B16" s="863"/>
      <c r="C16" s="1121" t="s">
        <v>802</v>
      </c>
      <c r="D16" s="863" t="s">
        <v>640</v>
      </c>
      <c r="E16" s="1120">
        <v>0.25</v>
      </c>
      <c r="F16" s="1120" t="s">
        <v>641</v>
      </c>
      <c r="G16" s="191" t="s">
        <v>642</v>
      </c>
      <c r="H16" s="191" t="s">
        <v>643</v>
      </c>
      <c r="I16" s="191" t="s">
        <v>644</v>
      </c>
      <c r="J16" s="158">
        <v>0.03</v>
      </c>
      <c r="K16" s="320" t="s">
        <v>639</v>
      </c>
      <c r="L16" s="1">
        <v>43831</v>
      </c>
      <c r="M16" s="1">
        <v>44166</v>
      </c>
      <c r="N16" s="163" t="s">
        <v>1063</v>
      </c>
      <c r="O16" s="321" t="s">
        <v>43</v>
      </c>
      <c r="P16" s="631"/>
      <c r="Q16" s="474"/>
      <c r="R16" s="423"/>
      <c r="S16" s="485">
        <v>1</v>
      </c>
      <c r="T16" s="474"/>
      <c r="U16" s="423"/>
      <c r="V16" s="474"/>
      <c r="W16" s="485">
        <v>1</v>
      </c>
      <c r="X16" s="474"/>
      <c r="Y16" s="423"/>
      <c r="Z16" s="474"/>
      <c r="AA16" s="423"/>
      <c r="AB16" s="474"/>
      <c r="AC16" s="485">
        <v>1</v>
      </c>
      <c r="AD16" s="474"/>
      <c r="AE16" s="474"/>
      <c r="AF16" s="474"/>
      <c r="AG16" s="423"/>
      <c r="AH16" s="474"/>
      <c r="AI16" s="485">
        <v>1</v>
      </c>
      <c r="AJ16" s="474"/>
      <c r="AK16" s="474"/>
      <c r="AL16" s="474"/>
      <c r="AM16" s="522"/>
      <c r="AN16" s="626"/>
      <c r="AO16" s="323"/>
    </row>
    <row r="17" spans="1:42" s="41" customFormat="1" ht="42" customHeight="1" x14ac:dyDescent="0.2">
      <c r="A17" s="863"/>
      <c r="B17" s="863"/>
      <c r="C17" s="1121"/>
      <c r="D17" s="863"/>
      <c r="E17" s="1120"/>
      <c r="F17" s="1120"/>
      <c r="G17" s="863" t="s">
        <v>645</v>
      </c>
      <c r="H17" s="191" t="s">
        <v>646</v>
      </c>
      <c r="I17" s="191" t="s">
        <v>647</v>
      </c>
      <c r="J17" s="98">
        <v>2.5000000000000001E-2</v>
      </c>
      <c r="K17" s="320" t="s">
        <v>648</v>
      </c>
      <c r="L17" s="1">
        <v>43831</v>
      </c>
      <c r="M17" s="1">
        <v>43861</v>
      </c>
      <c r="N17" s="163" t="s">
        <v>1063</v>
      </c>
      <c r="O17" s="1124" t="s">
        <v>28</v>
      </c>
      <c r="P17" s="632"/>
      <c r="Q17" s="485">
        <v>18</v>
      </c>
      <c r="R17" s="474"/>
      <c r="S17" s="474"/>
      <c r="T17" s="474"/>
      <c r="U17" s="474"/>
      <c r="V17" s="474"/>
      <c r="W17" s="474"/>
      <c r="X17" s="474"/>
      <c r="Y17" s="474"/>
      <c r="Z17" s="474"/>
      <c r="AA17" s="474"/>
      <c r="AB17" s="474"/>
      <c r="AC17" s="474"/>
      <c r="AD17" s="474"/>
      <c r="AE17" s="474"/>
      <c r="AF17" s="474"/>
      <c r="AG17" s="474"/>
      <c r="AH17" s="474"/>
      <c r="AI17" s="474"/>
      <c r="AJ17" s="474"/>
      <c r="AK17" s="474"/>
      <c r="AL17" s="474"/>
      <c r="AM17" s="522"/>
      <c r="AN17" s="626"/>
      <c r="AO17" s="323"/>
    </row>
    <row r="18" spans="1:42" s="41" customFormat="1" ht="90" customHeight="1" x14ac:dyDescent="0.2">
      <c r="A18" s="863"/>
      <c r="B18" s="863"/>
      <c r="C18" s="1121"/>
      <c r="D18" s="863"/>
      <c r="E18" s="1120"/>
      <c r="F18" s="1120"/>
      <c r="G18" s="863"/>
      <c r="H18" s="191" t="s">
        <v>649</v>
      </c>
      <c r="I18" s="191" t="s">
        <v>650</v>
      </c>
      <c r="J18" s="98">
        <v>2.5000000000000001E-2</v>
      </c>
      <c r="K18" s="320" t="s">
        <v>648</v>
      </c>
      <c r="L18" s="1">
        <v>43831</v>
      </c>
      <c r="M18" s="1">
        <v>43861</v>
      </c>
      <c r="N18" s="163" t="s">
        <v>1063</v>
      </c>
      <c r="O18" s="1124"/>
      <c r="P18" s="632"/>
      <c r="Q18" s="486"/>
      <c r="R18" s="486"/>
      <c r="S18" s="486"/>
      <c r="T18" s="486"/>
      <c r="U18" s="486"/>
      <c r="V18" s="486"/>
      <c r="W18" s="486"/>
      <c r="X18" s="486"/>
      <c r="Y18" s="613">
        <v>1</v>
      </c>
      <c r="Z18" s="486"/>
      <c r="AA18" s="486"/>
      <c r="AB18" s="486"/>
      <c r="AC18" s="486"/>
      <c r="AD18" s="486"/>
      <c r="AE18" s="486"/>
      <c r="AF18" s="486"/>
      <c r="AG18" s="613">
        <v>1</v>
      </c>
      <c r="AH18" s="486"/>
      <c r="AI18" s="486"/>
      <c r="AJ18" s="486"/>
      <c r="AK18" s="486"/>
      <c r="AL18" s="486"/>
      <c r="AM18" s="633">
        <v>1</v>
      </c>
      <c r="AN18" s="626"/>
      <c r="AO18" s="323"/>
    </row>
    <row r="19" spans="1:42" s="41" customFormat="1" ht="48" customHeight="1" x14ac:dyDescent="0.2">
      <c r="A19" s="863"/>
      <c r="B19" s="863"/>
      <c r="C19" s="1121"/>
      <c r="D19" s="863"/>
      <c r="E19" s="1120"/>
      <c r="F19" s="1120"/>
      <c r="G19" s="863"/>
      <c r="H19" s="191" t="s">
        <v>651</v>
      </c>
      <c r="I19" s="191" t="s">
        <v>652</v>
      </c>
      <c r="J19" s="98">
        <v>0.02</v>
      </c>
      <c r="K19" s="320" t="s">
        <v>648</v>
      </c>
      <c r="L19" s="1">
        <v>43831</v>
      </c>
      <c r="M19" s="1">
        <v>44166</v>
      </c>
      <c r="N19" s="163" t="s">
        <v>1063</v>
      </c>
      <c r="O19" s="1124"/>
      <c r="P19" s="634"/>
      <c r="Q19" s="485">
        <v>1</v>
      </c>
      <c r="R19" s="474"/>
      <c r="S19" s="488"/>
      <c r="T19" s="489"/>
      <c r="U19" s="474"/>
      <c r="V19" s="474"/>
      <c r="W19" s="485">
        <v>1</v>
      </c>
      <c r="X19" s="474"/>
      <c r="Y19" s="474"/>
      <c r="Z19" s="474"/>
      <c r="AA19" s="474"/>
      <c r="AB19" s="474"/>
      <c r="AC19" s="485">
        <v>1</v>
      </c>
      <c r="AD19" s="474"/>
      <c r="AE19" s="474"/>
      <c r="AF19" s="474"/>
      <c r="AG19" s="474"/>
      <c r="AH19" s="474"/>
      <c r="AI19" s="485">
        <v>1</v>
      </c>
      <c r="AJ19" s="474"/>
      <c r="AK19" s="474"/>
      <c r="AL19" s="474"/>
      <c r="AM19" s="522"/>
      <c r="AN19" s="626"/>
      <c r="AO19" s="323"/>
    </row>
    <row r="20" spans="1:42" s="41" customFormat="1" ht="64.5" customHeight="1" x14ac:dyDescent="0.2">
      <c r="A20" s="863"/>
      <c r="B20" s="863"/>
      <c r="C20" s="1121"/>
      <c r="D20" s="863"/>
      <c r="E20" s="1120"/>
      <c r="F20" s="1120"/>
      <c r="G20" s="863" t="s">
        <v>653</v>
      </c>
      <c r="H20" s="191" t="s">
        <v>654</v>
      </c>
      <c r="I20" s="191" t="s">
        <v>655</v>
      </c>
      <c r="J20" s="158">
        <v>0.05</v>
      </c>
      <c r="K20" s="320" t="s">
        <v>625</v>
      </c>
      <c r="L20" s="1">
        <v>43831</v>
      </c>
      <c r="M20" s="1">
        <v>43861</v>
      </c>
      <c r="N20" s="163" t="s">
        <v>1063</v>
      </c>
      <c r="O20" s="1124" t="s">
        <v>29</v>
      </c>
      <c r="P20" s="631"/>
      <c r="Q20" s="485">
        <v>10</v>
      </c>
      <c r="R20" s="474"/>
      <c r="S20" s="474"/>
      <c r="T20" s="474"/>
      <c r="U20" s="474"/>
      <c r="V20" s="474"/>
      <c r="W20" s="474"/>
      <c r="X20" s="474"/>
      <c r="Y20" s="474"/>
      <c r="Z20" s="474"/>
      <c r="AA20" s="474"/>
      <c r="AB20" s="474"/>
      <c r="AC20" s="474"/>
      <c r="AD20" s="474"/>
      <c r="AE20" s="474"/>
      <c r="AF20" s="474"/>
      <c r="AG20" s="474"/>
      <c r="AH20" s="474"/>
      <c r="AI20" s="474"/>
      <c r="AJ20" s="474"/>
      <c r="AK20" s="474"/>
      <c r="AL20" s="474"/>
      <c r="AM20" s="522"/>
      <c r="AN20" s="626"/>
      <c r="AO20" s="325"/>
    </row>
    <row r="21" spans="1:42" s="41" customFormat="1" ht="38.25" x14ac:dyDescent="0.2">
      <c r="A21" s="863"/>
      <c r="B21" s="863"/>
      <c r="C21" s="1121"/>
      <c r="D21" s="863"/>
      <c r="E21" s="1120"/>
      <c r="F21" s="1120"/>
      <c r="G21" s="863"/>
      <c r="H21" s="191" t="s">
        <v>656</v>
      </c>
      <c r="I21" s="191" t="s">
        <v>657</v>
      </c>
      <c r="J21" s="158">
        <v>0.04</v>
      </c>
      <c r="K21" s="320" t="s">
        <v>648</v>
      </c>
      <c r="L21" s="1">
        <v>43831</v>
      </c>
      <c r="M21" s="1">
        <v>44166</v>
      </c>
      <c r="N21" s="163" t="s">
        <v>1063</v>
      </c>
      <c r="O21" s="1124"/>
      <c r="P21" s="631"/>
      <c r="Q21" s="485">
        <v>2</v>
      </c>
      <c r="R21" s="474"/>
      <c r="S21" s="485">
        <v>1</v>
      </c>
      <c r="T21" s="474"/>
      <c r="U21" s="485">
        <v>1</v>
      </c>
      <c r="V21" s="474"/>
      <c r="W21" s="485">
        <v>2</v>
      </c>
      <c r="X21" s="474"/>
      <c r="Y21" s="485">
        <v>1</v>
      </c>
      <c r="Z21" s="474"/>
      <c r="AA21" s="485">
        <v>1</v>
      </c>
      <c r="AB21" s="474"/>
      <c r="AC21" s="485">
        <v>2</v>
      </c>
      <c r="AD21" s="474"/>
      <c r="AE21" s="485">
        <v>1</v>
      </c>
      <c r="AF21" s="474"/>
      <c r="AG21" s="485">
        <v>1</v>
      </c>
      <c r="AH21" s="474"/>
      <c r="AI21" s="485">
        <v>2</v>
      </c>
      <c r="AJ21" s="474"/>
      <c r="AK21" s="485">
        <v>1</v>
      </c>
      <c r="AL21" s="474"/>
      <c r="AM21" s="514">
        <v>1</v>
      </c>
      <c r="AN21" s="626"/>
      <c r="AO21" s="325"/>
    </row>
    <row r="22" spans="1:42" s="41" customFormat="1" ht="57.75" customHeight="1" x14ac:dyDescent="0.2">
      <c r="A22" s="863"/>
      <c r="B22" s="863"/>
      <c r="C22" s="1121"/>
      <c r="D22" s="863"/>
      <c r="E22" s="1120"/>
      <c r="F22" s="1120"/>
      <c r="G22" s="863" t="s">
        <v>658</v>
      </c>
      <c r="H22" s="191" t="s">
        <v>659</v>
      </c>
      <c r="I22" s="191" t="s">
        <v>660</v>
      </c>
      <c r="J22" s="158">
        <v>0.03</v>
      </c>
      <c r="K22" s="320" t="s">
        <v>661</v>
      </c>
      <c r="L22" s="1">
        <v>43831</v>
      </c>
      <c r="M22" s="1" t="s">
        <v>662</v>
      </c>
      <c r="N22" s="163" t="s">
        <v>1063</v>
      </c>
      <c r="O22" s="1124" t="s">
        <v>41</v>
      </c>
      <c r="P22" s="631"/>
      <c r="Q22" s="485">
        <v>2</v>
      </c>
      <c r="R22" s="474"/>
      <c r="S22" s="474"/>
      <c r="T22" s="474"/>
      <c r="U22" s="474"/>
      <c r="V22" s="474"/>
      <c r="W22" s="474"/>
      <c r="X22" s="474"/>
      <c r="Y22" s="474"/>
      <c r="Z22" s="474"/>
      <c r="AA22" s="474"/>
      <c r="AB22" s="474"/>
      <c r="AC22" s="474"/>
      <c r="AD22" s="474"/>
      <c r="AE22" s="474"/>
      <c r="AF22" s="474"/>
      <c r="AG22" s="474"/>
      <c r="AH22" s="474"/>
      <c r="AI22" s="474"/>
      <c r="AJ22" s="474"/>
      <c r="AK22" s="474"/>
      <c r="AL22" s="474"/>
      <c r="AM22" s="522"/>
      <c r="AN22" s="626"/>
      <c r="AO22" s="159"/>
    </row>
    <row r="23" spans="1:42" s="41" customFormat="1" ht="38.25" x14ac:dyDescent="0.2">
      <c r="A23" s="863"/>
      <c r="B23" s="863"/>
      <c r="C23" s="1121"/>
      <c r="D23" s="863"/>
      <c r="E23" s="1120"/>
      <c r="F23" s="1120"/>
      <c r="G23" s="863"/>
      <c r="H23" s="191" t="s">
        <v>663</v>
      </c>
      <c r="I23" s="191" t="s">
        <v>664</v>
      </c>
      <c r="J23" s="158">
        <v>0.03</v>
      </c>
      <c r="K23" s="320" t="s">
        <v>661</v>
      </c>
      <c r="L23" s="1">
        <v>43831</v>
      </c>
      <c r="M23" s="1">
        <v>44166</v>
      </c>
      <c r="N23" s="163" t="s">
        <v>1063</v>
      </c>
      <c r="O23" s="1124"/>
      <c r="P23" s="631"/>
      <c r="Q23" s="474"/>
      <c r="R23" s="474"/>
      <c r="S23" s="474"/>
      <c r="T23" s="474"/>
      <c r="U23" s="474"/>
      <c r="V23" s="474"/>
      <c r="W23" s="455"/>
      <c r="X23" s="474"/>
      <c r="Y23" s="485">
        <v>1</v>
      </c>
      <c r="Z23" s="474"/>
      <c r="AA23" s="474"/>
      <c r="AB23" s="474"/>
      <c r="AC23" s="485">
        <v>1</v>
      </c>
      <c r="AD23" s="474"/>
      <c r="AE23" s="474"/>
      <c r="AF23" s="474"/>
      <c r="AG23" s="485">
        <v>1</v>
      </c>
      <c r="AH23" s="474"/>
      <c r="AI23" s="474"/>
      <c r="AJ23" s="474"/>
      <c r="AK23" s="474"/>
      <c r="AL23" s="474"/>
      <c r="AM23" s="514">
        <v>2</v>
      </c>
      <c r="AN23" s="626"/>
      <c r="AO23" s="323"/>
      <c r="AP23" s="241"/>
    </row>
    <row r="24" spans="1:42" s="41" customFormat="1" ht="38.25" customHeight="1" x14ac:dyDescent="0.2">
      <c r="A24" s="863"/>
      <c r="B24" s="863"/>
      <c r="C24" s="1121"/>
      <c r="D24" s="1122" t="s">
        <v>1064</v>
      </c>
      <c r="E24" s="1120">
        <v>0.08</v>
      </c>
      <c r="F24" s="1120" t="s">
        <v>25</v>
      </c>
      <c r="G24" s="191" t="s">
        <v>1065</v>
      </c>
      <c r="H24" s="191" t="s">
        <v>1066</v>
      </c>
      <c r="I24" s="191" t="s">
        <v>1067</v>
      </c>
      <c r="J24" s="186">
        <v>0.02</v>
      </c>
      <c r="K24" s="320" t="s">
        <v>625</v>
      </c>
      <c r="L24" s="1">
        <v>43831</v>
      </c>
      <c r="M24" s="1">
        <v>44166</v>
      </c>
      <c r="N24" s="163" t="s">
        <v>1063</v>
      </c>
      <c r="O24" s="321" t="s">
        <v>30</v>
      </c>
      <c r="P24" s="635"/>
      <c r="Q24" s="488"/>
      <c r="R24" s="474"/>
      <c r="S24" s="488"/>
      <c r="T24" s="489"/>
      <c r="U24" s="474"/>
      <c r="V24" s="474"/>
      <c r="W24" s="485">
        <v>1</v>
      </c>
      <c r="X24" s="474"/>
      <c r="Y24" s="474"/>
      <c r="Z24" s="474"/>
      <c r="AA24" s="474"/>
      <c r="AB24" s="474"/>
      <c r="AC24" s="474"/>
      <c r="AD24" s="474"/>
      <c r="AE24" s="474"/>
      <c r="AF24" s="474"/>
      <c r="AG24" s="474"/>
      <c r="AH24" s="474"/>
      <c r="AI24" s="474"/>
      <c r="AJ24" s="474"/>
      <c r="AK24" s="474"/>
      <c r="AL24" s="474"/>
      <c r="AM24" s="522"/>
      <c r="AN24" s="626"/>
      <c r="AO24" s="323"/>
      <c r="AP24" s="241"/>
    </row>
    <row r="25" spans="1:42" s="41" customFormat="1" ht="38.25" x14ac:dyDescent="0.2">
      <c r="A25" s="863"/>
      <c r="B25" s="863"/>
      <c r="C25" s="1121"/>
      <c r="D25" s="1122"/>
      <c r="E25" s="1120"/>
      <c r="F25" s="1120"/>
      <c r="G25" s="191" t="s">
        <v>665</v>
      </c>
      <c r="H25" s="191" t="s">
        <v>1068</v>
      </c>
      <c r="I25" s="191" t="s">
        <v>1069</v>
      </c>
      <c r="J25" s="186">
        <v>0.04</v>
      </c>
      <c r="K25" s="320" t="s">
        <v>666</v>
      </c>
      <c r="L25" s="1">
        <v>43831</v>
      </c>
      <c r="M25" s="1">
        <v>44166</v>
      </c>
      <c r="N25" s="163" t="s">
        <v>1063</v>
      </c>
      <c r="O25" s="321" t="s">
        <v>31</v>
      </c>
      <c r="P25" s="635"/>
      <c r="Q25" s="491">
        <v>8.3299999999999999E-2</v>
      </c>
      <c r="R25" s="474"/>
      <c r="S25" s="491">
        <v>8.3299999999999999E-2</v>
      </c>
      <c r="T25" s="474"/>
      <c r="U25" s="491">
        <v>8.3299999999999999E-2</v>
      </c>
      <c r="V25" s="474"/>
      <c r="W25" s="491">
        <v>8.3299999999999999E-2</v>
      </c>
      <c r="X25" s="474"/>
      <c r="Y25" s="491">
        <v>8.3299999999999999E-2</v>
      </c>
      <c r="Z25" s="474"/>
      <c r="AA25" s="491">
        <v>8.3299999999999999E-2</v>
      </c>
      <c r="AB25" s="474"/>
      <c r="AC25" s="491">
        <v>8.3299999999999999E-2</v>
      </c>
      <c r="AD25" s="474"/>
      <c r="AE25" s="491">
        <v>8.3299999999999999E-2</v>
      </c>
      <c r="AF25" s="474"/>
      <c r="AG25" s="491">
        <v>8.3299999999999999E-2</v>
      </c>
      <c r="AH25" s="488"/>
      <c r="AI25" s="491">
        <v>8.3299999999999999E-2</v>
      </c>
      <c r="AJ25" s="474"/>
      <c r="AK25" s="491">
        <v>8.3299999999999999E-2</v>
      </c>
      <c r="AL25" s="474"/>
      <c r="AM25" s="636">
        <v>8.3699999999999997E-2</v>
      </c>
      <c r="AN25" s="627"/>
      <c r="AO25" s="323"/>
      <c r="AP25" s="241"/>
    </row>
    <row r="26" spans="1:42" s="41" customFormat="1" ht="38.25" customHeight="1" x14ac:dyDescent="0.2">
      <c r="A26" s="863"/>
      <c r="B26" s="863"/>
      <c r="C26" s="1121"/>
      <c r="D26" s="1122"/>
      <c r="E26" s="1120"/>
      <c r="F26" s="1120"/>
      <c r="G26" s="191" t="s">
        <v>667</v>
      </c>
      <c r="H26" s="191" t="s">
        <v>668</v>
      </c>
      <c r="I26" s="191" t="s">
        <v>669</v>
      </c>
      <c r="J26" s="186">
        <v>0.02</v>
      </c>
      <c r="K26" s="320" t="s">
        <v>648</v>
      </c>
      <c r="L26" s="1">
        <v>43831</v>
      </c>
      <c r="M26" s="1">
        <v>44166</v>
      </c>
      <c r="N26" s="163" t="s">
        <v>1063</v>
      </c>
      <c r="O26" s="321" t="s">
        <v>40</v>
      </c>
      <c r="P26" s="635"/>
      <c r="Q26" s="488"/>
      <c r="R26" s="474"/>
      <c r="S26" s="488"/>
      <c r="T26" s="489"/>
      <c r="U26" s="474"/>
      <c r="V26" s="474"/>
      <c r="W26" s="485">
        <v>1</v>
      </c>
      <c r="X26" s="474"/>
      <c r="Y26" s="474"/>
      <c r="Z26" s="474"/>
      <c r="AA26" s="474"/>
      <c r="AB26" s="474"/>
      <c r="AC26" s="474"/>
      <c r="AD26" s="474"/>
      <c r="AE26" s="474"/>
      <c r="AF26" s="474"/>
      <c r="AG26" s="485">
        <v>1</v>
      </c>
      <c r="AH26" s="474"/>
      <c r="AI26" s="474"/>
      <c r="AJ26" s="474"/>
      <c r="AK26" s="474"/>
      <c r="AL26" s="474"/>
      <c r="AM26" s="522"/>
      <c r="AN26" s="626"/>
      <c r="AO26" s="323"/>
      <c r="AP26" s="241"/>
    </row>
    <row r="27" spans="1:42" s="41" customFormat="1" ht="38.25" customHeight="1" x14ac:dyDescent="0.2">
      <c r="A27" s="863"/>
      <c r="B27" s="863"/>
      <c r="C27" s="1119" t="s">
        <v>670</v>
      </c>
      <c r="D27" s="863" t="s">
        <v>671</v>
      </c>
      <c r="E27" s="1120">
        <v>0.1</v>
      </c>
      <c r="F27" s="1123" t="s">
        <v>25</v>
      </c>
      <c r="G27" s="191" t="s">
        <v>1070</v>
      </c>
      <c r="H27" s="191" t="s">
        <v>1080</v>
      </c>
      <c r="I27" s="191" t="s">
        <v>1081</v>
      </c>
      <c r="J27" s="186">
        <v>0.06</v>
      </c>
      <c r="K27" s="320" t="s">
        <v>661</v>
      </c>
      <c r="L27" s="1">
        <v>43831</v>
      </c>
      <c r="M27" s="1">
        <v>44166</v>
      </c>
      <c r="N27" s="163" t="s">
        <v>1063</v>
      </c>
      <c r="O27" s="321" t="s">
        <v>32</v>
      </c>
      <c r="P27" s="635"/>
      <c r="Q27" s="488"/>
      <c r="R27" s="474"/>
      <c r="S27" s="491">
        <v>0.1</v>
      </c>
      <c r="T27" s="474"/>
      <c r="U27" s="491">
        <v>0.1</v>
      </c>
      <c r="V27" s="474"/>
      <c r="W27" s="491">
        <v>0.1</v>
      </c>
      <c r="X27" s="474"/>
      <c r="Y27" s="491">
        <v>0.1</v>
      </c>
      <c r="Z27" s="474"/>
      <c r="AA27" s="491">
        <v>0.1</v>
      </c>
      <c r="AB27" s="474"/>
      <c r="AC27" s="491">
        <v>0.1</v>
      </c>
      <c r="AD27" s="474"/>
      <c r="AE27" s="491">
        <v>0.1</v>
      </c>
      <c r="AF27" s="474"/>
      <c r="AG27" s="491">
        <v>0.1</v>
      </c>
      <c r="AH27" s="488"/>
      <c r="AI27" s="491">
        <v>0.1</v>
      </c>
      <c r="AJ27" s="474"/>
      <c r="AK27" s="491">
        <v>0.1</v>
      </c>
      <c r="AL27" s="474"/>
      <c r="AM27" s="636"/>
      <c r="AN27" s="627"/>
      <c r="AO27" s="325"/>
      <c r="AP27" s="241"/>
    </row>
    <row r="28" spans="1:42" s="41" customFormat="1" ht="70.5" customHeight="1" x14ac:dyDescent="0.2">
      <c r="A28" s="863"/>
      <c r="B28" s="863"/>
      <c r="C28" s="1119"/>
      <c r="D28" s="863"/>
      <c r="E28" s="1120"/>
      <c r="F28" s="1123"/>
      <c r="G28" s="191" t="s">
        <v>672</v>
      </c>
      <c r="H28" s="191" t="s">
        <v>673</v>
      </c>
      <c r="I28" s="191" t="s">
        <v>674</v>
      </c>
      <c r="J28" s="186">
        <v>0.02</v>
      </c>
      <c r="K28" s="320" t="s">
        <v>661</v>
      </c>
      <c r="L28" s="1">
        <v>43862</v>
      </c>
      <c r="M28" s="1">
        <v>44166</v>
      </c>
      <c r="N28" s="163" t="s">
        <v>1063</v>
      </c>
      <c r="O28" s="321" t="s">
        <v>33</v>
      </c>
      <c r="P28" s="637"/>
      <c r="Q28" s="488"/>
      <c r="R28" s="474"/>
      <c r="S28" s="491">
        <v>0.1</v>
      </c>
      <c r="T28" s="474"/>
      <c r="U28" s="491">
        <v>0.1</v>
      </c>
      <c r="V28" s="474"/>
      <c r="W28" s="491">
        <v>0.1</v>
      </c>
      <c r="X28" s="474"/>
      <c r="Y28" s="491">
        <v>0.1</v>
      </c>
      <c r="Z28" s="474"/>
      <c r="AA28" s="491">
        <v>0.1</v>
      </c>
      <c r="AB28" s="474"/>
      <c r="AC28" s="491">
        <v>0.1</v>
      </c>
      <c r="AD28" s="474"/>
      <c r="AE28" s="491">
        <v>0.1</v>
      </c>
      <c r="AF28" s="474"/>
      <c r="AG28" s="491">
        <v>0.1</v>
      </c>
      <c r="AH28" s="488"/>
      <c r="AI28" s="491">
        <v>0.1</v>
      </c>
      <c r="AJ28" s="474"/>
      <c r="AK28" s="491">
        <v>0.1</v>
      </c>
      <c r="AL28" s="474"/>
      <c r="AM28" s="636"/>
      <c r="AN28" s="626"/>
      <c r="AO28" s="323"/>
      <c r="AP28" s="241"/>
    </row>
    <row r="29" spans="1:42" s="41" customFormat="1" ht="46.5" customHeight="1" x14ac:dyDescent="0.2">
      <c r="A29" s="863"/>
      <c r="B29" s="863"/>
      <c r="C29" s="1119"/>
      <c r="D29" s="863"/>
      <c r="E29" s="1120"/>
      <c r="F29" s="1123"/>
      <c r="G29" s="191" t="s">
        <v>1071</v>
      </c>
      <c r="H29" s="191" t="s">
        <v>675</v>
      </c>
      <c r="I29" s="191" t="s">
        <v>676</v>
      </c>
      <c r="J29" s="186">
        <v>0.02</v>
      </c>
      <c r="K29" s="320" t="s">
        <v>648</v>
      </c>
      <c r="L29" s="1">
        <v>43862</v>
      </c>
      <c r="M29" s="1">
        <v>44136</v>
      </c>
      <c r="N29" s="163" t="s">
        <v>1063</v>
      </c>
      <c r="O29" s="321" t="s">
        <v>34</v>
      </c>
      <c r="P29" s="637"/>
      <c r="Q29" s="489"/>
      <c r="R29" s="492"/>
      <c r="S29" s="492"/>
      <c r="T29" s="492"/>
      <c r="U29" s="485">
        <v>1</v>
      </c>
      <c r="V29" s="487"/>
      <c r="W29" s="492"/>
      <c r="X29" s="474"/>
      <c r="Y29" s="492"/>
      <c r="Z29" s="487"/>
      <c r="AA29" s="485">
        <v>1</v>
      </c>
      <c r="AB29" s="474"/>
      <c r="AC29" s="492"/>
      <c r="AD29" s="474"/>
      <c r="AE29" s="492"/>
      <c r="AF29" s="474"/>
      <c r="AG29" s="485">
        <v>1</v>
      </c>
      <c r="AH29" s="488"/>
      <c r="AI29" s="492"/>
      <c r="AJ29" s="474"/>
      <c r="AK29" s="492"/>
      <c r="AL29" s="474"/>
      <c r="AM29" s="514">
        <v>1</v>
      </c>
      <c r="AN29" s="626"/>
      <c r="AO29" s="323"/>
    </row>
    <row r="30" spans="1:42" s="41" customFormat="1" ht="49.5" customHeight="1" x14ac:dyDescent="0.2">
      <c r="A30" s="863"/>
      <c r="B30" s="863"/>
      <c r="C30" s="1119" t="s">
        <v>677</v>
      </c>
      <c r="D30" s="863" t="s">
        <v>1072</v>
      </c>
      <c r="E30" s="1120">
        <v>0.12</v>
      </c>
      <c r="F30" s="1120" t="s">
        <v>25</v>
      </c>
      <c r="G30" s="99" t="s">
        <v>1073</v>
      </c>
      <c r="H30" s="191" t="s">
        <v>678</v>
      </c>
      <c r="I30" s="191" t="s">
        <v>676</v>
      </c>
      <c r="J30" s="186">
        <v>0.02</v>
      </c>
      <c r="K30" s="155" t="s">
        <v>679</v>
      </c>
      <c r="L30" s="1">
        <v>43831</v>
      </c>
      <c r="M30" s="1">
        <v>44166</v>
      </c>
      <c r="N30" s="163" t="s">
        <v>1063</v>
      </c>
      <c r="O30" s="321" t="s">
        <v>35</v>
      </c>
      <c r="P30" s="631"/>
      <c r="Q30" s="474"/>
      <c r="R30" s="474"/>
      <c r="S30" s="474"/>
      <c r="T30" s="474"/>
      <c r="U30" s="474"/>
      <c r="V30" s="474"/>
      <c r="W30" s="474"/>
      <c r="X30" s="474"/>
      <c r="Y30" s="474"/>
      <c r="Z30" s="474"/>
      <c r="AA30" s="485">
        <v>1</v>
      </c>
      <c r="AB30" s="474"/>
      <c r="AC30" s="474"/>
      <c r="AD30" s="474"/>
      <c r="AE30" s="474"/>
      <c r="AF30" s="474"/>
      <c r="AG30" s="474"/>
      <c r="AH30" s="474"/>
      <c r="AI30" s="474"/>
      <c r="AJ30" s="474"/>
      <c r="AK30" s="474"/>
      <c r="AL30" s="474"/>
      <c r="AM30" s="514">
        <v>1</v>
      </c>
      <c r="AN30" s="626"/>
      <c r="AO30" s="323"/>
    </row>
    <row r="31" spans="1:42" s="41" customFormat="1" ht="62.25" customHeight="1" x14ac:dyDescent="0.2">
      <c r="A31" s="863"/>
      <c r="B31" s="863"/>
      <c r="C31" s="1119"/>
      <c r="D31" s="863"/>
      <c r="E31" s="1120"/>
      <c r="F31" s="1120"/>
      <c r="G31" s="191" t="s">
        <v>1074</v>
      </c>
      <c r="H31" s="191" t="s">
        <v>680</v>
      </c>
      <c r="I31" s="191" t="s">
        <v>681</v>
      </c>
      <c r="J31" s="186">
        <v>0.02</v>
      </c>
      <c r="K31" s="320" t="s">
        <v>682</v>
      </c>
      <c r="L31" s="1">
        <v>43831</v>
      </c>
      <c r="M31" s="1">
        <v>44166</v>
      </c>
      <c r="N31" s="163" t="s">
        <v>1063</v>
      </c>
      <c r="O31" s="321" t="s">
        <v>44</v>
      </c>
      <c r="P31" s="631"/>
      <c r="Q31" s="485">
        <v>2</v>
      </c>
      <c r="R31" s="474"/>
      <c r="S31" s="485">
        <v>1</v>
      </c>
      <c r="T31" s="474"/>
      <c r="U31" s="485">
        <v>1</v>
      </c>
      <c r="V31" s="474"/>
      <c r="W31" s="485">
        <v>2</v>
      </c>
      <c r="X31" s="474"/>
      <c r="Y31" s="485">
        <v>1</v>
      </c>
      <c r="Z31" s="474"/>
      <c r="AA31" s="485">
        <v>1</v>
      </c>
      <c r="AB31" s="474"/>
      <c r="AC31" s="485">
        <v>2</v>
      </c>
      <c r="AD31" s="474"/>
      <c r="AE31" s="485">
        <v>1</v>
      </c>
      <c r="AF31" s="474"/>
      <c r="AG31" s="485">
        <v>1</v>
      </c>
      <c r="AH31" s="474"/>
      <c r="AI31" s="485">
        <v>2</v>
      </c>
      <c r="AJ31" s="474"/>
      <c r="AK31" s="485">
        <v>1</v>
      </c>
      <c r="AL31" s="474"/>
      <c r="AM31" s="514">
        <v>1</v>
      </c>
      <c r="AN31" s="626"/>
      <c r="AO31" s="159"/>
    </row>
    <row r="32" spans="1:42" s="41" customFormat="1" ht="59.25" customHeight="1" x14ac:dyDescent="0.2">
      <c r="A32" s="863"/>
      <c r="B32" s="863"/>
      <c r="C32" s="1119"/>
      <c r="D32" s="863"/>
      <c r="E32" s="1120"/>
      <c r="F32" s="1120" t="s">
        <v>25</v>
      </c>
      <c r="G32" s="863" t="s">
        <v>1075</v>
      </c>
      <c r="H32" s="191" t="s">
        <v>1114</v>
      </c>
      <c r="I32" s="191" t="s">
        <v>681</v>
      </c>
      <c r="J32" s="186">
        <v>0.02</v>
      </c>
      <c r="K32" s="320" t="s">
        <v>682</v>
      </c>
      <c r="L32" s="1">
        <v>43831</v>
      </c>
      <c r="M32" s="1">
        <v>44166</v>
      </c>
      <c r="N32" s="163" t="s">
        <v>1063</v>
      </c>
      <c r="O32" s="321" t="s">
        <v>45</v>
      </c>
      <c r="P32" s="631"/>
      <c r="Q32" s="474"/>
      <c r="R32" s="474"/>
      <c r="S32" s="474"/>
      <c r="T32" s="474"/>
      <c r="U32" s="485">
        <v>2</v>
      </c>
      <c r="V32" s="474"/>
      <c r="W32" s="485">
        <v>1</v>
      </c>
      <c r="X32" s="474"/>
      <c r="Y32" s="485">
        <v>1</v>
      </c>
      <c r="Z32" s="474"/>
      <c r="AA32" s="485">
        <v>1</v>
      </c>
      <c r="AB32" s="474"/>
      <c r="AC32" s="485">
        <v>2</v>
      </c>
      <c r="AD32" s="474"/>
      <c r="AE32" s="485">
        <v>1</v>
      </c>
      <c r="AF32" s="474"/>
      <c r="AG32" s="485">
        <v>1</v>
      </c>
      <c r="AH32" s="474"/>
      <c r="AI32" s="485">
        <v>1</v>
      </c>
      <c r="AJ32" s="474"/>
      <c r="AK32" s="485">
        <v>1</v>
      </c>
      <c r="AL32" s="474"/>
      <c r="AM32" s="522"/>
      <c r="AN32" s="626"/>
      <c r="AO32" s="323"/>
    </row>
    <row r="33" spans="1:41" s="41" customFormat="1" ht="59.25" customHeight="1" x14ac:dyDescent="0.2">
      <c r="A33" s="863"/>
      <c r="B33" s="863"/>
      <c r="C33" s="1119"/>
      <c r="D33" s="863"/>
      <c r="E33" s="1120"/>
      <c r="F33" s="1120"/>
      <c r="G33" s="863"/>
      <c r="H33" s="191" t="s">
        <v>683</v>
      </c>
      <c r="I33" s="191" t="s">
        <v>681</v>
      </c>
      <c r="J33" s="186">
        <v>0.04</v>
      </c>
      <c r="K33" s="155" t="s">
        <v>661</v>
      </c>
      <c r="L33" s="1">
        <v>43831</v>
      </c>
      <c r="M33" s="1">
        <v>44166</v>
      </c>
      <c r="N33" s="163" t="s">
        <v>1063</v>
      </c>
      <c r="O33" s="321" t="s">
        <v>45</v>
      </c>
      <c r="P33" s="631"/>
      <c r="Q33" s="485">
        <v>2</v>
      </c>
      <c r="R33" s="474"/>
      <c r="S33" s="485">
        <v>1</v>
      </c>
      <c r="T33" s="474"/>
      <c r="U33" s="485">
        <v>1</v>
      </c>
      <c r="V33" s="474"/>
      <c r="W33" s="485">
        <v>2</v>
      </c>
      <c r="X33" s="474"/>
      <c r="Y33" s="485">
        <v>1</v>
      </c>
      <c r="Z33" s="474"/>
      <c r="AA33" s="485">
        <v>1</v>
      </c>
      <c r="AB33" s="474"/>
      <c r="AC33" s="485">
        <v>2</v>
      </c>
      <c r="AD33" s="474"/>
      <c r="AE33" s="485">
        <v>1</v>
      </c>
      <c r="AF33" s="474"/>
      <c r="AG33" s="485">
        <v>1</v>
      </c>
      <c r="AH33" s="474"/>
      <c r="AI33" s="485">
        <v>2</v>
      </c>
      <c r="AJ33" s="474"/>
      <c r="AK33" s="485">
        <v>1</v>
      </c>
      <c r="AL33" s="474"/>
      <c r="AM33" s="514">
        <v>1</v>
      </c>
      <c r="AN33" s="626"/>
      <c r="AO33" s="323"/>
    </row>
    <row r="34" spans="1:41" s="41" customFormat="1" ht="62.25" customHeight="1" x14ac:dyDescent="0.2">
      <c r="A34" s="863"/>
      <c r="B34" s="863"/>
      <c r="C34" s="1119"/>
      <c r="D34" s="863"/>
      <c r="E34" s="1120"/>
      <c r="F34" s="1120"/>
      <c r="G34" s="191" t="s">
        <v>1076</v>
      </c>
      <c r="H34" s="191" t="s">
        <v>684</v>
      </c>
      <c r="I34" s="191" t="s">
        <v>685</v>
      </c>
      <c r="J34" s="186">
        <v>0.02</v>
      </c>
      <c r="K34" s="320" t="s">
        <v>682</v>
      </c>
      <c r="L34" s="1">
        <v>43983</v>
      </c>
      <c r="M34" s="1">
        <v>44012</v>
      </c>
      <c r="N34" s="163" t="s">
        <v>1063</v>
      </c>
      <c r="O34" s="321">
        <v>54</v>
      </c>
      <c r="P34" s="631"/>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514">
        <v>1</v>
      </c>
      <c r="AN34" s="626"/>
      <c r="AO34" s="323"/>
    </row>
    <row r="35" spans="1:41" s="41" customFormat="1" ht="38.25" customHeight="1" x14ac:dyDescent="0.2">
      <c r="A35" s="863"/>
      <c r="B35" s="863"/>
      <c r="C35" s="1119" t="s">
        <v>635</v>
      </c>
      <c r="D35" s="863" t="s">
        <v>1077</v>
      </c>
      <c r="E35" s="1120">
        <v>0.2</v>
      </c>
      <c r="F35" s="1120" t="s">
        <v>25</v>
      </c>
      <c r="G35" s="863" t="s">
        <v>686</v>
      </c>
      <c r="H35" s="191" t="s">
        <v>687</v>
      </c>
      <c r="I35" s="191" t="s">
        <v>688</v>
      </c>
      <c r="J35" s="186">
        <v>0.05</v>
      </c>
      <c r="K35" s="155" t="s">
        <v>689</v>
      </c>
      <c r="L35" s="1">
        <v>43831</v>
      </c>
      <c r="M35" s="1" t="s">
        <v>690</v>
      </c>
      <c r="N35" s="163" t="s">
        <v>1063</v>
      </c>
      <c r="O35" s="1124" t="s">
        <v>46</v>
      </c>
      <c r="P35" s="631"/>
      <c r="Q35" s="491">
        <v>8.3299999999999999E-2</v>
      </c>
      <c r="R35" s="474"/>
      <c r="S35" s="491">
        <v>8.3299999999999999E-2</v>
      </c>
      <c r="T35" s="474"/>
      <c r="U35" s="491">
        <v>8.3299999999999999E-2</v>
      </c>
      <c r="V35" s="474"/>
      <c r="W35" s="491">
        <v>8.3299999999999999E-2</v>
      </c>
      <c r="X35" s="474"/>
      <c r="Y35" s="491">
        <v>8.3299999999999999E-2</v>
      </c>
      <c r="Z35" s="474"/>
      <c r="AA35" s="491">
        <v>8.3299999999999999E-2</v>
      </c>
      <c r="AB35" s="474"/>
      <c r="AC35" s="491">
        <v>8.3299999999999999E-2</v>
      </c>
      <c r="AD35" s="474"/>
      <c r="AE35" s="491">
        <v>8.3299999999999999E-2</v>
      </c>
      <c r="AF35" s="474"/>
      <c r="AG35" s="491">
        <v>8.3299999999999999E-2</v>
      </c>
      <c r="AH35" s="488"/>
      <c r="AI35" s="491">
        <v>8.3299999999999999E-2</v>
      </c>
      <c r="AJ35" s="474"/>
      <c r="AK35" s="491">
        <v>8.3299999999999999E-2</v>
      </c>
      <c r="AL35" s="474"/>
      <c r="AM35" s="636">
        <v>8.3699999999999997E-2</v>
      </c>
      <c r="AN35" s="626"/>
      <c r="AO35" s="323"/>
    </row>
    <row r="36" spans="1:41" s="41" customFormat="1" ht="50.25" customHeight="1" x14ac:dyDescent="0.2">
      <c r="A36" s="863"/>
      <c r="B36" s="863"/>
      <c r="C36" s="1119"/>
      <c r="D36" s="863"/>
      <c r="E36" s="1120"/>
      <c r="F36" s="1120"/>
      <c r="G36" s="863"/>
      <c r="H36" s="191" t="s">
        <v>691</v>
      </c>
      <c r="I36" s="191" t="s">
        <v>692</v>
      </c>
      <c r="J36" s="186">
        <v>0.05</v>
      </c>
      <c r="K36" s="155" t="s">
        <v>689</v>
      </c>
      <c r="L36" s="1">
        <v>43831</v>
      </c>
      <c r="M36" s="1">
        <v>44165</v>
      </c>
      <c r="N36" s="163" t="s">
        <v>1063</v>
      </c>
      <c r="O36" s="1124"/>
      <c r="P36" s="632"/>
      <c r="Q36" s="491">
        <v>8.3299999999999999E-2</v>
      </c>
      <c r="R36" s="474"/>
      <c r="S36" s="491">
        <v>8.3299999999999999E-2</v>
      </c>
      <c r="T36" s="474"/>
      <c r="U36" s="491">
        <v>8.3299999999999999E-2</v>
      </c>
      <c r="V36" s="474"/>
      <c r="W36" s="491">
        <v>8.3299999999999999E-2</v>
      </c>
      <c r="X36" s="474"/>
      <c r="Y36" s="491">
        <v>8.3299999999999999E-2</v>
      </c>
      <c r="Z36" s="474"/>
      <c r="AA36" s="491">
        <v>8.3299999999999999E-2</v>
      </c>
      <c r="AB36" s="474"/>
      <c r="AC36" s="491">
        <v>8.3299999999999999E-2</v>
      </c>
      <c r="AD36" s="474"/>
      <c r="AE36" s="491">
        <v>8.3299999999999999E-2</v>
      </c>
      <c r="AF36" s="474"/>
      <c r="AG36" s="491">
        <v>8.3299999999999999E-2</v>
      </c>
      <c r="AH36" s="488"/>
      <c r="AI36" s="491">
        <v>8.3299999999999999E-2</v>
      </c>
      <c r="AJ36" s="474"/>
      <c r="AK36" s="491">
        <v>8.3299999999999999E-2</v>
      </c>
      <c r="AL36" s="474"/>
      <c r="AM36" s="636">
        <v>8.3699999999999997E-2</v>
      </c>
      <c r="AN36" s="626"/>
      <c r="AO36" s="323"/>
    </row>
    <row r="37" spans="1:41" s="41" customFormat="1" ht="57" customHeight="1" x14ac:dyDescent="0.2">
      <c r="A37" s="863"/>
      <c r="B37" s="863"/>
      <c r="C37" s="1119"/>
      <c r="D37" s="863"/>
      <c r="E37" s="1120"/>
      <c r="F37" s="1120"/>
      <c r="G37" s="191" t="s">
        <v>693</v>
      </c>
      <c r="H37" s="191" t="s">
        <v>694</v>
      </c>
      <c r="I37" s="191" t="s">
        <v>695</v>
      </c>
      <c r="J37" s="186">
        <v>0.05</v>
      </c>
      <c r="K37" s="320" t="s">
        <v>696</v>
      </c>
      <c r="L37" s="1">
        <v>43831</v>
      </c>
      <c r="M37" s="1">
        <v>44166</v>
      </c>
      <c r="N37" s="163" t="s">
        <v>1063</v>
      </c>
      <c r="O37" s="321" t="s">
        <v>697</v>
      </c>
      <c r="P37" s="635"/>
      <c r="Q37" s="491">
        <v>8.3299999999999999E-2</v>
      </c>
      <c r="R37" s="474"/>
      <c r="S37" s="491">
        <v>8.3299999999999999E-2</v>
      </c>
      <c r="T37" s="474"/>
      <c r="U37" s="491">
        <v>8.3299999999999999E-2</v>
      </c>
      <c r="V37" s="474"/>
      <c r="W37" s="491">
        <v>8.3299999999999999E-2</v>
      </c>
      <c r="X37" s="474"/>
      <c r="Y37" s="491">
        <v>8.3299999999999999E-2</v>
      </c>
      <c r="Z37" s="474"/>
      <c r="AA37" s="491">
        <v>8.3299999999999999E-2</v>
      </c>
      <c r="AB37" s="474"/>
      <c r="AC37" s="491">
        <v>8.3299999999999999E-2</v>
      </c>
      <c r="AD37" s="474"/>
      <c r="AE37" s="491">
        <v>8.3299999999999999E-2</v>
      </c>
      <c r="AF37" s="474"/>
      <c r="AG37" s="491">
        <v>8.3299999999999999E-2</v>
      </c>
      <c r="AH37" s="474"/>
      <c r="AI37" s="491">
        <v>8.3299999999999999E-2</v>
      </c>
      <c r="AJ37" s="474"/>
      <c r="AK37" s="491">
        <v>8.3299999999999999E-2</v>
      </c>
      <c r="AL37" s="474"/>
      <c r="AM37" s="636">
        <v>8.3699999999999997E-2</v>
      </c>
      <c r="AN37" s="626"/>
      <c r="AO37" s="323"/>
    </row>
    <row r="38" spans="1:41" s="41" customFormat="1" ht="76.5" customHeight="1" x14ac:dyDescent="0.2">
      <c r="A38" s="863"/>
      <c r="B38" s="863"/>
      <c r="C38" s="1119"/>
      <c r="D38" s="863"/>
      <c r="E38" s="1120"/>
      <c r="F38" s="1120"/>
      <c r="G38" s="191" t="s">
        <v>1078</v>
      </c>
      <c r="H38" s="191" t="s">
        <v>698</v>
      </c>
      <c r="I38" s="191" t="s">
        <v>699</v>
      </c>
      <c r="J38" s="98">
        <v>2.5000000000000001E-2</v>
      </c>
      <c r="K38" s="320" t="s">
        <v>696</v>
      </c>
      <c r="L38" s="1">
        <v>43831</v>
      </c>
      <c r="M38" s="1">
        <v>43435</v>
      </c>
      <c r="N38" s="163" t="s">
        <v>1063</v>
      </c>
      <c r="O38" s="321" t="s">
        <v>700</v>
      </c>
      <c r="P38" s="632"/>
      <c r="Q38" s="485">
        <v>2</v>
      </c>
      <c r="R38" s="474"/>
      <c r="S38" s="485">
        <v>1</v>
      </c>
      <c r="T38" s="474"/>
      <c r="U38" s="485">
        <v>1</v>
      </c>
      <c r="V38" s="474"/>
      <c r="W38" s="485">
        <v>2</v>
      </c>
      <c r="X38" s="474"/>
      <c r="Y38" s="485">
        <v>1</v>
      </c>
      <c r="Z38" s="474"/>
      <c r="AA38" s="485">
        <v>1</v>
      </c>
      <c r="AB38" s="474"/>
      <c r="AC38" s="485">
        <v>2</v>
      </c>
      <c r="AD38" s="474"/>
      <c r="AE38" s="485">
        <v>1</v>
      </c>
      <c r="AF38" s="474"/>
      <c r="AG38" s="485">
        <v>1</v>
      </c>
      <c r="AH38" s="474"/>
      <c r="AI38" s="485">
        <v>2</v>
      </c>
      <c r="AJ38" s="474"/>
      <c r="AK38" s="485">
        <v>1</v>
      </c>
      <c r="AL38" s="474"/>
      <c r="AM38" s="514">
        <v>1</v>
      </c>
      <c r="AN38" s="626"/>
      <c r="AO38" s="323"/>
    </row>
    <row r="39" spans="1:41" s="41" customFormat="1" ht="68.25" customHeight="1" x14ac:dyDescent="0.2">
      <c r="A39" s="863"/>
      <c r="B39" s="863"/>
      <c r="C39" s="1119"/>
      <c r="D39" s="863"/>
      <c r="E39" s="1120"/>
      <c r="F39" s="1120"/>
      <c r="G39" s="191" t="s">
        <v>701</v>
      </c>
      <c r="H39" s="191" t="s">
        <v>702</v>
      </c>
      <c r="I39" s="191" t="s">
        <v>681</v>
      </c>
      <c r="J39" s="98">
        <v>2.5000000000000001E-2</v>
      </c>
      <c r="K39" s="320" t="s">
        <v>696</v>
      </c>
      <c r="L39" s="1">
        <v>43831</v>
      </c>
      <c r="M39" s="1">
        <v>43435</v>
      </c>
      <c r="N39" s="163" t="s">
        <v>1063</v>
      </c>
      <c r="O39" s="321">
        <v>6.4</v>
      </c>
      <c r="P39" s="632"/>
      <c r="Q39" s="611">
        <v>1</v>
      </c>
      <c r="R39" s="487"/>
      <c r="S39" s="611">
        <v>1</v>
      </c>
      <c r="T39" s="487"/>
      <c r="U39" s="611">
        <v>1</v>
      </c>
      <c r="V39" s="487"/>
      <c r="W39" s="611">
        <v>1</v>
      </c>
      <c r="X39" s="487"/>
      <c r="Y39" s="611">
        <v>1</v>
      </c>
      <c r="Z39" s="487"/>
      <c r="AA39" s="611">
        <v>1</v>
      </c>
      <c r="AB39" s="487"/>
      <c r="AC39" s="611">
        <v>1</v>
      </c>
      <c r="AD39" s="487"/>
      <c r="AE39" s="611">
        <v>1</v>
      </c>
      <c r="AF39" s="487"/>
      <c r="AG39" s="611">
        <v>1</v>
      </c>
      <c r="AH39" s="487"/>
      <c r="AI39" s="611">
        <v>1</v>
      </c>
      <c r="AJ39" s="487"/>
      <c r="AK39" s="611">
        <v>1</v>
      </c>
      <c r="AL39" s="487"/>
      <c r="AM39" s="521">
        <v>1</v>
      </c>
      <c r="AN39" s="626"/>
      <c r="AO39" s="291"/>
    </row>
    <row r="40" spans="1:41" s="41" customFormat="1" ht="104.25" customHeight="1" thickBot="1" x14ac:dyDescent="0.25">
      <c r="A40" s="1049"/>
      <c r="B40" s="1049"/>
      <c r="C40" s="326"/>
      <c r="D40" s="327" t="s">
        <v>1079</v>
      </c>
      <c r="E40" s="328">
        <v>0.05</v>
      </c>
      <c r="F40" s="189" t="s">
        <v>25</v>
      </c>
      <c r="G40" s="327" t="s">
        <v>703</v>
      </c>
      <c r="H40" s="442" t="s">
        <v>536</v>
      </c>
      <c r="I40" s="299" t="s">
        <v>451</v>
      </c>
      <c r="J40" s="329">
        <v>0.05</v>
      </c>
      <c r="K40" s="330" t="s">
        <v>682</v>
      </c>
      <c r="L40" s="331">
        <v>43831</v>
      </c>
      <c r="M40" s="331">
        <v>44166</v>
      </c>
      <c r="N40" s="195" t="s">
        <v>1063</v>
      </c>
      <c r="O40" s="624" t="s">
        <v>48</v>
      </c>
      <c r="P40" s="638"/>
      <c r="Q40" s="605">
        <v>8.3299999999999999E-2</v>
      </c>
      <c r="R40" s="639"/>
      <c r="S40" s="605">
        <v>8.3299999999999999E-2</v>
      </c>
      <c r="T40" s="640"/>
      <c r="U40" s="605">
        <v>8.3299999999999999E-2</v>
      </c>
      <c r="V40" s="640"/>
      <c r="W40" s="605">
        <v>8.3299999999999999E-2</v>
      </c>
      <c r="X40" s="640"/>
      <c r="Y40" s="605">
        <v>8.3299999999999999E-2</v>
      </c>
      <c r="Z40" s="640"/>
      <c r="AA40" s="605">
        <v>8.3299999999999999E-2</v>
      </c>
      <c r="AB40" s="640"/>
      <c r="AC40" s="605">
        <v>8.3299999999999999E-2</v>
      </c>
      <c r="AD40" s="607"/>
      <c r="AE40" s="605">
        <v>8.3299999999999999E-2</v>
      </c>
      <c r="AF40" s="607"/>
      <c r="AG40" s="605">
        <v>8.3299999999999999E-2</v>
      </c>
      <c r="AH40" s="607"/>
      <c r="AI40" s="605">
        <v>8.3299999999999999E-2</v>
      </c>
      <c r="AJ40" s="607"/>
      <c r="AK40" s="605">
        <v>8.3299999999999999E-2</v>
      </c>
      <c r="AL40" s="607"/>
      <c r="AM40" s="453">
        <v>8.3699999999999997E-2</v>
      </c>
      <c r="AN40" s="322"/>
      <c r="AO40" s="481"/>
    </row>
    <row r="41" spans="1:41" s="41" customFormat="1" ht="30" customHeight="1" x14ac:dyDescent="0.2">
      <c r="A41" s="233" t="s">
        <v>16</v>
      </c>
      <c r="B41" s="234"/>
      <c r="C41" s="234" t="s">
        <v>17</v>
      </c>
      <c r="D41" s="234"/>
      <c r="E41" s="332"/>
      <c r="F41" s="333" t="s">
        <v>14</v>
      </c>
      <c r="G41" s="333"/>
      <c r="H41" s="136" t="s">
        <v>15</v>
      </c>
      <c r="I41" s="333" t="s">
        <v>15</v>
      </c>
      <c r="J41" s="334"/>
      <c r="K41" s="335"/>
      <c r="L41" s="333"/>
      <c r="M41" s="333"/>
      <c r="N41" s="336"/>
      <c r="O41" s="888"/>
      <c r="P41" s="889"/>
      <c r="Q41" s="889"/>
      <c r="R41" s="889"/>
      <c r="S41" s="889"/>
      <c r="T41" s="889"/>
      <c r="U41" s="889"/>
      <c r="V41" s="889"/>
      <c r="W41" s="889"/>
      <c r="X41" s="889"/>
      <c r="Y41" s="889"/>
      <c r="Z41" s="889"/>
      <c r="AA41" s="889"/>
      <c r="AB41" s="889"/>
      <c r="AC41" s="889"/>
      <c r="AD41" s="889"/>
      <c r="AE41" s="889"/>
      <c r="AF41" s="889"/>
      <c r="AG41" s="889"/>
      <c r="AH41" s="889"/>
      <c r="AI41" s="889"/>
      <c r="AJ41" s="889"/>
      <c r="AK41" s="889"/>
      <c r="AL41" s="889"/>
      <c r="AM41" s="890"/>
      <c r="AN41" s="617"/>
      <c r="AO41" s="900"/>
    </row>
    <row r="42" spans="1:41" s="41" customFormat="1" ht="60" customHeight="1" x14ac:dyDescent="0.2">
      <c r="A42" s="135" t="s">
        <v>63</v>
      </c>
      <c r="B42" s="136"/>
      <c r="C42" s="136" t="s">
        <v>311</v>
      </c>
      <c r="D42" s="136"/>
      <c r="E42" s="337"/>
      <c r="F42" s="1125" t="s">
        <v>38</v>
      </c>
      <c r="G42" s="1125"/>
      <c r="H42" s="502" t="s">
        <v>1118</v>
      </c>
      <c r="I42" s="1126" t="s">
        <v>63</v>
      </c>
      <c r="J42" s="1126"/>
      <c r="K42" s="338"/>
      <c r="L42" s="337"/>
      <c r="M42" s="337"/>
      <c r="N42" s="339"/>
      <c r="O42" s="891"/>
      <c r="P42" s="892"/>
      <c r="Q42" s="892"/>
      <c r="R42" s="892"/>
      <c r="S42" s="892"/>
      <c r="T42" s="892"/>
      <c r="U42" s="892"/>
      <c r="V42" s="892"/>
      <c r="W42" s="892"/>
      <c r="X42" s="892"/>
      <c r="Y42" s="892"/>
      <c r="Z42" s="892"/>
      <c r="AA42" s="892"/>
      <c r="AB42" s="892"/>
      <c r="AC42" s="892"/>
      <c r="AD42" s="892"/>
      <c r="AE42" s="892"/>
      <c r="AF42" s="892"/>
      <c r="AG42" s="892"/>
      <c r="AH42" s="892"/>
      <c r="AI42" s="892"/>
      <c r="AJ42" s="892"/>
      <c r="AK42" s="892"/>
      <c r="AL42" s="892"/>
      <c r="AM42" s="893"/>
      <c r="AN42" s="617"/>
      <c r="AO42" s="900"/>
    </row>
    <row r="43" spans="1:41" s="41" customFormat="1" ht="36.75" customHeight="1" thickBot="1" x14ac:dyDescent="0.25">
      <c r="A43" s="242" t="s">
        <v>452</v>
      </c>
      <c r="B43" s="140"/>
      <c r="C43" s="140" t="s">
        <v>312</v>
      </c>
      <c r="D43" s="140"/>
      <c r="E43" s="251"/>
      <c r="F43" s="340" t="s">
        <v>39</v>
      </c>
      <c r="G43" s="252"/>
      <c r="H43" s="452" t="s">
        <v>1119</v>
      </c>
      <c r="I43" s="878" t="s">
        <v>37</v>
      </c>
      <c r="J43" s="878"/>
      <c r="K43" s="341" t="s">
        <v>18</v>
      </c>
      <c r="L43" s="251"/>
      <c r="M43" s="251"/>
      <c r="N43" s="342"/>
      <c r="O43" s="894"/>
      <c r="P43" s="895"/>
      <c r="Q43" s="895"/>
      <c r="R43" s="895"/>
      <c r="S43" s="895"/>
      <c r="T43" s="895"/>
      <c r="U43" s="895"/>
      <c r="V43" s="895"/>
      <c r="W43" s="895"/>
      <c r="X43" s="895"/>
      <c r="Y43" s="895"/>
      <c r="Z43" s="895"/>
      <c r="AA43" s="895"/>
      <c r="AB43" s="895"/>
      <c r="AC43" s="895"/>
      <c r="AD43" s="895"/>
      <c r="AE43" s="895"/>
      <c r="AF43" s="895"/>
      <c r="AG43" s="895"/>
      <c r="AH43" s="895"/>
      <c r="AI43" s="895"/>
      <c r="AJ43" s="895"/>
      <c r="AK43" s="895"/>
      <c r="AL43" s="895"/>
      <c r="AM43" s="896"/>
      <c r="AN43" s="617"/>
      <c r="AO43" s="900"/>
    </row>
    <row r="44" spans="1:41" s="137" customFormat="1" ht="13.5" x14ac:dyDescent="0.25">
      <c r="C44" s="343"/>
      <c r="E44" s="344"/>
      <c r="F44" s="344"/>
      <c r="K44" s="345"/>
      <c r="N44" s="343"/>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7"/>
      <c r="AO44" s="346"/>
    </row>
    <row r="45" spans="1:41" s="137" customFormat="1" ht="13.5" x14ac:dyDescent="0.25">
      <c r="C45" s="343"/>
      <c r="E45" s="344"/>
      <c r="F45" s="344"/>
      <c r="K45" s="345"/>
      <c r="N45" s="343"/>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7"/>
      <c r="AO45" s="346"/>
    </row>
    <row r="46" spans="1:41" s="137" customFormat="1" ht="13.5" x14ac:dyDescent="0.25">
      <c r="C46" s="343"/>
      <c r="E46" s="344"/>
      <c r="F46" s="344"/>
      <c r="K46" s="345"/>
      <c r="N46" s="343"/>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7"/>
      <c r="AO46" s="346"/>
    </row>
    <row r="47" spans="1:41" s="137" customFormat="1" ht="13.5" x14ac:dyDescent="0.25">
      <c r="C47" s="343"/>
      <c r="E47" s="344"/>
      <c r="F47" s="344"/>
      <c r="K47" s="345"/>
      <c r="N47" s="343"/>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7"/>
      <c r="AO47" s="346"/>
    </row>
    <row r="48" spans="1:41" s="137" customFormat="1" ht="13.5" x14ac:dyDescent="0.25">
      <c r="C48" s="343"/>
      <c r="E48" s="344"/>
      <c r="F48" s="344"/>
      <c r="K48" s="345"/>
      <c r="N48" s="343"/>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7"/>
      <c r="AO48" s="346"/>
    </row>
    <row r="49" spans="3:41" s="137" customFormat="1" ht="13.5" x14ac:dyDescent="0.25">
      <c r="C49" s="343"/>
      <c r="E49" s="344"/>
      <c r="F49" s="344"/>
      <c r="K49" s="345"/>
      <c r="N49" s="343"/>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7"/>
      <c r="AO49" s="346"/>
    </row>
    <row r="50" spans="3:41" s="137" customFormat="1" ht="13.5" x14ac:dyDescent="0.25">
      <c r="C50" s="343"/>
      <c r="E50" s="344"/>
      <c r="F50" s="344"/>
      <c r="K50" s="345"/>
      <c r="N50" s="343"/>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7"/>
      <c r="AO50" s="346"/>
    </row>
    <row r="51" spans="3:41" s="137" customFormat="1" ht="13.5" x14ac:dyDescent="0.25">
      <c r="C51" s="343"/>
      <c r="E51" s="344"/>
      <c r="F51" s="344"/>
      <c r="K51" s="345"/>
      <c r="N51" s="343"/>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7"/>
      <c r="AO51" s="346"/>
    </row>
    <row r="52" spans="3:41" s="41" customFormat="1" ht="13.5" x14ac:dyDescent="0.2">
      <c r="C52" s="259"/>
      <c r="E52" s="315"/>
      <c r="F52" s="315"/>
      <c r="K52" s="316"/>
      <c r="N52" s="259"/>
      <c r="AN52" s="318"/>
    </row>
    <row r="53" spans="3:41" s="41" customFormat="1" ht="13.5" x14ac:dyDescent="0.2">
      <c r="C53" s="259"/>
      <c r="E53" s="315"/>
      <c r="F53" s="315"/>
      <c r="K53" s="316"/>
      <c r="N53" s="259"/>
      <c r="AN53" s="318"/>
    </row>
  </sheetData>
  <mergeCells count="72">
    <mergeCell ref="G32:G33"/>
    <mergeCell ref="G35:G36"/>
    <mergeCell ref="O35:O36"/>
    <mergeCell ref="AO41:AO43"/>
    <mergeCell ref="F42:G42"/>
    <mergeCell ref="I42:J42"/>
    <mergeCell ref="I43:J43"/>
    <mergeCell ref="O41:AM43"/>
    <mergeCell ref="G17:G19"/>
    <mergeCell ref="O17:O19"/>
    <mergeCell ref="G20:G21"/>
    <mergeCell ref="O20:O21"/>
    <mergeCell ref="G22:G23"/>
    <mergeCell ref="O22:O23"/>
    <mergeCell ref="F27:F29"/>
    <mergeCell ref="F32:F34"/>
    <mergeCell ref="C35:C39"/>
    <mergeCell ref="D35:D39"/>
    <mergeCell ref="E35:E39"/>
    <mergeCell ref="F35:F39"/>
    <mergeCell ref="C30:C34"/>
    <mergeCell ref="D30:D34"/>
    <mergeCell ref="E30:E34"/>
    <mergeCell ref="F30:F31"/>
    <mergeCell ref="F12:F15"/>
    <mergeCell ref="C16:C26"/>
    <mergeCell ref="D16:D23"/>
    <mergeCell ref="E16:E23"/>
    <mergeCell ref="F16:F23"/>
    <mergeCell ref="D24:D26"/>
    <mergeCell ref="E24:E26"/>
    <mergeCell ref="F24:F26"/>
    <mergeCell ref="A12:A40"/>
    <mergeCell ref="B12:B40"/>
    <mergeCell ref="C12:C14"/>
    <mergeCell ref="D12:D15"/>
    <mergeCell ref="E12:E15"/>
    <mergeCell ref="C27:C29"/>
    <mergeCell ref="D27:D29"/>
    <mergeCell ref="E27:E29"/>
    <mergeCell ref="AN10:AO10"/>
    <mergeCell ref="AH10:AI10"/>
    <mergeCell ref="V10:W10"/>
    <mergeCell ref="X10:Y10"/>
    <mergeCell ref="Z10:AA10"/>
    <mergeCell ref="AB10:AC10"/>
    <mergeCell ref="AJ10:AK10"/>
    <mergeCell ref="AL10:AM10"/>
    <mergeCell ref="AD10:AE10"/>
    <mergeCell ref="AF10:AG10"/>
    <mergeCell ref="T10:U10"/>
    <mergeCell ref="G10:G11"/>
    <mergeCell ref="H10:H11"/>
    <mergeCell ref="I10:I11"/>
    <mergeCell ref="J10:J11"/>
    <mergeCell ref="K10:K11"/>
    <mergeCell ref="L10:L11"/>
    <mergeCell ref="M10:M11"/>
    <mergeCell ref="N10:N11"/>
    <mergeCell ref="O10:O11"/>
    <mergeCell ref="P10:Q10"/>
    <mergeCell ref="R10:S10"/>
    <mergeCell ref="A3:N8"/>
    <mergeCell ref="O3:AM8"/>
    <mergeCell ref="AN3:AO9"/>
    <mergeCell ref="A9:G9"/>
    <mergeCell ref="H9:AM9"/>
    <mergeCell ref="A10:B10"/>
    <mergeCell ref="C10:C11"/>
    <mergeCell ref="D10:D11"/>
    <mergeCell ref="E10:E11"/>
    <mergeCell ref="F10:F11"/>
  </mergeCells>
  <printOptions horizontalCentered="1" verticalCentered="1"/>
  <pageMargins left="0.25" right="0.25" top="0.75" bottom="0.75" header="0.3" footer="0.3"/>
  <pageSetup paperSize="41" scale="26" orientation="landscape" r:id="rId1"/>
  <headerFooter alignWithMargins="0">
    <oddFooter>Página &amp;P de &amp;N</oddFooter>
  </headerFooter>
  <colBreaks count="1" manualBreakCount="1">
    <brk id="14" min="2" max="4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PLAN DE ACCION INSTITUCIONAL </vt:lpstr>
      <vt:lpstr>GGA</vt:lpstr>
      <vt:lpstr>GGF</vt:lpstr>
      <vt:lpstr>GGH</vt:lpstr>
      <vt:lpstr>OAJ</vt:lpstr>
      <vt:lpstr>OCI</vt:lpstr>
      <vt:lpstr>GCyP</vt:lpstr>
      <vt:lpstr>GEeI</vt:lpstr>
      <vt:lpstr>GPyE</vt:lpstr>
      <vt:lpstr>GTICS</vt:lpstr>
      <vt:lpstr>MISIONAL</vt:lpstr>
      <vt:lpstr>Hoja1</vt:lpstr>
      <vt:lpstr>GCyP!Área_de_impresión</vt:lpstr>
      <vt:lpstr>GGA!Área_de_impresión</vt:lpstr>
      <vt:lpstr>GGF!Área_de_impresión</vt:lpstr>
      <vt:lpstr>GPyE!Área_de_impresión</vt:lpstr>
      <vt:lpstr>GTICS!Área_de_impresión</vt:lpstr>
      <vt:lpstr>MISIONAL!Área_de_impresión</vt:lpstr>
      <vt:lpstr>OAJ!Área_de_impresión</vt:lpstr>
      <vt:lpstr>OCI!Área_de_impresión</vt:lpstr>
    </vt:vector>
  </TitlesOfParts>
  <Company>DANSOCIAL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lmedina</dc:creator>
  <cp:lastModifiedBy>Marisol Viveros</cp:lastModifiedBy>
  <cp:lastPrinted>2020-01-23T13:43:20Z</cp:lastPrinted>
  <dcterms:created xsi:type="dcterms:W3CDTF">2011-04-13T13:54:48Z</dcterms:created>
  <dcterms:modified xsi:type="dcterms:W3CDTF">2020-12-14T22:02:01Z</dcterms:modified>
</cp:coreProperties>
</file>