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725"/>
  <workbookPr showInkAnnotation="0" codeName="ThisWorkbook" defaultThemeVersion="124226"/>
  <mc:AlternateContent xmlns:mc="http://schemas.openxmlformats.org/markup-compatibility/2006">
    <mc:Choice Requires="x15">
      <x15ac:absPath xmlns:x15ac="http://schemas.microsoft.com/office/spreadsheetml/2010/11/ac" url="\\192.168.1.29\FileServer\Planeacion\GESTION 2026\3. Gestión del Mejoramiento\4. MATRIZ DE RIESGOS 2026\MAPA DE RIESGOS 2026_V7\Para publicación 1 de sept\"/>
    </mc:Choice>
  </mc:AlternateContent>
  <xr:revisionPtr revIDLastSave="0" documentId="13_ncr:1_{20DB27C0-107C-40E6-B4D8-D6F52AE4AA70}" xr6:coauthVersionLast="47" xr6:coauthVersionMax="47" xr10:uidLastSave="{00000000-0000-0000-0000-000000000000}"/>
  <bookViews>
    <workbookView xWindow="-108" yWindow="-108" windowWidth="30936" windowHeight="16776" firstSheet="4" activeTab="8" xr2:uid="{00000000-000D-0000-FFFF-FFFF00000000}"/>
  </bookViews>
  <sheets>
    <sheet name="1 INSTRUCTIVO" sheetId="38" r:id="rId1"/>
    <sheet name="2 CONTEXTO E IDENTIFICACIÓN" sheetId="30" r:id="rId2"/>
    <sheet name="11 FORMULAS" sheetId="34" state="hidden" r:id="rId3"/>
    <sheet name="3 PROBABIL E IMPACTO INHERENTE" sheetId="15" r:id="rId4"/>
    <sheet name="4 MAPA CALOR INHERENTE" sheetId="31" r:id="rId5"/>
    <sheet name="5 VALORACIÓN DEL CONTROL" sheetId="9" r:id="rId6"/>
    <sheet name="6 MAPA CALOR RESIDUAL" sheetId="35" r:id="rId7"/>
    <sheet name="7 MAPA CALOR INHEREN Y RESIDUAL" sheetId="37" r:id="rId8"/>
    <sheet name="8 MAPA RIESGOS" sheetId="36" r:id="rId9"/>
    <sheet name="9 RIESGO DEL PROCESO" sheetId="33" r:id="rId10"/>
    <sheet name="10 CONTROL DE CAMBIOS" sheetId="20" r:id="rId11"/>
  </sheets>
  <externalReferences>
    <externalReference r:id="rId12"/>
    <externalReference r:id="rId13"/>
  </externalReferences>
  <definedNames>
    <definedName name="_xlnm._FilterDatabase" localSheetId="0" hidden="1">'1 INSTRUCTIVO'!$B$85:$H$119</definedName>
    <definedName name="_xlnm._FilterDatabase" localSheetId="1" hidden="1">'2 CONTEXTO E IDENTIFICACIÓN'!$F$7:$J$8</definedName>
    <definedName name="_xlnm._FilterDatabase" localSheetId="3" hidden="1">'3 PROBABIL E IMPACTO INHERENTE'!$A$8:$N$8</definedName>
    <definedName name="_xlnm._FilterDatabase" localSheetId="4" hidden="1">'4 MAPA CALOR INHERENTE'!$A$8:$AJ$8</definedName>
    <definedName name="_xlnm._FilterDatabase" localSheetId="5" hidden="1">'5 VALORACIÓN DEL CONTROL'!$A$7:$X$127</definedName>
    <definedName name="_xlnm._FilterDatabase" localSheetId="6" hidden="1">'6 MAPA CALOR RESIDUAL'!$A$8:$AL$8</definedName>
    <definedName name="_xlnm._FilterDatabase" localSheetId="7" hidden="1">'7 MAPA CALOR INHEREN Y RESIDUAL'!$A$9:$AL$9</definedName>
    <definedName name="_xlnm._FilterDatabase" localSheetId="8" hidden="1">'8 MAPA RIESGOS'!$A$8:$AX$8</definedName>
    <definedName name="Afectación_Económica">'3 PROBABIL E IMPACTO INHERENTE'!$X$9:$X$14</definedName>
    <definedName name="_xlnm.Print_Area" localSheetId="10">'10 CONTROL DE CAMBIOS'!$A$1:$D$9</definedName>
    <definedName name="_xlnm.Print_Area" localSheetId="3">'3 PROBABIL E IMPACTO INHERENTE'!$A$1:$Y$28</definedName>
    <definedName name="Definicion_tratamiento">'11 FORMULAS'!#REF!</definedName>
    <definedName name="E_Relaciones_Laborales">'11 FORMULAS'!$C$12:$C$17</definedName>
    <definedName name="Ejecución_administración_de_procesos">Tabla2[Ejecución_administración_de_procesos]</definedName>
    <definedName name="Evento_externo">'11 FORMULAS'!$F$39:$F$42</definedName>
    <definedName name="F_Usuarios_Productos_y_Prácticas_Organizacionales">'11 FORMULAS'!$C$18:$C$23</definedName>
    <definedName name="Fiscal">'11 FORMULAS'!$B$32:$B$35</definedName>
    <definedName name="Fiscal_A">'11 FORMULAS'!#REF!</definedName>
    <definedName name="Fiscal_B">'11 FORMULAS'!#REF!</definedName>
    <definedName name="G_Daños_Activos_Físicos">'11 FORMULAS'!$C$24:$C$26</definedName>
    <definedName name="Gestión">'11 FORMULAS'!$A$32:$A$34</definedName>
    <definedName name="Gestiòn">'11 FORMULAS'!#REF!</definedName>
    <definedName name="Gestión_A">'11 FORMULAS'!#REF!</definedName>
    <definedName name="Gestión_B">'11 FORMULAS'!#REF!</definedName>
    <definedName name="IMPACTO_PROCESOS" localSheetId="1">'[1]LISTAS FORMULAS'!$C$3:$C$7</definedName>
    <definedName name="IMPACTO_PROCESOS" localSheetId="4">'[1]LISTAS FORMULAS'!$C$3:$C$7</definedName>
    <definedName name="IMPACTO_PROCESOS" localSheetId="6">'[1]LISTAS FORMULAS'!$C$3:$C$7</definedName>
    <definedName name="IMPACTO_PROCESOS" localSheetId="7">'[1]LISTAS FORMULAS'!$C$3:$C$7</definedName>
    <definedName name="IMPACTO_PROCESOS" localSheetId="8">'[1]LISTAS FORMULAS'!$C$3:$C$7</definedName>
    <definedName name="IMPACTO_PROCESOS" localSheetId="9">'[1]LISTAS FORMULAS'!$C$3:$C$7</definedName>
    <definedName name="Infraestructura">'11 FORMULAS'!$E$39:$E$42</definedName>
    <definedName name="Integridad_Pública_Corrupción">'11 FORMULAS'!$D$32:$D$34</definedName>
    <definedName name="Integridad_Pública_LA_FT_FP">'11 FORMULAS'!$E$32:$E$34</definedName>
    <definedName name="IntegridadPública_Corrupción">'11 FORMULAS'!#REF!</definedName>
    <definedName name="IntegridadPública_LA_FT_FP">'11 FORMULAS'!#REF!</definedName>
    <definedName name="opciones" localSheetId="1">'[1]LISTAS FORMULAS'!$F$3:$F$4</definedName>
    <definedName name="opciones" localSheetId="4">'[1]LISTAS FORMULAS'!$F$3:$F$4</definedName>
    <definedName name="opciones" localSheetId="6">'[1]LISTAS FORMULAS'!$F$3:$F$4</definedName>
    <definedName name="opciones" localSheetId="7">'[1]LISTAS FORMULAS'!$F$3:$F$4</definedName>
    <definedName name="opciones" localSheetId="8">'[1]LISTAS FORMULAS'!$F$3:$F$4</definedName>
    <definedName name="opciones" localSheetId="9">'[1]LISTAS FORMULAS'!$F$3:$F$4</definedName>
    <definedName name="opciones2" localSheetId="1">'[1]LISTAS FORMULAS'!$G$3:$G$5</definedName>
    <definedName name="opciones2" localSheetId="4">'[1]LISTAS FORMULAS'!$G$3:$G$5</definedName>
    <definedName name="opciones2" localSheetId="6">'[1]LISTAS FORMULAS'!$G$3:$G$5</definedName>
    <definedName name="opciones2" localSheetId="7">'[1]LISTAS FORMULAS'!$G$3:$G$5</definedName>
    <definedName name="opciones2" localSheetId="8">'[1]LISTAS FORMULAS'!$G$3:$G$5</definedName>
    <definedName name="opciones2" localSheetId="9">'[1]LISTAS FORMULAS'!$G$3:$G$5</definedName>
    <definedName name="Plan_accion">'11 FORMULAS'!#REF!</definedName>
    <definedName name="Plan_acción">'11 FORMULAS'!#REF!</definedName>
    <definedName name="Plan_de_acción">'11 FORMULAS'!#REF!</definedName>
    <definedName name="Posibilidad__de_efecto_dañoso_sobre_el_interes_patrimonial">'11 FORMULAS'!#REF!</definedName>
    <definedName name="Posibilidad_de_pérdida_Económica">'11 FORMULAS'!#REF!</definedName>
    <definedName name="Quince_Cero" localSheetId="1">'[1]LISTAS FORMULAS'!$F$14:$F$15</definedName>
    <definedName name="Quince_Cero" localSheetId="4">'[1]LISTAS FORMULAS'!$F$14:$F$15</definedName>
    <definedName name="Quince_Cero" localSheetId="6">'[1]LISTAS FORMULAS'!$F$14:$F$15</definedName>
    <definedName name="Quince_Cero" localSheetId="7">'[1]LISTAS FORMULAS'!$F$14:$F$15</definedName>
    <definedName name="Quince_Cero" localSheetId="8">'[1]LISTAS FORMULAS'!$F$14:$F$15</definedName>
    <definedName name="Quince_Cero" localSheetId="9">'[1]LISTAS FORMULAS'!$F$14:$F$15</definedName>
    <definedName name="Rango_Calificacion_Ejecucion" localSheetId="1">'[1]LISTAS FORMULAS'!$H$3:$H$5</definedName>
    <definedName name="Rango_Calificacion_Ejecucion" localSheetId="4">'[1]LISTAS FORMULAS'!$H$3:$H$5</definedName>
    <definedName name="Rango_Calificacion_Ejecucion" localSheetId="6">'[1]LISTAS FORMULAS'!$H$3:$H$5</definedName>
    <definedName name="Rango_Calificacion_Ejecucion" localSheetId="7">'[1]LISTAS FORMULAS'!$H$3:$H$5</definedName>
    <definedName name="Rango_Calificacion_Ejecucion" localSheetId="8">'[1]LISTAS FORMULAS'!$H$3:$H$5</definedName>
    <definedName name="Rango_Calificacion_Ejecucion" localSheetId="9">'[1]LISTAS FORMULAS'!$H$3:$H$5</definedName>
    <definedName name="Reducir_mitigar_Transferir_Evitar">'8 MAPA RIESGOS'!$AJ$16:$AJ$18</definedName>
    <definedName name="Reputacional">'3 PROBABIL E IMPACTO INHERENTE'!$Y$9:$Y$14</definedName>
    <definedName name="Requiere_Plan_de_Acción">'8 MAPA RIESGOS'!$AJ$16:$AJ$18</definedName>
    <definedName name="Seg.Información">'11 FORMULAS'!#REF!</definedName>
    <definedName name="Seguridad_Información">'11 FORMULAS'!$C$32:$C$34</definedName>
    <definedName name="Talento_Humano">'11 FORMULAS'!$C$39:$C$42</definedName>
    <definedName name="Tecnología">'11 FORMULAS'!$D$39:$D$43</definedName>
    <definedName name="Tipo" localSheetId="10">'[2]CONTEXTO E IDENTIFICACIÓN'!$C$21:$C$24</definedName>
    <definedName name="TIPO" localSheetId="4">'[1]CONTEXTO E IDENTIFICACIÓN'!$E$29:$E$32</definedName>
    <definedName name="TIPO" localSheetId="6">'[1]CONTEXTO E IDENTIFICACIÓN'!$E$29:$E$32</definedName>
    <definedName name="TIPO" localSheetId="7">'[1]CONTEXTO E IDENTIFICACIÓN'!$E$29:$E$32</definedName>
    <definedName name="TIPO" localSheetId="8">'[1]CONTEXTO E IDENTIFICACIÓN'!$E$29:$E$32</definedName>
    <definedName name="TIPO" localSheetId="9">'[1]CONTEXTO E IDENTIFICACIÓN'!$E$29:$E$32</definedName>
    <definedName name="Tipo">'11 FORMULAS'!$A$4:$A$11</definedName>
    <definedName name="_xlnm.Print_Titles" localSheetId="1">'2 CONTEXTO E IDENTIFICACIÓN'!$7:$8</definedName>
    <definedName name="_xlnm.Print_Titles" localSheetId="3">'3 PROBABIL E IMPACTO INHERENTE'!$5:$8</definedName>
    <definedName name="_xlnm.Print_Titles" localSheetId="5">'5 VALORACIÓN DEL CONTROL'!$3:$7</definedName>
    <definedName name="Transacción_u_Operación_aplica_para_LA_FT_FP">'11 FORMULAS'!$B$39:$B$42</definedName>
  </definedNames>
  <calcPr calcId="191028"/>
  <fileRecoveryPr autoRecover="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 i="9" l="1"/>
  <c r="K9" i="9"/>
  <c r="L9" i="9"/>
  <c r="N9" i="9"/>
  <c r="I10" i="9"/>
  <c r="K10" i="9"/>
  <c r="L10" i="9"/>
  <c r="N10" i="9"/>
  <c r="S10" i="9" s="1"/>
  <c r="I11" i="9"/>
  <c r="K11" i="9"/>
  <c r="L11" i="9"/>
  <c r="N11" i="9"/>
  <c r="S11" i="9"/>
  <c r="I12" i="9"/>
  <c r="K12" i="9"/>
  <c r="L12" i="9"/>
  <c r="N12" i="9"/>
  <c r="K13" i="9"/>
  <c r="I13" i="9"/>
  <c r="L13" i="9"/>
  <c r="N13" i="9"/>
  <c r="E10" i="30"/>
  <c r="E11" i="30"/>
  <c r="E12" i="30"/>
  <c r="E13" i="30"/>
  <c r="E14" i="30"/>
  <c r="E15" i="30"/>
  <c r="E16" i="30"/>
  <c r="E17" i="30"/>
  <c r="E18" i="30"/>
  <c r="E19" i="30"/>
  <c r="E20" i="30"/>
  <c r="E21" i="30"/>
  <c r="E22" i="30"/>
  <c r="E23" i="30"/>
  <c r="E24" i="30"/>
  <c r="E25" i="30"/>
  <c r="E26" i="30"/>
  <c r="E27" i="30"/>
  <c r="E28" i="30"/>
  <c r="E9" i="30"/>
  <c r="D2" i="20"/>
  <c r="I2" i="33"/>
  <c r="G2" i="33"/>
  <c r="B5" i="33"/>
  <c r="B4" i="33"/>
  <c r="G1" i="33"/>
  <c r="D2" i="33"/>
  <c r="I2" i="36"/>
  <c r="G2" i="36"/>
  <c r="B5" i="36"/>
  <c r="B4" i="36"/>
  <c r="G1" i="36"/>
  <c r="D2" i="36"/>
  <c r="M2" i="37"/>
  <c r="K2" i="37"/>
  <c r="B5" i="37"/>
  <c r="B4" i="37"/>
  <c r="K1" i="37"/>
  <c r="F2" i="37"/>
  <c r="J2" i="35"/>
  <c r="H2" i="35"/>
  <c r="H1" i="35"/>
  <c r="B5" i="35"/>
  <c r="B4" i="35"/>
  <c r="D2" i="35"/>
  <c r="J2" i="9"/>
  <c r="H2" i="9"/>
  <c r="H1" i="9"/>
  <c r="B4" i="9"/>
  <c r="B3" i="9"/>
  <c r="D2" i="9"/>
  <c r="L3" i="31"/>
  <c r="J3" i="31"/>
  <c r="J2" i="31"/>
  <c r="B5" i="31"/>
  <c r="B4" i="31"/>
  <c r="D2" i="31"/>
  <c r="B4" i="15"/>
  <c r="D2" i="15"/>
  <c r="H2" i="15"/>
  <c r="J4" i="15"/>
  <c r="H4" i="15"/>
  <c r="B5" i="15"/>
  <c r="J9" i="30"/>
  <c r="J10" i="30"/>
  <c r="J11" i="30"/>
  <c r="J12" i="30"/>
  <c r="J13" i="30"/>
  <c r="J14" i="30"/>
  <c r="J15" i="30"/>
  <c r="J16" i="30"/>
  <c r="J17" i="30"/>
  <c r="J18" i="30"/>
  <c r="J19" i="30"/>
  <c r="J20" i="30"/>
  <c r="J21" i="30"/>
  <c r="J22" i="30"/>
  <c r="J23" i="30"/>
  <c r="J24" i="30"/>
  <c r="J25" i="30"/>
  <c r="J26" i="30"/>
  <c r="J27" i="30"/>
  <c r="J28" i="30"/>
  <c r="N14" i="9"/>
  <c r="N15" i="9"/>
  <c r="N16" i="9"/>
  <c r="N17" i="9"/>
  <c r="N18" i="9"/>
  <c r="N19" i="9"/>
  <c r="N20" i="9"/>
  <c r="N21" i="9"/>
  <c r="N22" i="9"/>
  <c r="N23" i="9"/>
  <c r="N24" i="9"/>
  <c r="N25" i="9"/>
  <c r="N26" i="9"/>
  <c r="N27" i="9"/>
  <c r="N28" i="9"/>
  <c r="N29" i="9"/>
  <c r="N30" i="9"/>
  <c r="N31" i="9"/>
  <c r="N32" i="9"/>
  <c r="N33" i="9"/>
  <c r="N34" i="9"/>
  <c r="N35" i="9"/>
  <c r="N36" i="9"/>
  <c r="N37" i="9"/>
  <c r="N38" i="9"/>
  <c r="N39" i="9"/>
  <c r="N40" i="9"/>
  <c r="N41" i="9"/>
  <c r="N42" i="9"/>
  <c r="N43" i="9"/>
  <c r="N44" i="9"/>
  <c r="N45" i="9"/>
  <c r="N46" i="9"/>
  <c r="N47" i="9"/>
  <c r="N48" i="9"/>
  <c r="N49" i="9"/>
  <c r="N50" i="9"/>
  <c r="N51" i="9"/>
  <c r="N52" i="9"/>
  <c r="N53" i="9"/>
  <c r="N54" i="9"/>
  <c r="N55" i="9"/>
  <c r="N56" i="9"/>
  <c r="N57" i="9"/>
  <c r="N58" i="9"/>
  <c r="N59" i="9"/>
  <c r="N60" i="9"/>
  <c r="N61" i="9"/>
  <c r="N62" i="9"/>
  <c r="N63" i="9"/>
  <c r="N64" i="9"/>
  <c r="N65" i="9"/>
  <c r="N66" i="9"/>
  <c r="N67" i="9"/>
  <c r="N68" i="9"/>
  <c r="N69" i="9"/>
  <c r="N70" i="9"/>
  <c r="N71" i="9"/>
  <c r="N72" i="9"/>
  <c r="N73" i="9"/>
  <c r="N74" i="9"/>
  <c r="N75" i="9"/>
  <c r="N76" i="9"/>
  <c r="N77" i="9"/>
  <c r="N78" i="9"/>
  <c r="N79" i="9"/>
  <c r="N80" i="9"/>
  <c r="N81" i="9"/>
  <c r="N82" i="9"/>
  <c r="N83" i="9"/>
  <c r="N84" i="9"/>
  <c r="N85" i="9"/>
  <c r="N86" i="9"/>
  <c r="N87" i="9"/>
  <c r="N88" i="9"/>
  <c r="N89" i="9"/>
  <c r="N90" i="9"/>
  <c r="N91" i="9"/>
  <c r="N92" i="9"/>
  <c r="N93" i="9"/>
  <c r="N94" i="9"/>
  <c r="N95" i="9"/>
  <c r="N96" i="9"/>
  <c r="N97" i="9"/>
  <c r="N98" i="9"/>
  <c r="N99" i="9"/>
  <c r="N100" i="9"/>
  <c r="N101" i="9"/>
  <c r="N102" i="9"/>
  <c r="N103" i="9"/>
  <c r="N104" i="9"/>
  <c r="N105" i="9"/>
  <c r="N106" i="9"/>
  <c r="N107" i="9"/>
  <c r="N108" i="9"/>
  <c r="N109" i="9"/>
  <c r="N110" i="9"/>
  <c r="N111" i="9"/>
  <c r="N112" i="9"/>
  <c r="N113" i="9"/>
  <c r="N114" i="9"/>
  <c r="N115" i="9"/>
  <c r="N116" i="9"/>
  <c r="N117" i="9"/>
  <c r="N118" i="9"/>
  <c r="N119" i="9"/>
  <c r="N120" i="9"/>
  <c r="N121" i="9"/>
  <c r="N122" i="9"/>
  <c r="N123" i="9"/>
  <c r="N124" i="9"/>
  <c r="N125" i="9"/>
  <c r="N126" i="9"/>
  <c r="N127" i="9"/>
  <c r="N8" i="9"/>
  <c r="L14" i="9"/>
  <c r="L15" i="9"/>
  <c r="L16" i="9"/>
  <c r="L17" i="9"/>
  <c r="L18" i="9"/>
  <c r="L19" i="9"/>
  <c r="L20" i="9"/>
  <c r="L21" i="9"/>
  <c r="L22" i="9"/>
  <c r="L23" i="9"/>
  <c r="L24" i="9"/>
  <c r="L25" i="9"/>
  <c r="L26" i="9"/>
  <c r="L27" i="9"/>
  <c r="L28" i="9"/>
  <c r="L29" i="9"/>
  <c r="L30" i="9"/>
  <c r="L31" i="9"/>
  <c r="L32" i="9"/>
  <c r="L33" i="9"/>
  <c r="L34" i="9"/>
  <c r="L35" i="9"/>
  <c r="L36" i="9"/>
  <c r="L37" i="9"/>
  <c r="L38" i="9"/>
  <c r="L39" i="9"/>
  <c r="L40" i="9"/>
  <c r="L41" i="9"/>
  <c r="L42" i="9"/>
  <c r="L43" i="9"/>
  <c r="L44" i="9"/>
  <c r="L45" i="9"/>
  <c r="L46" i="9"/>
  <c r="L47" i="9"/>
  <c r="L48" i="9"/>
  <c r="L49" i="9"/>
  <c r="L50" i="9"/>
  <c r="L51" i="9"/>
  <c r="L52" i="9"/>
  <c r="L53" i="9"/>
  <c r="L54" i="9"/>
  <c r="L55" i="9"/>
  <c r="L56" i="9"/>
  <c r="L57" i="9"/>
  <c r="L58" i="9"/>
  <c r="L59" i="9"/>
  <c r="L60" i="9"/>
  <c r="L61" i="9"/>
  <c r="L62" i="9"/>
  <c r="L63" i="9"/>
  <c r="L64" i="9"/>
  <c r="L65" i="9"/>
  <c r="L66" i="9"/>
  <c r="L67" i="9"/>
  <c r="L68" i="9"/>
  <c r="L69" i="9"/>
  <c r="L70" i="9"/>
  <c r="L71" i="9"/>
  <c r="L72" i="9"/>
  <c r="L73" i="9"/>
  <c r="L74" i="9"/>
  <c r="L75" i="9"/>
  <c r="L76" i="9"/>
  <c r="L77" i="9"/>
  <c r="L78" i="9"/>
  <c r="L79" i="9"/>
  <c r="L80" i="9"/>
  <c r="L81" i="9"/>
  <c r="L82" i="9"/>
  <c r="L83" i="9"/>
  <c r="L84" i="9"/>
  <c r="L85" i="9"/>
  <c r="L86" i="9"/>
  <c r="L87" i="9"/>
  <c r="L88" i="9"/>
  <c r="L89" i="9"/>
  <c r="L90" i="9"/>
  <c r="L91" i="9"/>
  <c r="L92" i="9"/>
  <c r="L93" i="9"/>
  <c r="L94" i="9"/>
  <c r="L95" i="9"/>
  <c r="U95" i="9" s="1"/>
  <c r="L96" i="9"/>
  <c r="U96" i="9" s="1"/>
  <c r="L97" i="9"/>
  <c r="U97" i="9" s="1"/>
  <c r="L98" i="9"/>
  <c r="L99" i="9"/>
  <c r="L100" i="9"/>
  <c r="L101" i="9"/>
  <c r="L102" i="9"/>
  <c r="L103" i="9"/>
  <c r="U103" i="9" s="1"/>
  <c r="L104" i="9"/>
  <c r="L105" i="9"/>
  <c r="U105" i="9" s="1"/>
  <c r="L106" i="9"/>
  <c r="U106" i="9" s="1"/>
  <c r="L107" i="9"/>
  <c r="L108" i="9"/>
  <c r="L109" i="9"/>
  <c r="L110" i="9"/>
  <c r="L111" i="9"/>
  <c r="U111" i="9" s="1"/>
  <c r="L112" i="9"/>
  <c r="U112" i="9" s="1"/>
  <c r="L113" i="9"/>
  <c r="U113" i="9" s="1"/>
  <c r="L114" i="9"/>
  <c r="U114" i="9" s="1"/>
  <c r="L115" i="9"/>
  <c r="L116" i="9"/>
  <c r="L117" i="9"/>
  <c r="L118" i="9"/>
  <c r="L119" i="9"/>
  <c r="U119" i="9" s="1"/>
  <c r="L120" i="9"/>
  <c r="U120" i="9" s="1"/>
  <c r="L121" i="9"/>
  <c r="L122" i="9"/>
  <c r="L123" i="9"/>
  <c r="L124" i="9"/>
  <c r="L125" i="9"/>
  <c r="L126" i="9"/>
  <c r="L127" i="9"/>
  <c r="U127" i="9" s="1"/>
  <c r="L8" i="9"/>
  <c r="K14" i="9"/>
  <c r="K15" i="9"/>
  <c r="K16" i="9"/>
  <c r="K17" i="9"/>
  <c r="K18" i="9"/>
  <c r="K19" i="9"/>
  <c r="K20" i="9"/>
  <c r="K21" i="9"/>
  <c r="K22" i="9"/>
  <c r="K23" i="9"/>
  <c r="K24" i="9"/>
  <c r="K25" i="9"/>
  <c r="K26" i="9"/>
  <c r="K27" i="9"/>
  <c r="K28" i="9"/>
  <c r="K29" i="9"/>
  <c r="K30" i="9"/>
  <c r="K31" i="9"/>
  <c r="K32" i="9"/>
  <c r="K33" i="9"/>
  <c r="K34" i="9"/>
  <c r="K35" i="9"/>
  <c r="K36" i="9"/>
  <c r="K37" i="9"/>
  <c r="K38" i="9"/>
  <c r="K39" i="9"/>
  <c r="K40" i="9"/>
  <c r="K41" i="9"/>
  <c r="K42" i="9"/>
  <c r="K43" i="9"/>
  <c r="K44" i="9"/>
  <c r="K45" i="9"/>
  <c r="K46" i="9"/>
  <c r="K47" i="9"/>
  <c r="K48" i="9"/>
  <c r="K49" i="9"/>
  <c r="K50" i="9"/>
  <c r="K51" i="9"/>
  <c r="K52" i="9"/>
  <c r="K53" i="9"/>
  <c r="K54" i="9"/>
  <c r="K55" i="9"/>
  <c r="K56" i="9"/>
  <c r="K57" i="9"/>
  <c r="K58" i="9"/>
  <c r="K59" i="9"/>
  <c r="K60" i="9"/>
  <c r="K61" i="9"/>
  <c r="K62" i="9"/>
  <c r="K63" i="9"/>
  <c r="K64" i="9"/>
  <c r="K65" i="9"/>
  <c r="K66" i="9"/>
  <c r="K67" i="9"/>
  <c r="K68" i="9"/>
  <c r="K69" i="9"/>
  <c r="K70" i="9"/>
  <c r="K71" i="9"/>
  <c r="K72" i="9"/>
  <c r="K73" i="9"/>
  <c r="K74" i="9"/>
  <c r="K75" i="9"/>
  <c r="K76" i="9"/>
  <c r="K77" i="9"/>
  <c r="K78" i="9"/>
  <c r="K79" i="9"/>
  <c r="K80" i="9"/>
  <c r="K81" i="9"/>
  <c r="K82" i="9"/>
  <c r="K83" i="9"/>
  <c r="K84" i="9"/>
  <c r="K85" i="9"/>
  <c r="K86" i="9"/>
  <c r="K87" i="9"/>
  <c r="K88" i="9"/>
  <c r="K89" i="9"/>
  <c r="K90" i="9"/>
  <c r="K91" i="9"/>
  <c r="K92" i="9"/>
  <c r="K93" i="9"/>
  <c r="K94" i="9"/>
  <c r="K95" i="9"/>
  <c r="K96" i="9"/>
  <c r="K97" i="9"/>
  <c r="K98" i="9"/>
  <c r="K99" i="9"/>
  <c r="K100" i="9"/>
  <c r="K101" i="9"/>
  <c r="K102" i="9"/>
  <c r="K103" i="9"/>
  <c r="K104" i="9"/>
  <c r="K105" i="9"/>
  <c r="K106" i="9"/>
  <c r="K107" i="9"/>
  <c r="K108" i="9"/>
  <c r="K109" i="9"/>
  <c r="K110" i="9"/>
  <c r="K111" i="9"/>
  <c r="K112" i="9"/>
  <c r="K113" i="9"/>
  <c r="K114" i="9"/>
  <c r="K115" i="9"/>
  <c r="K116" i="9"/>
  <c r="K117" i="9"/>
  <c r="K118" i="9"/>
  <c r="K119" i="9"/>
  <c r="K120" i="9"/>
  <c r="K121" i="9"/>
  <c r="K122" i="9"/>
  <c r="K123" i="9"/>
  <c r="K124" i="9"/>
  <c r="K125" i="9"/>
  <c r="K126" i="9"/>
  <c r="K127" i="9"/>
  <c r="I14" i="9"/>
  <c r="I15" i="9"/>
  <c r="I16" i="9"/>
  <c r="I17" i="9"/>
  <c r="I18" i="9"/>
  <c r="I19" i="9"/>
  <c r="I20" i="9"/>
  <c r="I21" i="9"/>
  <c r="I22" i="9"/>
  <c r="I23" i="9"/>
  <c r="I24" i="9"/>
  <c r="I25" i="9"/>
  <c r="I26" i="9"/>
  <c r="I27" i="9"/>
  <c r="I28" i="9"/>
  <c r="I29" i="9"/>
  <c r="I30" i="9"/>
  <c r="I31" i="9"/>
  <c r="I32" i="9"/>
  <c r="I33" i="9"/>
  <c r="I34" i="9"/>
  <c r="I35" i="9"/>
  <c r="I36" i="9"/>
  <c r="I37" i="9"/>
  <c r="I38" i="9"/>
  <c r="I39" i="9"/>
  <c r="I40" i="9"/>
  <c r="I41" i="9"/>
  <c r="I42" i="9"/>
  <c r="I43" i="9"/>
  <c r="I44" i="9"/>
  <c r="I45" i="9"/>
  <c r="I46" i="9"/>
  <c r="I47" i="9"/>
  <c r="I48" i="9"/>
  <c r="I49" i="9"/>
  <c r="I50" i="9"/>
  <c r="I51" i="9"/>
  <c r="I52" i="9"/>
  <c r="I53" i="9"/>
  <c r="I54" i="9"/>
  <c r="I55" i="9"/>
  <c r="I56" i="9"/>
  <c r="I57" i="9"/>
  <c r="I58" i="9"/>
  <c r="I59" i="9"/>
  <c r="I60" i="9"/>
  <c r="I61" i="9"/>
  <c r="I62" i="9"/>
  <c r="I63" i="9"/>
  <c r="I64" i="9"/>
  <c r="I65" i="9"/>
  <c r="I66" i="9"/>
  <c r="I67" i="9"/>
  <c r="I68" i="9"/>
  <c r="I69" i="9"/>
  <c r="I70" i="9"/>
  <c r="I71" i="9"/>
  <c r="I72" i="9"/>
  <c r="I73" i="9"/>
  <c r="I74" i="9"/>
  <c r="I75" i="9"/>
  <c r="I76" i="9"/>
  <c r="I77" i="9"/>
  <c r="I78" i="9"/>
  <c r="I79" i="9"/>
  <c r="I80" i="9"/>
  <c r="I81" i="9"/>
  <c r="I82" i="9"/>
  <c r="I83" i="9"/>
  <c r="I84" i="9"/>
  <c r="I85" i="9"/>
  <c r="I86" i="9"/>
  <c r="I87" i="9"/>
  <c r="I88" i="9"/>
  <c r="I89" i="9"/>
  <c r="I90" i="9"/>
  <c r="I91" i="9"/>
  <c r="I92" i="9"/>
  <c r="I93" i="9"/>
  <c r="I94" i="9"/>
  <c r="I95" i="9"/>
  <c r="I96" i="9"/>
  <c r="I97" i="9"/>
  <c r="I98" i="9"/>
  <c r="I99" i="9"/>
  <c r="I100" i="9"/>
  <c r="I101" i="9"/>
  <c r="I102" i="9"/>
  <c r="I103" i="9"/>
  <c r="I104" i="9"/>
  <c r="I105" i="9"/>
  <c r="I106" i="9"/>
  <c r="I107" i="9"/>
  <c r="I108" i="9"/>
  <c r="I109" i="9"/>
  <c r="I110" i="9"/>
  <c r="I111" i="9"/>
  <c r="I112" i="9"/>
  <c r="I113" i="9"/>
  <c r="I114" i="9"/>
  <c r="I115" i="9"/>
  <c r="I116" i="9"/>
  <c r="I117" i="9"/>
  <c r="I118" i="9"/>
  <c r="I119" i="9"/>
  <c r="I120" i="9"/>
  <c r="I121" i="9"/>
  <c r="I122" i="9"/>
  <c r="I123" i="9"/>
  <c r="I124" i="9"/>
  <c r="I125" i="9"/>
  <c r="I126" i="9"/>
  <c r="I127" i="9"/>
  <c r="K8" i="9"/>
  <c r="S12" i="9" l="1"/>
  <c r="S9" i="9"/>
  <c r="S13" i="9"/>
  <c r="S110" i="9"/>
  <c r="S70" i="9"/>
  <c r="S112" i="9"/>
  <c r="S92" i="9"/>
  <c r="S72" i="9"/>
  <c r="S52" i="9"/>
  <c r="S32" i="9"/>
  <c r="S111" i="9"/>
  <c r="S91" i="9"/>
  <c r="S71" i="9"/>
  <c r="S51" i="9"/>
  <c r="S31" i="9"/>
  <c r="S50" i="9"/>
  <c r="S90" i="9"/>
  <c r="S30" i="9"/>
  <c r="S116" i="9"/>
  <c r="S76" i="9"/>
  <c r="S56" i="9"/>
  <c r="S36" i="9"/>
  <c r="S95" i="9"/>
  <c r="S55" i="9"/>
  <c r="S15" i="9"/>
  <c r="S113" i="9"/>
  <c r="S93" i="9"/>
  <c r="S73" i="9"/>
  <c r="S53" i="9"/>
  <c r="S33" i="9"/>
  <c r="S96" i="9"/>
  <c r="S16" i="9"/>
  <c r="S35" i="9"/>
  <c r="S115" i="9"/>
  <c r="S75" i="9"/>
  <c r="S114" i="9"/>
  <c r="S94" i="9"/>
  <c r="S74" i="9"/>
  <c r="S54" i="9"/>
  <c r="S34" i="9"/>
  <c r="S29" i="9"/>
  <c r="S89" i="9"/>
  <c r="S109" i="9"/>
  <c r="S69" i="9"/>
  <c r="S49" i="9"/>
  <c r="S68" i="9"/>
  <c r="S107" i="9"/>
  <c r="S47" i="9"/>
  <c r="S126" i="9"/>
  <c r="S86" i="9"/>
  <c r="S46" i="9"/>
  <c r="S85" i="9"/>
  <c r="S45" i="9"/>
  <c r="S104" i="9"/>
  <c r="S64" i="9"/>
  <c r="S44" i="9"/>
  <c r="S24" i="9"/>
  <c r="S123" i="9"/>
  <c r="S83" i="9"/>
  <c r="S43" i="9"/>
  <c r="S122" i="9"/>
  <c r="S82" i="9"/>
  <c r="S62" i="9"/>
  <c r="S42" i="9"/>
  <c r="S101" i="9"/>
  <c r="S81" i="9"/>
  <c r="S61" i="9"/>
  <c r="S41" i="9"/>
  <c r="S21" i="9"/>
  <c r="S120" i="9"/>
  <c r="S100" i="9"/>
  <c r="S80" i="9"/>
  <c r="S60" i="9"/>
  <c r="S40" i="9"/>
  <c r="S20" i="9"/>
  <c r="S119" i="9"/>
  <c r="S99" i="9"/>
  <c r="S79" i="9"/>
  <c r="S59" i="9"/>
  <c r="S39" i="9"/>
  <c r="S19" i="9"/>
  <c r="S118" i="9"/>
  <c r="S98" i="9"/>
  <c r="S78" i="9"/>
  <c r="S58" i="9"/>
  <c r="S38" i="9"/>
  <c r="S18" i="9"/>
  <c r="S117" i="9"/>
  <c r="S97" i="9"/>
  <c r="S77" i="9"/>
  <c r="S57" i="9"/>
  <c r="S37" i="9"/>
  <c r="S17" i="9"/>
  <c r="S48" i="9"/>
  <c r="S67" i="9"/>
  <c r="S66" i="9"/>
  <c r="S84" i="9"/>
  <c r="S127" i="9"/>
  <c r="S105" i="9"/>
  <c r="S121" i="9"/>
  <c r="U121" i="9" s="1"/>
  <c r="S108" i="9"/>
  <c r="S28" i="9"/>
  <c r="S87" i="9"/>
  <c r="S27" i="9"/>
  <c r="S106" i="9"/>
  <c r="S125" i="9"/>
  <c r="S65" i="9"/>
  <c r="S25" i="9"/>
  <c r="S124" i="9"/>
  <c r="S103" i="9"/>
  <c r="S63" i="9"/>
  <c r="S23" i="9"/>
  <c r="S102" i="9"/>
  <c r="S26" i="9"/>
  <c r="S22" i="9"/>
  <c r="S14" i="9"/>
  <c r="S8" i="9"/>
  <c r="U126" i="9"/>
  <c r="U118" i="9"/>
  <c r="U102" i="9"/>
  <c r="U94" i="9"/>
  <c r="U125" i="9"/>
  <c r="U117" i="9"/>
  <c r="U109" i="9"/>
  <c r="U101" i="9"/>
  <c r="U93" i="9"/>
  <c r="U124" i="9"/>
  <c r="U108" i="9"/>
  <c r="U100" i="9"/>
  <c r="U123" i="9"/>
  <c r="U115" i="9"/>
  <c r="U107" i="9"/>
  <c r="U99" i="9"/>
  <c r="S88" i="9"/>
  <c r="D9" i="15" l="1"/>
  <c r="F9" i="15" s="1"/>
  <c r="C9" i="31" s="1"/>
  <c r="E2" i="37"/>
  <c r="C2" i="20"/>
  <c r="C2" i="33"/>
  <c r="C2" i="36"/>
  <c r="C2" i="35"/>
  <c r="C2" i="9"/>
  <c r="C2" i="31"/>
  <c r="C2" i="15"/>
  <c r="B1" i="20"/>
  <c r="B1" i="33"/>
  <c r="B1" i="36"/>
  <c r="B1" i="37"/>
  <c r="B1" i="35"/>
  <c r="B1" i="9"/>
  <c r="B1" i="31"/>
  <c r="B1" i="15"/>
  <c r="D9" i="30"/>
  <c r="F2" i="33"/>
  <c r="F1" i="33"/>
  <c r="J2" i="37"/>
  <c r="J1" i="37"/>
  <c r="F2" i="36"/>
  <c r="F1" i="36"/>
  <c r="G2" i="35"/>
  <c r="G1" i="35"/>
  <c r="G2" i="9"/>
  <c r="G1" i="9"/>
  <c r="A122" i="9"/>
  <c r="A116" i="9"/>
  <c r="A110" i="9"/>
  <c r="A104" i="9"/>
  <c r="A98" i="9"/>
  <c r="A92" i="9"/>
  <c r="A86" i="9"/>
  <c r="A80" i="9"/>
  <c r="A74" i="9"/>
  <c r="A68" i="9"/>
  <c r="A62" i="9"/>
  <c r="A56" i="9"/>
  <c r="A50" i="9"/>
  <c r="A44" i="9"/>
  <c r="A38" i="9"/>
  <c r="A32" i="9"/>
  <c r="A26" i="9"/>
  <c r="A20" i="9"/>
  <c r="A14" i="9"/>
  <c r="I8" i="9"/>
  <c r="I3" i="31"/>
  <c r="I2" i="31"/>
  <c r="G4" i="15"/>
  <c r="G2" i="15"/>
  <c r="D10" i="30"/>
  <c r="D11" i="30"/>
  <c r="D12" i="30"/>
  <c r="D13" i="30"/>
  <c r="D14" i="30"/>
  <c r="D15" i="30"/>
  <c r="D16" i="30"/>
  <c r="D17" i="30"/>
  <c r="D18" i="30"/>
  <c r="D19" i="30"/>
  <c r="D20" i="30"/>
  <c r="D21" i="30"/>
  <c r="D22" i="30"/>
  <c r="D23" i="30"/>
  <c r="D24" i="30"/>
  <c r="D25" i="30"/>
  <c r="D26" i="30"/>
  <c r="D27" i="30"/>
  <c r="D28" i="30"/>
  <c r="H9" i="15"/>
  <c r="H10" i="15"/>
  <c r="M10" i="15" s="1"/>
  <c r="H11" i="15"/>
  <c r="H12" i="15"/>
  <c r="M12" i="15" s="1"/>
  <c r="H13" i="15"/>
  <c r="H14" i="15"/>
  <c r="M14" i="15" s="1"/>
  <c r="H15" i="15"/>
  <c r="H16" i="15"/>
  <c r="H17" i="15"/>
  <c r="H18" i="15"/>
  <c r="H19" i="15"/>
  <c r="H20" i="15"/>
  <c r="H21" i="15"/>
  <c r="H22" i="15"/>
  <c r="H23" i="15"/>
  <c r="H24" i="15"/>
  <c r="H25" i="15"/>
  <c r="H26" i="15"/>
  <c r="H27" i="15"/>
  <c r="H28" i="15"/>
  <c r="L9" i="15"/>
  <c r="K10" i="15"/>
  <c r="L10" i="15"/>
  <c r="K11" i="15"/>
  <c r="L11" i="15"/>
  <c r="K12" i="15"/>
  <c r="L12" i="15"/>
  <c r="K13" i="15"/>
  <c r="L13" i="15"/>
  <c r="K14" i="15"/>
  <c r="L14" i="15"/>
  <c r="K15" i="15"/>
  <c r="L15" i="15"/>
  <c r="K16" i="15"/>
  <c r="L16" i="15"/>
  <c r="K17" i="15"/>
  <c r="L17" i="15"/>
  <c r="K18" i="15"/>
  <c r="M18" i="15" s="1"/>
  <c r="L18" i="15"/>
  <c r="K19" i="15"/>
  <c r="M19" i="15" s="1"/>
  <c r="D19" i="36" s="1"/>
  <c r="L19" i="15"/>
  <c r="K20" i="15"/>
  <c r="L20" i="15"/>
  <c r="K21" i="15"/>
  <c r="L21" i="15"/>
  <c r="K22" i="15"/>
  <c r="L22" i="15"/>
  <c r="K23" i="15"/>
  <c r="L23" i="15"/>
  <c r="K24" i="15"/>
  <c r="L24" i="15"/>
  <c r="K25" i="15"/>
  <c r="L25" i="15"/>
  <c r="K26" i="15"/>
  <c r="L26" i="15"/>
  <c r="K27" i="15"/>
  <c r="L27" i="15"/>
  <c r="K28" i="15"/>
  <c r="L28" i="15"/>
  <c r="K9" i="15"/>
  <c r="I10" i="15"/>
  <c r="I11" i="15"/>
  <c r="I12" i="15"/>
  <c r="I13" i="15"/>
  <c r="I14" i="15"/>
  <c r="I15" i="15"/>
  <c r="I16" i="15"/>
  <c r="I17" i="15"/>
  <c r="I18" i="15"/>
  <c r="I19" i="15"/>
  <c r="I20" i="15"/>
  <c r="I21" i="15"/>
  <c r="I22" i="15"/>
  <c r="I23" i="15"/>
  <c r="I24" i="15"/>
  <c r="I25" i="15"/>
  <c r="I26" i="15"/>
  <c r="I27" i="15"/>
  <c r="I28" i="15"/>
  <c r="I9" i="15"/>
  <c r="D10" i="15"/>
  <c r="D11" i="15"/>
  <c r="E11" i="15" s="1"/>
  <c r="C11" i="36" s="1"/>
  <c r="D12" i="15"/>
  <c r="E12" i="15" s="1"/>
  <c r="D13" i="15"/>
  <c r="E13" i="15" s="1"/>
  <c r="C13" i="36" s="1"/>
  <c r="D14" i="15"/>
  <c r="D15" i="15"/>
  <c r="F15" i="15" s="1"/>
  <c r="C15" i="31" s="1"/>
  <c r="D16" i="15"/>
  <c r="D17" i="15"/>
  <c r="D18" i="15"/>
  <c r="F18" i="15" s="1"/>
  <c r="C18" i="31" s="1"/>
  <c r="D19" i="15"/>
  <c r="D20" i="15"/>
  <c r="E20" i="15" s="1"/>
  <c r="D21" i="15"/>
  <c r="D22" i="15"/>
  <c r="E22" i="15" s="1"/>
  <c r="D23" i="15"/>
  <c r="E23" i="15" s="1"/>
  <c r="D24" i="15"/>
  <c r="E24" i="15" s="1"/>
  <c r="D25" i="15"/>
  <c r="F25" i="15" s="1"/>
  <c r="C25" i="31" s="1"/>
  <c r="D26" i="15"/>
  <c r="F26" i="15" s="1"/>
  <c r="C26" i="31" s="1"/>
  <c r="D27" i="15"/>
  <c r="E27" i="15" s="1"/>
  <c r="D28" i="15"/>
  <c r="F28" i="15" s="1"/>
  <c r="C28" i="31" s="1"/>
  <c r="E21" i="15"/>
  <c r="C80" i="9" s="1"/>
  <c r="E25" i="15"/>
  <c r="C25" i="36" s="1"/>
  <c r="E17" i="15"/>
  <c r="C56" i="9" s="1"/>
  <c r="E16" i="15"/>
  <c r="C16" i="36" s="1"/>
  <c r="E14" i="15"/>
  <c r="E19" i="15"/>
  <c r="E10" i="15"/>
  <c r="C14" i="9" s="1"/>
  <c r="M17" i="15"/>
  <c r="N17" i="15" s="1"/>
  <c r="D17" i="31" s="1"/>
  <c r="F17" i="36" s="1"/>
  <c r="M28" i="15"/>
  <c r="N28" i="15" s="1"/>
  <c r="D28" i="31" s="1"/>
  <c r="F28" i="36" s="1"/>
  <c r="M20" i="15"/>
  <c r="N20" i="15" s="1"/>
  <c r="D20" i="31" s="1"/>
  <c r="F20" i="36" s="1"/>
  <c r="M15" i="15"/>
  <c r="D15" i="36" s="1"/>
  <c r="B10" i="15"/>
  <c r="B20" i="9"/>
  <c r="B26" i="9"/>
  <c r="B32" i="9"/>
  <c r="B14" i="31"/>
  <c r="B15" i="35"/>
  <c r="B50" i="9"/>
  <c r="B56" i="9"/>
  <c r="B62" i="9"/>
  <c r="B19" i="35"/>
  <c r="B74" i="9"/>
  <c r="B80" i="9"/>
  <c r="B86" i="9"/>
  <c r="B92" i="9"/>
  <c r="B98" i="9"/>
  <c r="B25" i="31"/>
  <c r="B26" i="35"/>
  <c r="B116" i="9"/>
  <c r="B28" i="15"/>
  <c r="B9" i="15"/>
  <c r="C14" i="36"/>
  <c r="C38" i="9"/>
  <c r="C19" i="36"/>
  <c r="C68" i="9"/>
  <c r="C21" i="36"/>
  <c r="A28" i="36"/>
  <c r="A27" i="36"/>
  <c r="A26" i="36"/>
  <c r="A25" i="36"/>
  <c r="A24" i="36"/>
  <c r="B23" i="36"/>
  <c r="A23" i="36"/>
  <c r="A22" i="36"/>
  <c r="A21" i="36"/>
  <c r="A20" i="36"/>
  <c r="A19" i="36"/>
  <c r="A18" i="36"/>
  <c r="A17" i="36"/>
  <c r="A16" i="36"/>
  <c r="A15" i="36"/>
  <c r="A14" i="36"/>
  <c r="B13" i="36"/>
  <c r="A13" i="36"/>
  <c r="A12" i="36"/>
  <c r="A11" i="36"/>
  <c r="A10" i="36"/>
  <c r="A9" i="36"/>
  <c r="A28" i="35"/>
  <c r="A27" i="35"/>
  <c r="A26" i="35"/>
  <c r="A25" i="35"/>
  <c r="A24" i="35"/>
  <c r="A23" i="35"/>
  <c r="A22" i="35"/>
  <c r="A21" i="35"/>
  <c r="A20" i="35"/>
  <c r="A19" i="35"/>
  <c r="A18" i="35"/>
  <c r="A17" i="35"/>
  <c r="A16" i="35"/>
  <c r="A15" i="35"/>
  <c r="A14" i="35"/>
  <c r="A13" i="35"/>
  <c r="A12" i="35"/>
  <c r="A11" i="35"/>
  <c r="A10" i="35"/>
  <c r="A9" i="35"/>
  <c r="A8" i="9"/>
  <c r="F10" i="15"/>
  <c r="C10" i="31" s="1"/>
  <c r="F14" i="15"/>
  <c r="C14" i="31" s="1"/>
  <c r="F16" i="15"/>
  <c r="C16" i="31" s="1"/>
  <c r="F17" i="15"/>
  <c r="C17" i="31"/>
  <c r="E17" i="31" s="1"/>
  <c r="G17" i="36" s="1"/>
  <c r="F19" i="15"/>
  <c r="C19" i="31" s="1"/>
  <c r="F20" i="15"/>
  <c r="C20" i="31" s="1"/>
  <c r="F21" i="15"/>
  <c r="C21" i="31" s="1"/>
  <c r="A10" i="31"/>
  <c r="A11" i="31"/>
  <c r="A9" i="31"/>
  <c r="A12" i="31"/>
  <c r="A13" i="31"/>
  <c r="A14" i="31"/>
  <c r="A15" i="31"/>
  <c r="A16" i="31"/>
  <c r="A17" i="31"/>
  <c r="A18" i="31"/>
  <c r="A19" i="31"/>
  <c r="A20" i="31"/>
  <c r="A21" i="31"/>
  <c r="A22" i="31"/>
  <c r="A23" i="31"/>
  <c r="A24" i="31"/>
  <c r="A25" i="31"/>
  <c r="A26" i="31"/>
  <c r="A27" i="31"/>
  <c r="A28" i="31"/>
  <c r="A17" i="15"/>
  <c r="A18" i="15"/>
  <c r="A19" i="15"/>
  <c r="A20" i="15"/>
  <c r="A21" i="15"/>
  <c r="A22" i="15"/>
  <c r="A23" i="15"/>
  <c r="B23" i="15"/>
  <c r="A24" i="15"/>
  <c r="A25" i="15"/>
  <c r="A26" i="15"/>
  <c r="A27" i="15"/>
  <c r="A28" i="15"/>
  <c r="A16" i="15"/>
  <c r="A15" i="15"/>
  <c r="A14" i="15"/>
  <c r="A13" i="15"/>
  <c r="A12" i="15"/>
  <c r="A11" i="15"/>
  <c r="A10" i="15"/>
  <c r="A9" i="15"/>
  <c r="E19" i="31" l="1"/>
  <c r="G19" i="36" s="1"/>
  <c r="E19" i="36"/>
  <c r="N12" i="15"/>
  <c r="D12" i="31" s="1"/>
  <c r="F12" i="36" s="1"/>
  <c r="D12" i="36"/>
  <c r="D26" i="9"/>
  <c r="U30" i="9" s="1"/>
  <c r="N10" i="15"/>
  <c r="D10" i="31" s="1"/>
  <c r="F10" i="36" s="1"/>
  <c r="D14" i="9"/>
  <c r="U17" i="9" s="1"/>
  <c r="D10" i="36"/>
  <c r="C116" i="9"/>
  <c r="C27" i="36"/>
  <c r="C86" i="9"/>
  <c r="C22" i="36"/>
  <c r="D38" i="9"/>
  <c r="U39" i="9" s="1"/>
  <c r="N14" i="15"/>
  <c r="D14" i="31" s="1"/>
  <c r="F14" i="36" s="1"/>
  <c r="D14" i="36"/>
  <c r="E14" i="36"/>
  <c r="E14" i="31"/>
  <c r="G14" i="36" s="1"/>
  <c r="D20" i="36"/>
  <c r="D44" i="9"/>
  <c r="E26" i="15"/>
  <c r="F13" i="15"/>
  <c r="C13" i="31" s="1"/>
  <c r="D74" i="9"/>
  <c r="M22" i="15"/>
  <c r="E28" i="15"/>
  <c r="C17" i="36"/>
  <c r="F11" i="15"/>
  <c r="C11" i="31" s="1"/>
  <c r="M26" i="15"/>
  <c r="N26" i="15" s="1"/>
  <c r="D26" i="31" s="1"/>
  <c r="F26" i="36" s="1"/>
  <c r="F27" i="15"/>
  <c r="C27" i="31" s="1"/>
  <c r="N15" i="15"/>
  <c r="D15" i="31" s="1"/>
  <c r="F15" i="36" s="1"/>
  <c r="D17" i="36"/>
  <c r="F12" i="15"/>
  <c r="C12" i="31" s="1"/>
  <c r="E12" i="36" s="1"/>
  <c r="D56" i="9"/>
  <c r="F24" i="15"/>
  <c r="C24" i="31" s="1"/>
  <c r="C104" i="9"/>
  <c r="F22" i="15"/>
  <c r="C22" i="31" s="1"/>
  <c r="E22" i="36" s="1"/>
  <c r="M23" i="15"/>
  <c r="N23" i="15" s="1"/>
  <c r="D23" i="31" s="1"/>
  <c r="F23" i="36" s="1"/>
  <c r="M27" i="15"/>
  <c r="N27" i="15" s="1"/>
  <c r="D27" i="31" s="1"/>
  <c r="F27" i="36" s="1"/>
  <c r="M25" i="15"/>
  <c r="M24" i="15"/>
  <c r="N24" i="15" s="1"/>
  <c r="D24" i="31" s="1"/>
  <c r="F24" i="36" s="1"/>
  <c r="M21" i="15"/>
  <c r="N21" i="15" s="1"/>
  <c r="D21" i="31" s="1"/>
  <c r="F21" i="36" s="1"/>
  <c r="M16" i="15"/>
  <c r="M13" i="15"/>
  <c r="M11" i="15"/>
  <c r="B110" i="9"/>
  <c r="B13" i="15"/>
  <c r="B13" i="35"/>
  <c r="B12" i="31"/>
  <c r="B18" i="36"/>
  <c r="B19" i="36"/>
  <c r="B26" i="15"/>
  <c r="B12" i="15"/>
  <c r="B16" i="31"/>
  <c r="B18" i="15"/>
  <c r="B25" i="36"/>
  <c r="B17" i="35"/>
  <c r="B25" i="35"/>
  <c r="B104" i="9"/>
  <c r="B19" i="31"/>
  <c r="B13" i="31"/>
  <c r="B25" i="15"/>
  <c r="B19" i="15"/>
  <c r="B38" i="9"/>
  <c r="B21" i="15"/>
  <c r="B14" i="15"/>
  <c r="B20" i="31"/>
  <c r="B14" i="35"/>
  <c r="B14" i="36"/>
  <c r="B14" i="9"/>
  <c r="B68" i="9"/>
  <c r="B15" i="31"/>
  <c r="B11" i="31"/>
  <c r="B10" i="36"/>
  <c r="B27" i="15"/>
  <c r="B23" i="35"/>
  <c r="B23" i="31"/>
  <c r="B20" i="35"/>
  <c r="B20" i="15"/>
  <c r="B18" i="31"/>
  <c r="B11" i="35"/>
  <c r="B11" i="36"/>
  <c r="B26" i="36"/>
  <c r="B27" i="31"/>
  <c r="B16" i="35"/>
  <c r="B21" i="35"/>
  <c r="B17" i="36"/>
  <c r="B22" i="36"/>
  <c r="B17" i="15"/>
  <c r="B11" i="15"/>
  <c r="B16" i="15"/>
  <c r="B21" i="31"/>
  <c r="B17" i="31"/>
  <c r="B12" i="35"/>
  <c r="B27" i="35"/>
  <c r="B27" i="36"/>
  <c r="B44" i="9"/>
  <c r="B22" i="15"/>
  <c r="B26" i="31"/>
  <c r="B22" i="31"/>
  <c r="B10" i="35"/>
  <c r="B18" i="35"/>
  <c r="B22" i="35"/>
  <c r="B15" i="36"/>
  <c r="B10" i="31"/>
  <c r="B15" i="15"/>
  <c r="B21" i="36"/>
  <c r="B24" i="15"/>
  <c r="B28" i="31"/>
  <c r="B24" i="31"/>
  <c r="B24" i="35"/>
  <c r="B28" i="35"/>
  <c r="D25" i="36"/>
  <c r="D104" i="9"/>
  <c r="U104" i="9" s="1"/>
  <c r="N25" i="15"/>
  <c r="D25" i="31" s="1"/>
  <c r="F25" i="36" s="1"/>
  <c r="E21" i="31"/>
  <c r="G21" i="36" s="1"/>
  <c r="E21" i="36"/>
  <c r="D24" i="36"/>
  <c r="D98" i="9"/>
  <c r="U98" i="9" s="1"/>
  <c r="E18" i="31"/>
  <c r="G18" i="36" s="1"/>
  <c r="E18" i="36"/>
  <c r="D11" i="36"/>
  <c r="D20" i="9"/>
  <c r="N11" i="15"/>
  <c r="D11" i="31" s="1"/>
  <c r="F11" i="36" s="1"/>
  <c r="C92" i="9"/>
  <c r="C23" i="36"/>
  <c r="D22" i="36"/>
  <c r="D86" i="9"/>
  <c r="N22" i="15"/>
  <c r="D22" i="31" s="1"/>
  <c r="F22" i="36" s="1"/>
  <c r="E16" i="36"/>
  <c r="E16" i="31"/>
  <c r="G16" i="36" s="1"/>
  <c r="D92" i="9"/>
  <c r="U92" i="9" s="1"/>
  <c r="E22" i="31"/>
  <c r="G22" i="36" s="1"/>
  <c r="E15" i="31"/>
  <c r="G15" i="36" s="1"/>
  <c r="E15" i="36"/>
  <c r="N16" i="15"/>
  <c r="D16" i="31" s="1"/>
  <c r="F16" i="36" s="1"/>
  <c r="D16" i="36"/>
  <c r="D50" i="9"/>
  <c r="E20" i="36"/>
  <c r="E20" i="31"/>
  <c r="G20" i="36" s="1"/>
  <c r="E27" i="31"/>
  <c r="G27" i="36" s="1"/>
  <c r="E27" i="36"/>
  <c r="E26" i="31"/>
  <c r="G26" i="36" s="1"/>
  <c r="E26" i="36"/>
  <c r="E11" i="36"/>
  <c r="E11" i="31"/>
  <c r="G11" i="36" s="1"/>
  <c r="E28" i="31"/>
  <c r="G28" i="36" s="1"/>
  <c r="E28" i="36"/>
  <c r="C20" i="36"/>
  <c r="C74" i="9"/>
  <c r="C12" i="36"/>
  <c r="C26" i="9"/>
  <c r="D21" i="36"/>
  <c r="D80" i="9"/>
  <c r="D13" i="36"/>
  <c r="D32" i="9"/>
  <c r="N13" i="15"/>
  <c r="D13" i="31" s="1"/>
  <c r="F13" i="36" s="1"/>
  <c r="C24" i="36"/>
  <c r="C98" i="9"/>
  <c r="D18" i="36"/>
  <c r="D62" i="9"/>
  <c r="N18" i="15"/>
  <c r="D18" i="31" s="1"/>
  <c r="F18" i="36" s="1"/>
  <c r="E13" i="36"/>
  <c r="E13" i="31"/>
  <c r="G13" i="36" s="1"/>
  <c r="E25" i="36"/>
  <c r="E25" i="31"/>
  <c r="G25" i="36" s="1"/>
  <c r="E10" i="31"/>
  <c r="G10" i="36" s="1"/>
  <c r="E10" i="36"/>
  <c r="D122" i="9"/>
  <c r="U122" i="9" s="1"/>
  <c r="U26" i="9"/>
  <c r="U45" i="9"/>
  <c r="U48" i="9"/>
  <c r="U44" i="9"/>
  <c r="U46" i="9"/>
  <c r="U47" i="9"/>
  <c r="U49" i="9"/>
  <c r="D28" i="36"/>
  <c r="B12" i="36"/>
  <c r="B16" i="36"/>
  <c r="B20" i="36"/>
  <c r="B24" i="36"/>
  <c r="B28" i="36"/>
  <c r="N19" i="15"/>
  <c r="D19" i="31" s="1"/>
  <c r="F19" i="36" s="1"/>
  <c r="U56" i="9"/>
  <c r="U60" i="9"/>
  <c r="U58" i="9"/>
  <c r="U57" i="9"/>
  <c r="U59" i="9"/>
  <c r="U61" i="9"/>
  <c r="C20" i="9"/>
  <c r="C50" i="9"/>
  <c r="C32" i="9"/>
  <c r="B122" i="9"/>
  <c r="E15" i="15"/>
  <c r="E18" i="15"/>
  <c r="E17" i="36"/>
  <c r="C10" i="36"/>
  <c r="F23" i="15"/>
  <c r="C23" i="31" s="1"/>
  <c r="D68" i="9"/>
  <c r="U79" i="9"/>
  <c r="U74" i="9"/>
  <c r="U75" i="9"/>
  <c r="U77" i="9"/>
  <c r="U78" i="9"/>
  <c r="U76" i="9"/>
  <c r="E9" i="15"/>
  <c r="C8" i="9" s="1"/>
  <c r="E9" i="36"/>
  <c r="M9" i="15"/>
  <c r="D8" i="9" s="1"/>
  <c r="B9" i="35"/>
  <c r="B9" i="36"/>
  <c r="B8" i="9"/>
  <c r="B9" i="31"/>
  <c r="U42" i="9" l="1"/>
  <c r="U15" i="9"/>
  <c r="C110" i="9"/>
  <c r="C26" i="36"/>
  <c r="U38" i="9"/>
  <c r="U40" i="9"/>
  <c r="E24" i="31"/>
  <c r="G24" i="36" s="1"/>
  <c r="E24" i="36"/>
  <c r="E12" i="31"/>
  <c r="G12" i="36" s="1"/>
  <c r="D23" i="36"/>
  <c r="U27" i="9"/>
  <c r="U28" i="9"/>
  <c r="D110" i="9"/>
  <c r="U110" i="9" s="1"/>
  <c r="D116" i="9"/>
  <c r="U116" i="9" s="1"/>
  <c r="U18" i="9"/>
  <c r="U31" i="9"/>
  <c r="D12" i="35" s="1"/>
  <c r="F12" i="35" s="1"/>
  <c r="U16" i="9"/>
  <c r="U41" i="9"/>
  <c r="U29" i="9"/>
  <c r="D26" i="36"/>
  <c r="D27" i="36"/>
  <c r="C28" i="36"/>
  <c r="C122" i="9"/>
  <c r="U43" i="9"/>
  <c r="U19" i="9"/>
  <c r="D10" i="35" s="1"/>
  <c r="F10" i="35" s="1"/>
  <c r="U14" i="9"/>
  <c r="T9" i="9"/>
  <c r="T12" i="9"/>
  <c r="T10" i="9"/>
  <c r="T13" i="9"/>
  <c r="V8" i="9" s="1"/>
  <c r="T11" i="9"/>
  <c r="U9" i="9"/>
  <c r="U12" i="9"/>
  <c r="U10" i="9"/>
  <c r="U11" i="9"/>
  <c r="U13" i="9"/>
  <c r="W8" i="9" s="1"/>
  <c r="N9" i="15"/>
  <c r="D9" i="31" s="1"/>
  <c r="E9" i="31" s="1"/>
  <c r="G9" i="36" s="1"/>
  <c r="B14" i="33" s="1"/>
  <c r="D9" i="36"/>
  <c r="U8" i="9"/>
  <c r="U84" i="9"/>
  <c r="U81" i="9"/>
  <c r="U83" i="9"/>
  <c r="U80" i="9"/>
  <c r="U85" i="9"/>
  <c r="W80" i="9" s="1"/>
  <c r="U82" i="9"/>
  <c r="U25" i="9"/>
  <c r="W20" i="9" s="1"/>
  <c r="U20" i="9"/>
  <c r="U21" i="9"/>
  <c r="U22" i="9"/>
  <c r="U24" i="9"/>
  <c r="U23" i="9"/>
  <c r="E23" i="31"/>
  <c r="G23" i="36" s="1"/>
  <c r="E23" i="36"/>
  <c r="U64" i="9"/>
  <c r="U67" i="9"/>
  <c r="D18" i="35" s="1"/>
  <c r="F18" i="35" s="1"/>
  <c r="U66" i="9"/>
  <c r="U63" i="9"/>
  <c r="U65" i="9"/>
  <c r="U62" i="9"/>
  <c r="C9" i="36"/>
  <c r="U71" i="9"/>
  <c r="U70" i="9"/>
  <c r="U73" i="9"/>
  <c r="D19" i="35" s="1"/>
  <c r="F19" i="35" s="1"/>
  <c r="U68" i="9"/>
  <c r="U72" i="9"/>
  <c r="U69" i="9"/>
  <c r="U55" i="9"/>
  <c r="D16" i="35" s="1"/>
  <c r="F16" i="35" s="1"/>
  <c r="U50" i="9"/>
  <c r="U54" i="9"/>
  <c r="U53" i="9"/>
  <c r="U52" i="9"/>
  <c r="U51" i="9"/>
  <c r="U89" i="9"/>
  <c r="U91" i="9"/>
  <c r="I22" i="36" s="1"/>
  <c r="K22" i="36" s="1"/>
  <c r="U88" i="9"/>
  <c r="U90" i="9"/>
  <c r="U87" i="9"/>
  <c r="U86" i="9"/>
  <c r="C15" i="36"/>
  <c r="C44" i="9"/>
  <c r="T126" i="9"/>
  <c r="T115" i="9"/>
  <c r="V110" i="9" s="1"/>
  <c r="T51" i="9"/>
  <c r="T54" i="9"/>
  <c r="T66" i="9"/>
  <c r="T81" i="9"/>
  <c r="T17" i="9"/>
  <c r="T88" i="9"/>
  <c r="T24" i="9"/>
  <c r="T103" i="9"/>
  <c r="V98" i="9" s="1"/>
  <c r="T39" i="9"/>
  <c r="T69" i="9"/>
  <c r="T94" i="9"/>
  <c r="T118" i="9"/>
  <c r="T107" i="9"/>
  <c r="T43" i="9"/>
  <c r="H14" i="36" s="1"/>
  <c r="J14" i="36" s="1"/>
  <c r="T30" i="9"/>
  <c r="T102" i="9"/>
  <c r="T122" i="9"/>
  <c r="T58" i="9"/>
  <c r="T73" i="9"/>
  <c r="H19" i="36" s="1"/>
  <c r="J19" i="36" s="1"/>
  <c r="T80" i="9"/>
  <c r="T16" i="9"/>
  <c r="T95" i="9"/>
  <c r="T31" i="9"/>
  <c r="C12" i="35" s="1"/>
  <c r="E12" i="35" s="1"/>
  <c r="T61" i="9"/>
  <c r="C17" i="35" s="1"/>
  <c r="E17" i="35" s="1"/>
  <c r="T83" i="9"/>
  <c r="T38" i="9"/>
  <c r="T86" i="9"/>
  <c r="T116" i="9"/>
  <c r="T99" i="9"/>
  <c r="T117" i="9"/>
  <c r="T124" i="9"/>
  <c r="T114" i="9"/>
  <c r="T50" i="9"/>
  <c r="T65" i="9"/>
  <c r="T8" i="9"/>
  <c r="T72" i="9"/>
  <c r="T87" i="9"/>
  <c r="T23" i="9"/>
  <c r="T45" i="9"/>
  <c r="T59" i="9"/>
  <c r="T62" i="9"/>
  <c r="T92" i="9"/>
  <c r="T91" i="9"/>
  <c r="C22" i="35" s="1"/>
  <c r="E22" i="35" s="1"/>
  <c r="T27" i="9"/>
  <c r="T93" i="9"/>
  <c r="T100" i="9"/>
  <c r="T106" i="9"/>
  <c r="T42" i="9"/>
  <c r="T121" i="9"/>
  <c r="V116" i="9" s="1"/>
  <c r="T57" i="9"/>
  <c r="T14" i="9"/>
  <c r="T64" i="9"/>
  <c r="T79" i="9"/>
  <c r="C20" i="35" s="1"/>
  <c r="E20" i="35" s="1"/>
  <c r="T15" i="9"/>
  <c r="T37" i="9"/>
  <c r="V32" i="9" s="1"/>
  <c r="T35" i="9"/>
  <c r="T76" i="9"/>
  <c r="T19" i="9"/>
  <c r="V14" i="9" s="1"/>
  <c r="T77" i="9"/>
  <c r="T68" i="9"/>
  <c r="T98" i="9"/>
  <c r="T34" i="9"/>
  <c r="T113" i="9"/>
  <c r="T49" i="9"/>
  <c r="H15" i="36" s="1"/>
  <c r="J15" i="36" s="1"/>
  <c r="T120" i="9"/>
  <c r="T56" i="9"/>
  <c r="T71" i="9"/>
  <c r="T70" i="9"/>
  <c r="T21" i="9"/>
  <c r="T125" i="9"/>
  <c r="T52" i="9"/>
  <c r="T75" i="9"/>
  <c r="T53" i="9"/>
  <c r="T109" i="9"/>
  <c r="V104" i="9" s="1"/>
  <c r="T44" i="9"/>
  <c r="T90" i="9"/>
  <c r="T26" i="9"/>
  <c r="T105" i="9"/>
  <c r="T41" i="9"/>
  <c r="T112" i="9"/>
  <c r="T48" i="9"/>
  <c r="T127" i="9"/>
  <c r="T63" i="9"/>
  <c r="T46" i="9"/>
  <c r="T84" i="9"/>
  <c r="T101" i="9"/>
  <c r="T28" i="9"/>
  <c r="T67" i="9"/>
  <c r="H18" i="36" s="1"/>
  <c r="J18" i="36" s="1"/>
  <c r="T110" i="9"/>
  <c r="T29" i="9"/>
  <c r="T20" i="9"/>
  <c r="T82" i="9"/>
  <c r="T18" i="9"/>
  <c r="T97" i="9"/>
  <c r="C23" i="35" s="1"/>
  <c r="E23" i="35" s="1"/>
  <c r="T33" i="9"/>
  <c r="T104" i="9"/>
  <c r="T40" i="9"/>
  <c r="T119" i="9"/>
  <c r="T55" i="9"/>
  <c r="V50" i="9" s="1"/>
  <c r="T22" i="9"/>
  <c r="T60" i="9"/>
  <c r="T123" i="9"/>
  <c r="T78" i="9"/>
  <c r="T108" i="9"/>
  <c r="T74" i="9"/>
  <c r="T89" i="9"/>
  <c r="T25" i="9"/>
  <c r="C11" i="35" s="1"/>
  <c r="E11" i="35" s="1"/>
  <c r="T96" i="9"/>
  <c r="T32" i="9"/>
  <c r="T111" i="9"/>
  <c r="T47" i="9"/>
  <c r="T85" i="9"/>
  <c r="C21" i="35" s="1"/>
  <c r="E21" i="35" s="1"/>
  <c r="T36" i="9"/>
  <c r="C62" i="9"/>
  <c r="C18" i="36"/>
  <c r="U37" i="9"/>
  <c r="I13" i="36" s="1"/>
  <c r="K13" i="36" s="1"/>
  <c r="U35" i="9"/>
  <c r="U36" i="9"/>
  <c r="U32" i="9"/>
  <c r="U34" i="9"/>
  <c r="U33" i="9"/>
  <c r="I10" i="36"/>
  <c r="K10" i="36" s="1"/>
  <c r="D27" i="35"/>
  <c r="F27" i="35" s="1"/>
  <c r="W116" i="9"/>
  <c r="I27" i="36"/>
  <c r="K27" i="36" s="1"/>
  <c r="W104" i="9"/>
  <c r="I25" i="36"/>
  <c r="K25" i="36" s="1"/>
  <c r="D25" i="35"/>
  <c r="F25" i="35" s="1"/>
  <c r="W74" i="9"/>
  <c r="I20" i="36"/>
  <c r="K20" i="36" s="1"/>
  <c r="D20" i="35"/>
  <c r="F20" i="35" s="1"/>
  <c r="D28" i="35"/>
  <c r="F28" i="35" s="1"/>
  <c r="W122" i="9"/>
  <c r="I28" i="36"/>
  <c r="K28" i="36" s="1"/>
  <c r="I26" i="36"/>
  <c r="K26" i="36" s="1"/>
  <c r="D26" i="35"/>
  <c r="F26" i="35" s="1"/>
  <c r="W110" i="9"/>
  <c r="D23" i="35"/>
  <c r="F23" i="35" s="1"/>
  <c r="I23" i="36"/>
  <c r="K23" i="36" s="1"/>
  <c r="W92" i="9"/>
  <c r="I24" i="36"/>
  <c r="K24" i="36" s="1"/>
  <c r="W98" i="9"/>
  <c r="D24" i="35"/>
  <c r="F24" i="35" s="1"/>
  <c r="I14" i="36"/>
  <c r="K14" i="36" s="1"/>
  <c r="W38" i="9"/>
  <c r="D14" i="35"/>
  <c r="F14" i="35" s="1"/>
  <c r="W44" i="9"/>
  <c r="D15" i="35"/>
  <c r="F15" i="35" s="1"/>
  <c r="I15" i="36"/>
  <c r="K15" i="36" s="1"/>
  <c r="I17" i="36"/>
  <c r="K17" i="36" s="1"/>
  <c r="D17" i="35"/>
  <c r="F17" i="35" s="1"/>
  <c r="W56" i="9"/>
  <c r="I12" i="36" l="1"/>
  <c r="K12" i="36" s="1"/>
  <c r="W14" i="9"/>
  <c r="W26" i="9"/>
  <c r="W32" i="9"/>
  <c r="D13" i="35"/>
  <c r="F13" i="35" s="1"/>
  <c r="I9" i="31"/>
  <c r="C10" i="37" s="1"/>
  <c r="L10" i="31"/>
  <c r="F11" i="37" s="1"/>
  <c r="L12" i="31"/>
  <c r="F13" i="37" s="1"/>
  <c r="L13" i="31"/>
  <c r="F14" i="37" s="1"/>
  <c r="L9" i="31"/>
  <c r="F10" i="37" s="1"/>
  <c r="K12" i="31"/>
  <c r="E13" i="37" s="1"/>
  <c r="J12" i="31"/>
  <c r="D13" i="37" s="1"/>
  <c r="L11" i="31"/>
  <c r="F12" i="37" s="1"/>
  <c r="J13" i="31"/>
  <c r="D14" i="37" s="1"/>
  <c r="J11" i="31"/>
  <c r="D12" i="37" s="1"/>
  <c r="M12" i="31"/>
  <c r="G13" i="37" s="1"/>
  <c r="M11" i="31"/>
  <c r="G12" i="37" s="1"/>
  <c r="K13" i="31"/>
  <c r="E14" i="37" s="1"/>
  <c r="I11" i="31"/>
  <c r="C12" i="37" s="1"/>
  <c r="K10" i="31"/>
  <c r="E11" i="37" s="1"/>
  <c r="M13" i="31"/>
  <c r="G14" i="37" s="1"/>
  <c r="K11" i="31"/>
  <c r="E12" i="37" s="1"/>
  <c r="J10" i="31"/>
  <c r="D11" i="37" s="1"/>
  <c r="M9" i="31"/>
  <c r="G10" i="37" s="1"/>
  <c r="I10" i="31"/>
  <c r="C11" i="37" s="1"/>
  <c r="I13" i="31"/>
  <c r="C14" i="37" s="1"/>
  <c r="K9" i="31"/>
  <c r="E10" i="37" s="1"/>
  <c r="M10" i="31"/>
  <c r="G11" i="37" s="1"/>
  <c r="I12" i="31"/>
  <c r="C13" i="37" s="1"/>
  <c r="J9" i="31"/>
  <c r="D10" i="37" s="1"/>
  <c r="H16" i="36"/>
  <c r="J16" i="36" s="1"/>
  <c r="C16" i="35"/>
  <c r="E16" i="35" s="1"/>
  <c r="B15" i="33"/>
  <c r="H26" i="36"/>
  <c r="J26" i="36" s="1"/>
  <c r="L26" i="36" s="1"/>
  <c r="N26" i="36" s="1"/>
  <c r="M26" i="36" s="1"/>
  <c r="P26" i="36" s="1"/>
  <c r="B16" i="33"/>
  <c r="I11" i="36"/>
  <c r="K11" i="36" s="1"/>
  <c r="D9" i="35"/>
  <c r="I9" i="36" s="1"/>
  <c r="C14" i="35"/>
  <c r="E14" i="35" s="1"/>
  <c r="G14" i="35" s="1"/>
  <c r="V38" i="9"/>
  <c r="W68" i="9"/>
  <c r="H20" i="36"/>
  <c r="J20" i="36" s="1"/>
  <c r="L20" i="36" s="1"/>
  <c r="N20" i="36" s="1"/>
  <c r="M20" i="36" s="1"/>
  <c r="P20" i="36" s="1"/>
  <c r="D21" i="35"/>
  <c r="F21" i="35" s="1"/>
  <c r="G21" i="35" s="1"/>
  <c r="V74" i="9"/>
  <c r="W62" i="9"/>
  <c r="I18" i="36"/>
  <c r="K18" i="36" s="1"/>
  <c r="I21" i="36"/>
  <c r="K21" i="36" s="1"/>
  <c r="W86" i="9"/>
  <c r="D22" i="35"/>
  <c r="F22" i="35" s="1"/>
  <c r="G22" i="35" s="1"/>
  <c r="I19" i="36"/>
  <c r="K19" i="36" s="1"/>
  <c r="L19" i="36" s="1"/>
  <c r="N19" i="36" s="1"/>
  <c r="M19" i="36" s="1"/>
  <c r="P19" i="36" s="1"/>
  <c r="W50" i="9"/>
  <c r="I16" i="36"/>
  <c r="K16" i="36" s="1"/>
  <c r="D11" i="35"/>
  <c r="F11" i="35" s="1"/>
  <c r="G11" i="35" s="1"/>
  <c r="G23" i="35"/>
  <c r="G17" i="35"/>
  <c r="F9" i="36"/>
  <c r="H17" i="36"/>
  <c r="J17" i="36" s="1"/>
  <c r="L17" i="36" s="1"/>
  <c r="N17" i="36" s="1"/>
  <c r="M17" i="36" s="1"/>
  <c r="P17" i="36" s="1"/>
  <c r="H24" i="36"/>
  <c r="J24" i="36" s="1"/>
  <c r="L24" i="36" s="1"/>
  <c r="N24" i="36" s="1"/>
  <c r="M24" i="36" s="1"/>
  <c r="P24" i="36" s="1"/>
  <c r="C27" i="35"/>
  <c r="E27" i="35" s="1"/>
  <c r="G27" i="35" s="1"/>
  <c r="C13" i="35"/>
  <c r="E13" i="35" s="1"/>
  <c r="G13" i="35" s="1"/>
  <c r="C15" i="35"/>
  <c r="E15" i="35" s="1"/>
  <c r="G15" i="35" s="1"/>
  <c r="C9" i="35"/>
  <c r="H9" i="36" s="1"/>
  <c r="H13" i="36"/>
  <c r="J13" i="36" s="1"/>
  <c r="L13" i="36" s="1"/>
  <c r="N13" i="36" s="1"/>
  <c r="M13" i="36" s="1"/>
  <c r="P13" i="36" s="1"/>
  <c r="V44" i="9"/>
  <c r="H27" i="36"/>
  <c r="J27" i="36" s="1"/>
  <c r="L27" i="36" s="1"/>
  <c r="N27" i="36" s="1"/>
  <c r="M27" i="36" s="1"/>
  <c r="P27" i="36" s="1"/>
  <c r="C19" i="35"/>
  <c r="E19" i="35" s="1"/>
  <c r="G19" i="35" s="1"/>
  <c r="H21" i="36"/>
  <c r="J21" i="36" s="1"/>
  <c r="L21" i="36" s="1"/>
  <c r="N21" i="36" s="1"/>
  <c r="M21" i="36" s="1"/>
  <c r="P21" i="36" s="1"/>
  <c r="H22" i="36"/>
  <c r="J22" i="36" s="1"/>
  <c r="L22" i="36" s="1"/>
  <c r="N22" i="36" s="1"/>
  <c r="M22" i="36" s="1"/>
  <c r="P22" i="36" s="1"/>
  <c r="V56" i="9"/>
  <c r="V68" i="9"/>
  <c r="V80" i="9"/>
  <c r="C24" i="35"/>
  <c r="E24" i="35" s="1"/>
  <c r="G24" i="35" s="1"/>
  <c r="L18" i="36"/>
  <c r="N18" i="36" s="1"/>
  <c r="M18" i="36" s="1"/>
  <c r="P18" i="36" s="1"/>
  <c r="B17" i="33"/>
  <c r="G20" i="35"/>
  <c r="G16" i="35"/>
  <c r="L15" i="36"/>
  <c r="N15" i="36" s="1"/>
  <c r="M15" i="36" s="1"/>
  <c r="P15" i="36" s="1"/>
  <c r="L14" i="36"/>
  <c r="N14" i="36" s="1"/>
  <c r="M14" i="36" s="1"/>
  <c r="P14" i="36" s="1"/>
  <c r="G12" i="35"/>
  <c r="C26" i="35"/>
  <c r="E26" i="35" s="1"/>
  <c r="G26" i="35" s="1"/>
  <c r="V86" i="9"/>
  <c r="V122" i="9"/>
  <c r="C28" i="35"/>
  <c r="E28" i="35" s="1"/>
  <c r="G28" i="35" s="1"/>
  <c r="H28" i="36"/>
  <c r="J28" i="36" s="1"/>
  <c r="L28" i="36" s="1"/>
  <c r="N28" i="36" s="1"/>
  <c r="M28" i="36" s="1"/>
  <c r="P28" i="36" s="1"/>
  <c r="C25" i="35"/>
  <c r="E25" i="35" s="1"/>
  <c r="G25" i="35" s="1"/>
  <c r="V26" i="9"/>
  <c r="H12" i="36"/>
  <c r="J12" i="36" s="1"/>
  <c r="L12" i="36" s="1"/>
  <c r="N12" i="36" s="1"/>
  <c r="M12" i="36" s="1"/>
  <c r="P12" i="36" s="1"/>
  <c r="V62" i="9"/>
  <c r="C18" i="35"/>
  <c r="E18" i="35" s="1"/>
  <c r="G18" i="35" s="1"/>
  <c r="V92" i="9"/>
  <c r="H10" i="36"/>
  <c r="J10" i="36" s="1"/>
  <c r="L10" i="36" s="1"/>
  <c r="N10" i="36" s="1"/>
  <c r="M10" i="36" s="1"/>
  <c r="P10" i="36" s="1"/>
  <c r="H23" i="36"/>
  <c r="J23" i="36" s="1"/>
  <c r="L23" i="36" s="1"/>
  <c r="N23" i="36" s="1"/>
  <c r="M23" i="36" s="1"/>
  <c r="P23" i="36" s="1"/>
  <c r="C10" i="35"/>
  <c r="E10" i="35" s="1"/>
  <c r="G10" i="35" s="1"/>
  <c r="V20" i="9"/>
  <c r="H11" i="36"/>
  <c r="J11" i="36" s="1"/>
  <c r="H25" i="36"/>
  <c r="J25" i="36" s="1"/>
  <c r="L25" i="36" s="1"/>
  <c r="N25" i="36" s="1"/>
  <c r="M25" i="36" s="1"/>
  <c r="P25" i="36" s="1"/>
  <c r="L11" i="36" l="1"/>
  <c r="N11" i="36" s="1"/>
  <c r="M11" i="36" s="1"/>
  <c r="P11" i="36" s="1"/>
  <c r="L16" i="36"/>
  <c r="N16" i="36" s="1"/>
  <c r="M16" i="36" s="1"/>
  <c r="P16" i="36" s="1"/>
  <c r="B18" i="33"/>
  <c r="C18" i="33" s="1"/>
  <c r="F9" i="35"/>
  <c r="K9" i="36" s="1"/>
  <c r="E9" i="35"/>
  <c r="C17" i="33"/>
  <c r="C14" i="33"/>
  <c r="B21" i="33"/>
  <c r="C15" i="33"/>
  <c r="C16" i="33" l="1"/>
  <c r="G9" i="35"/>
  <c r="L9" i="36" s="1"/>
  <c r="L9" i="35"/>
  <c r="L10" i="37" s="1"/>
  <c r="O10" i="35"/>
  <c r="O11" i="37" s="1"/>
  <c r="L13" i="35"/>
  <c r="L14" i="37" s="1"/>
  <c r="L12" i="35"/>
  <c r="L13" i="37" s="1"/>
  <c r="M12" i="35"/>
  <c r="M13" i="37" s="1"/>
  <c r="O9" i="35"/>
  <c r="O10" i="37" s="1"/>
  <c r="K10" i="35"/>
  <c r="K11" i="37" s="1"/>
  <c r="L11" i="35"/>
  <c r="L12" i="37" s="1"/>
  <c r="O12" i="35"/>
  <c r="O13" i="37" s="1"/>
  <c r="M10" i="35"/>
  <c r="M11" i="37" s="1"/>
  <c r="N9" i="35"/>
  <c r="N10" i="37" s="1"/>
  <c r="N13" i="35"/>
  <c r="N14" i="37" s="1"/>
  <c r="J9" i="36"/>
  <c r="K13" i="35"/>
  <c r="K14" i="37" s="1"/>
  <c r="N10" i="35"/>
  <c r="N11" i="37" s="1"/>
  <c r="K11" i="35"/>
  <c r="K12" i="37" s="1"/>
  <c r="L10" i="35"/>
  <c r="L11" i="37" s="1"/>
  <c r="O11" i="35"/>
  <c r="O12" i="37" s="1"/>
  <c r="M13" i="35"/>
  <c r="M14" i="37" s="1"/>
  <c r="O13" i="35"/>
  <c r="O14" i="37" s="1"/>
  <c r="N12" i="35"/>
  <c r="N13" i="37" s="1"/>
  <c r="K9" i="35"/>
  <c r="K10" i="37" s="1"/>
  <c r="M11" i="35"/>
  <c r="M12" i="37" s="1"/>
  <c r="M9" i="35"/>
  <c r="M10" i="37" s="1"/>
  <c r="K12" i="35"/>
  <c r="K13" i="37" s="1"/>
  <c r="N11" i="35"/>
  <c r="N12" i="37" s="1"/>
  <c r="N9" i="36"/>
  <c r="M9" i="36" s="1"/>
  <c r="P9" i="36" s="1"/>
  <c r="D14" i="33"/>
  <c r="D16" i="33"/>
  <c r="D17" i="33"/>
  <c r="D15" i="33"/>
  <c r="D18" i="33" l="1"/>
  <c r="E18" i="33" s="1"/>
  <c r="D21" i="33" l="1"/>
  <c r="E14" i="33"/>
  <c r="E15" i="33"/>
  <c r="E17" i="33"/>
  <c r="E16" i="33"/>
</calcChain>
</file>

<file path=xl/sharedStrings.xml><?xml version="1.0" encoding="utf-8"?>
<sst xmlns="http://schemas.openxmlformats.org/spreadsheetml/2006/main" count="1569" uniqueCount="388">
  <si>
    <t>Matriz Mapa de Riesgos</t>
  </si>
  <si>
    <r>
      <t xml:space="preserve">Con la expedición del Decreto 1499 de 2017 “Por medio del cual se modifica el Decreto 1083 de 2015, Decreto Único Reglamentario del Sector Función Pública, en lo relacionado con el Sistema de Gestión establecido en el artículo 133 de la Ley 1753 de 2015”, se crea un solo Sistema de Gestión y se alinea con el Sistema de Control Interno, hoy todas las entidades públicas requieren actualizar y/o implementar el Modelo Integrado de Planeación y Gestión MIPG, modelo que incorpora el Modelo Estándar de Control Interno MECI a través de la 7a dimensión del mismo.  En este marco general, el proceso de administración del riesgo es un esfuerzo conjunto entre la Alta Dirección y los servidores en todos sus niveles, ejercicio que inicia con la formulación de la política de Administración del Riesgo, la cual incluye los niveles de responsabilidad frente al seguimiento y evaluación, aspectos que deberán definirse acorde con el Esquema de Líneas de Defensa vinculado a la Dimensión 7.
Teniendo en cuenta lo anterior y dada la necesidad de las entidades frente a la estructuración de los mapas de riesgos, como herramienta fundamental frente a la gestión del riesgo, el presente formato desarrolla un esquema completo acorde con los contenidos metodológicos de la </t>
    </r>
    <r>
      <rPr>
        <b/>
        <sz val="10"/>
        <color theme="9" tint="-0.249977111117893"/>
        <rFont val="Arial Narrow"/>
        <family val="2"/>
      </rPr>
      <t>Guía para la Administración del Riesgo y el diseño de controles V5</t>
    </r>
    <r>
      <rPr>
        <sz val="10"/>
        <rFont val="Arial Narrow"/>
        <family val="2"/>
      </rPr>
      <t>. El formato cuenta con celdas parametrizadas y permite contar con los respectivos mapas de calor para riesgo inherente y riesgo residual.</t>
    </r>
  </si>
  <si>
    <t>Orientaciones Generales</t>
  </si>
  <si>
    <r>
      <t xml:space="preserve">Antes de iniciar con el diligenciamiento de la información en la matriz, se requiere haber avanzado en el análisis del </t>
    </r>
    <r>
      <rPr>
        <b/>
        <sz val="11"/>
        <rFont val="Arial Narrow"/>
        <family val="2"/>
      </rPr>
      <t>proceso, su objetivo, alcance, actividades clave</t>
    </r>
    <r>
      <rPr>
        <sz val="11"/>
        <rFont val="Arial Narrow"/>
        <family val="2"/>
      </rPr>
      <t xml:space="preserve">, considere los lineamientos establecidos en el </t>
    </r>
    <r>
      <rPr>
        <b/>
        <sz val="11"/>
        <color theme="9" tint="-0.249977111117893"/>
        <rFont val="Arial Narrow"/>
        <family val="2"/>
      </rPr>
      <t>Paso 2: identificación del riesgo</t>
    </r>
    <r>
      <rPr>
        <sz val="11"/>
        <rFont val="Arial Narrow"/>
        <family val="2"/>
      </rPr>
      <t xml:space="preserve">, donde se explica ampliamente las bases para adelantar este análisis.
Así mismo, considere en el </t>
    </r>
    <r>
      <rPr>
        <b/>
        <sz val="11"/>
        <color theme="9" tint="-0.249977111117893"/>
        <rFont val="Arial Narrow"/>
        <family val="2"/>
      </rPr>
      <t>Paso 3: valoración del riesgo</t>
    </r>
    <r>
      <rPr>
        <sz val="11"/>
        <rFont val="Arial Narrow"/>
        <family val="2"/>
      </rPr>
      <t xml:space="preserve"> los lineamientos para definir el No. de veces que se hace la actividad con la cual se relaciona el riesgo y su impacto en términos económicos o reputacionales. En este mismo paso se analizan los controles que deben responder a los atributos de eficiencia e informativos.</t>
    </r>
  </si>
  <si>
    <t>Las hojas se encuentran protegidas para evidar dañar las formulas, para desprotegerlas no se requiere contraseña</t>
  </si>
  <si>
    <t>Se debe ingresar información solo en las celdas identificadas con color NARANJA CLARO, las demás contienen formulas de autollenado</t>
  </si>
  <si>
    <t>El formato de fecha es: DD/MM/AAAA</t>
  </si>
  <si>
    <t>El archivo contiene las siguientes hojas:</t>
  </si>
  <si>
    <r>
      <t>1 INSTRUCTIVO:</t>
    </r>
    <r>
      <rPr>
        <sz val="11"/>
        <rFont val="Arial Narrow"/>
        <family val="2"/>
      </rPr>
      <t xml:space="preserve"> Identifica el contenido del archivo y su funcionalidad</t>
    </r>
  </si>
  <si>
    <r>
      <t>2 CONTEXTO E IDENTIFICACIÓN:</t>
    </r>
    <r>
      <rPr>
        <sz val="11"/>
        <rFont val="Arial Narrow"/>
        <family val="2"/>
      </rPr>
      <t xml:space="preserve"> Se establece el Número, Descripción y Factor del riesgo</t>
    </r>
  </si>
  <si>
    <t>Columna</t>
  </si>
  <si>
    <t>Descripción - Lineamientos para el diligenciamiento</t>
  </si>
  <si>
    <t>Proceso</t>
  </si>
  <si>
    <t>Diligencie el nombre del proceso al cual se le identificarán y valorarán los riesgos.</t>
  </si>
  <si>
    <t>Objetivo del Proceso</t>
  </si>
  <si>
    <t>Diligencie el objetivo del proceso.</t>
  </si>
  <si>
    <t>Elaboración o Actualización:</t>
  </si>
  <si>
    <t>Fecha en la que realiza el diligenciamiento o actualización del mapa de riesgos, formato (DD/MM/AAAA)</t>
  </si>
  <si>
    <t>Vigencia:</t>
  </si>
  <si>
    <t>Vigencia que tiene el mapa de riesgos fecha inicio fecha final, formato (DD/MM/AAAA)</t>
  </si>
  <si>
    <t>No. de Riesgo</t>
  </si>
  <si>
    <t xml:space="preserve">Permite definir unl consecutivo de riesgos.
Una entidad puede ir en el riesgo 150, pero tener 70 riesgos, lo que permite llevar una traza de los riesgos. Esta información la debe administrar la oficina asesora de planeación o gerencia de riesgos.  Cuando un el riesgo salga del mapa no existirá otro riesgo con el mismo número. </t>
  </si>
  <si>
    <t>¿QUÉ? 
IMPACTO</t>
  </si>
  <si>
    <t>Analice las consecuencias que puede ocasionar a la organización la materialización del riesgo, Seleccione de la lista desplegable entre: 
Posibilidad de pérdida Económica
Posibilidad de pérdida Reputacional
Posibilidad de pérdida Económica y Reputacional</t>
  </si>
  <si>
    <t xml:space="preserve">¿CÓMO?
CAUSA INMEDIATA </t>
  </si>
  <si>
    <r>
      <t xml:space="preserve">Circunstancias bajo las cuales se presenta el riesgo, es la situación más evidente frente al riesgo, redacte de la forma más concreta posible.
(Iniciar con la palabra </t>
    </r>
    <r>
      <rPr>
        <b/>
        <sz val="9"/>
        <rFont val="Arial Narrow"/>
        <family val="2"/>
      </rPr>
      <t>por</t>
    </r>
    <r>
      <rPr>
        <sz val="9"/>
        <rFont val="Arial Narrow"/>
        <family val="2"/>
      </rPr>
      <t>)</t>
    </r>
  </si>
  <si>
    <t>¿PORQUÉ?
CAUSA RAÍZ</t>
  </si>
  <si>
    <r>
      <t xml:space="preserve">Causa  principal  o básica, corresponde a las razones por la cuales se puede presentar  el riesgo, redacte de la forma más concreta posible.
(Iniciar </t>
    </r>
    <r>
      <rPr>
        <b/>
        <sz val="9"/>
        <rFont val="Arial Narrow"/>
        <family val="2"/>
      </rPr>
      <t>con debido a</t>
    </r>
    <r>
      <rPr>
        <sz val="9"/>
        <rFont val="Arial Narrow"/>
        <family val="2"/>
      </rPr>
      <t>)</t>
    </r>
  </si>
  <si>
    <t>DESCRIPCIÓN DEL RIESGO</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</si>
  <si>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color theme="9" tint="-0.249977111117893"/>
        <rFont val="Arial Narrow"/>
        <family val="2"/>
      </rPr>
      <t>POSIBILIDAD DE + Impacto para la entidad (Qué) + Causa Inmediata (Cómo) + Causa Raíz (Por qué)</t>
    </r>
    <r>
      <rPr>
        <sz val="9"/>
        <rFont val="Arial Narrow"/>
        <family val="2"/>
      </rPr>
      <t xml:space="preserve"> 
(Se genera automáticamente)</t>
    </r>
  </si>
  <si>
    <t>FACTOR DEL RIESGO / TIPO</t>
  </si>
  <si>
    <t>Seleccione de la lista desplegable entre las opiciones:
A_Ejecución_y_Administración_de_procesos
B_Fraude_Externo
C_Fraude_Interno
D_Fallas_Tecnológicas
E_Relaciones_Laborales
F_Usuarios_Productos_y_Prácticas_Organizacionales
G_Daños_Activos_Físicos</t>
  </si>
  <si>
    <t>FACTOR DEL RIESGO / SELECCIONE FUENTE GENERADORA DEL EVENTO PARA TIPO E,F,G</t>
  </si>
  <si>
    <r>
      <rPr>
        <b/>
        <sz val="9"/>
        <rFont val="Arial Narrow"/>
        <family val="2"/>
      </rPr>
      <t>Si en TIPO seleccioneó las opiciones:</t>
    </r>
    <r>
      <rPr>
        <sz val="9"/>
        <rFont val="Arial Narrow"/>
        <family val="2"/>
      </rPr>
      <t xml:space="preserve">
E_Relaciones_Laborales
F_Usuarios_Productos_y_Prácticas_Organizacionales
G_Daños_Activos_Físicos
</t>
    </r>
    <r>
      <rPr>
        <b/>
        <sz val="9"/>
        <rFont val="Arial Narrow"/>
        <family val="2"/>
      </rPr>
      <t>Debe definir la fuente generadora de la lista desplegable</t>
    </r>
  </si>
  <si>
    <t>RESULTADO FUENTE GENERADORA DEL EVENTO</t>
  </si>
  <si>
    <t>Se rellena automáticamente según lo seleccinado de FACTOR DEL RIESGO</t>
  </si>
  <si>
    <t xml:space="preserve">3 PROBABIL E IMPACTO INHERENTE: </t>
  </si>
  <si>
    <t>No. veces que realiza la actividad al año</t>
  </si>
  <si>
    <r>
      <t xml:space="preserve">Defina el número de veces que se ejecuta la actividad durante el año, (Recuerde la probabilidad e ocurrencia del riesgo se define como el No. de veces que se pasa por el punto de riesgo en el periodo de 1 año). La matriz automáticamente hará el cálculo para el nivel de probabilidad inherente.
</t>
    </r>
    <r>
      <rPr>
        <b/>
        <sz val="9"/>
        <rFont val="Arial Narrow"/>
        <family val="2"/>
      </rPr>
      <t>La matriz calcula automáticamente:</t>
    </r>
    <r>
      <rPr>
        <sz val="9"/>
        <rFont val="Arial Narrow"/>
        <family val="2"/>
      </rPr>
      <t xml:space="preserve">
Frecuencia de la Actividad
% Probabilidad
Nivel Probabilidad
</t>
    </r>
  </si>
  <si>
    <t>Afectación Económica</t>
  </si>
  <si>
    <t>Selecciona de la lista desplegable el rango de afectación económica y la matriz calcula:
%
Nivel</t>
  </si>
  <si>
    <t>Reputacional</t>
  </si>
  <si>
    <t>Selecciona de la lista desplegable el rango de afectación reputacional y la matriz calcula:
%
Nivel</t>
  </si>
  <si>
    <t>Resultado / Porcentaje de Impacto / Nivel de Impacto</t>
  </si>
  <si>
    <t>Se calcula automáticamente según la información de afectación económica y reputacional</t>
  </si>
  <si>
    <r>
      <t>4 MAPA CALOR INHERENTE:</t>
    </r>
    <r>
      <rPr>
        <sz val="11"/>
        <rFont val="Arial Narrow"/>
        <family val="2"/>
      </rPr>
      <t xml:space="preserve"> Representación gráfica de la ubicación de cada riesgo inherente en el mapa de calor (En esta hoja no se ingresan datos)</t>
    </r>
  </si>
  <si>
    <r>
      <t>5 VALORACIÓN DEL CONTROL:</t>
    </r>
    <r>
      <rPr>
        <sz val="11"/>
        <rFont val="Arial Narrow"/>
        <family val="2"/>
      </rPr>
      <t xml:space="preserve"> Se realiza la descripción y atributos del control, calcula automáticamente el Valor Total del Control, Probabilidad residual e Impacto Residual</t>
    </r>
  </si>
  <si>
    <t>Descripción del Control</t>
  </si>
  <si>
    <r>
      <t xml:space="preserve">Recuerde que el control se define como la medida que permite reducir o mitigar un riesgo. Defina el control (es) que atacan la causa raíz del riesgo, considere la estructura explicada en la guía: </t>
    </r>
    <r>
      <rPr>
        <b/>
        <sz val="9"/>
        <color theme="9" tint="-0.249977111117893"/>
        <rFont val="Arial Narrow"/>
        <family val="2"/>
      </rPr>
      <t>Responsable de ejecutar el control + Acción + Complemento</t>
    </r>
  </si>
  <si>
    <t>Tipo de control</t>
  </si>
  <si>
    <t>Debe seleccionar de lista desplegable entre:
Preventivo
Detectivo
Correctivo</t>
  </si>
  <si>
    <t>Peso del Control</t>
  </si>
  <si>
    <t>Se calcula automáticamente según lo seleccionado en Tipo de Control
Preventivo: 25 %
Detectivo: 15 %
Correctivo: 10 %</t>
  </si>
  <si>
    <t>Afectación o Desplazamiento en la Matriz</t>
  </si>
  <si>
    <t>Implementación</t>
  </si>
  <si>
    <t>Debe seleccionar de lista desplegable entre:
Automático: 25 %
Manual: 15 %</t>
  </si>
  <si>
    <t>Peso de la implementación</t>
  </si>
  <si>
    <t>Se calcula automáticamente según lo seleccionado en Implementación
Manual
Automático</t>
  </si>
  <si>
    <t>Informativos</t>
  </si>
  <si>
    <t>Debe seleccionar de listas desplegables
Documentación: Documentado - Sin Documentar
Frecuencia: Continua - Aleatoria
Evidencia: Con registro - Sin registro</t>
  </si>
  <si>
    <t>Valor Total del Control</t>
  </si>
  <si>
    <t>Se calcula automáticamente:
Peso del Control + Peso de la implementación</t>
  </si>
  <si>
    <t>Probabilidad residual</t>
  </si>
  <si>
    <t>Se calcula automáticamente:
% Probabilidad Riesgo Inherente-(% Probabilidad Riesgo Inherente*Valor Total del Control)</t>
  </si>
  <si>
    <t>Impacto Residual</t>
  </si>
  <si>
    <t>% Impacto Riesgo Inherente-(% Impacto Riesgo Inherente*Valor Total del Control)</t>
  </si>
  <si>
    <r>
      <t>6 MAPA CALOR RESIDUAL:</t>
    </r>
    <r>
      <rPr>
        <sz val="11"/>
        <rFont val="Arial Narrow"/>
        <family val="2"/>
      </rPr>
      <t xml:space="preserve"> Representación gráfica de la ubicación de cada riesgo residual en el mapa de calor (En esta hoja no se ingresan datos)</t>
    </r>
  </si>
  <si>
    <r>
      <t>7 MAPA CALOR INHEREN Y RESIDUAL:</t>
    </r>
    <r>
      <rPr>
        <sz val="11"/>
        <rFont val="Arial Narrow"/>
        <family val="2"/>
      </rPr>
      <t xml:space="preserve"> Comparación gráfica de la ubicación de cada riesgo inherente y residual en el mapa de calor (En esta hoja no se ingresan dados)</t>
    </r>
  </si>
  <si>
    <r>
      <t>8 MAPA RIESGOS:</t>
    </r>
    <r>
      <rPr>
        <sz val="11"/>
        <rFont val="Arial Narrow"/>
        <family val="2"/>
      </rPr>
      <t xml:space="preserve"> Establece el Tratamiento, Plan de Acción, Seguimientos por parte del Líder del Proceso, Verificación por parte de segunda línea de defensa o quien haga sus veces, Verificación por parte de la Oficina de Control Interno o quien haga sus veces y el estado de la acción.</t>
    </r>
  </si>
  <si>
    <t>SEVERIDAD (NIVEL DE RIESGO)</t>
  </si>
  <si>
    <t>Se calcula automáticamente según CALIFICACIÓN RIESGO RESIDUAL / PROBABILIDAD E IMPACTO</t>
  </si>
  <si>
    <t>Tratamiento</t>
  </si>
  <si>
    <t>Se calcula automáticamente según SEVERIDAD (NIVEL DE RIESGO):
Extremo, Alto, Moderado: Reducir, mitigar, Transferir, Evitar
Bajo: Aceptar</t>
  </si>
  <si>
    <t>¿Requiere Plan de Acción?</t>
  </si>
  <si>
    <t>Se calcula automáticamente según Tratamiento
Reducir, mitigar, Transferir, Evitar: Requiere plan de acción
Aceptar: No requiere plan de acción</t>
  </si>
  <si>
    <t xml:space="preserve">Plan de Acción
Descripción de la Acción, basado en el análisis de causas
Responsable (Cargo)
Fecha de Inicio
Fecha de Finalización
</t>
  </si>
  <si>
    <t xml:space="preserve">Esta casilla dependerá del tratamiento establecido, si es Aceptar no se requieren acciones adicionales, en caso de escoger Reducir (mitigar) se deben diligenciar las acciones que se adelantarán como complemento a los controles establecidos, no necesariamente son controles adicionales. Para Reducir (compartir), es viable diligenciar la acción que deriva de esta (ejemplo póliza seguros, terceración), indicando información relevante. </t>
  </si>
  <si>
    <t>Seguimientos por parte del Líder del Proceso</t>
  </si>
  <si>
    <t>Realizar descripción de los seguimientos por parte del proceso</t>
  </si>
  <si>
    <t>Verificación por parte de segunda línea de defensa o quien haga sus veces (Fecha y Descripción)</t>
  </si>
  <si>
    <t>Realizar descripción de las verificaciones de la segunda línea de defensa</t>
  </si>
  <si>
    <t>Verificación por parte de la Oficina de Control Interno o quien haga sus veces (Fecha y Descripción)</t>
  </si>
  <si>
    <t>Realizar descripción de las verificaciones que realiza Control Interno o quien haga sus veces.</t>
  </si>
  <si>
    <t>Estado</t>
  </si>
  <si>
    <t>Utilice la lista de despligue que se encuentra parametrizada, le aparecerán las opciones:
Sin Iniciar, En proceso, Cerrado,
la selección en este caso dependerá de las acciones del plan que se hayan establecido en cada caso.</t>
  </si>
  <si>
    <r>
      <t>9 RIESGO DEL PROCESO:</t>
    </r>
    <r>
      <rPr>
        <sz val="11"/>
        <rFont val="Arial Narrow"/>
        <family val="2"/>
      </rPr>
      <t xml:space="preserve"> Calcula el nivel de riesgo del proceso (En esta hoja no se ingresan datos)</t>
    </r>
  </si>
  <si>
    <r>
      <t>10 CONTROL DE CAMBIOS:</t>
    </r>
    <r>
      <rPr>
        <sz val="11"/>
        <rFont val="Arial Narrow"/>
        <family val="2"/>
      </rPr>
      <t xml:space="preserve"> En ella se debe registrar los cambios al formato y al contenido del mismo</t>
    </r>
  </si>
  <si>
    <r>
      <t>11 FORMULAS:</t>
    </r>
    <r>
      <rPr>
        <sz val="11"/>
        <rFont val="Arial Narrow"/>
        <family val="2"/>
      </rPr>
      <t xml:space="preserve"> La información que contiene se utiliza para realizar operaciones en las demás hojas (En esta hoja no se ingresan datos)</t>
    </r>
  </si>
  <si>
    <t>Lista de datos de la matriz:</t>
  </si>
  <si>
    <t>Hoja</t>
  </si>
  <si>
    <r>
      <t xml:space="preserve">Consolida o resume los análisis sobre impacto + causa inmediata + causa raíz, permitiendo contar con una redacción clara y concreta del riesgo indentificado. Tenga en cuenta la estructura de alto nivel establecida en al guía, inicia con </t>
    </r>
    <r>
      <rPr>
        <b/>
        <sz val="9"/>
        <rFont val="Arial Narrow"/>
        <family val="2"/>
      </rPr>
      <t>POSIBILIDAD DE + Impacto para la entidad (Qué) + Causa Inmediata (Cómo) + Causa Raíz (Por qué)</t>
    </r>
    <r>
      <rPr>
        <sz val="9"/>
        <rFont val="Arial Narrow"/>
        <family val="2"/>
      </rPr>
      <t xml:space="preserve"> 
(Se genera automáticamente)</t>
    </r>
  </si>
  <si>
    <r>
      <t xml:space="preserve">Recuerde que el control se define como la medida que permite reducir o mitigar un riesgo. Defina el control (es) que atacan la causa raíz del riesgo, considere la estructura explicada en la guía: </t>
    </r>
    <r>
      <rPr>
        <b/>
        <sz val="9"/>
        <rFont val="Arial Narrow"/>
        <family val="2"/>
      </rPr>
      <t>Responsable de ejecutar el control + Acción + Complemento</t>
    </r>
  </si>
  <si>
    <t>Archivo creado por:</t>
  </si>
  <si>
    <t>MAPA DE RIESGOS</t>
  </si>
  <si>
    <t>VERSIÓN:</t>
  </si>
  <si>
    <t>ENTIDAD:</t>
  </si>
  <si>
    <t>PROCESO:</t>
  </si>
  <si>
    <t>OBJETIVO DEL PROCESO:</t>
  </si>
  <si>
    <t xml:space="preserve">Vigencia: </t>
  </si>
  <si>
    <t>Del</t>
  </si>
  <si>
    <t>Al</t>
  </si>
  <si>
    <t>No. de Riesgo
(Mismo consecutivo para toda la entidad)</t>
  </si>
  <si>
    <t>FACTOR DEL RIESGO</t>
  </si>
  <si>
    <t>FACTOR DE RIESGO</t>
  </si>
  <si>
    <t>SELECCIONE FUENTE GENERADORA DEL EVENTO PARA TIPO E,F,G</t>
  </si>
  <si>
    <t>VALIDACIÓN FUENTE GENERADORA DEL EVENTO PARA TIPO A,B,C,D</t>
  </si>
  <si>
    <t>DESCRIPCIÓN DEL TIPO DE FACTOR DE RIESGO</t>
  </si>
  <si>
    <t>TIPOLOGÍA</t>
  </si>
  <si>
    <r>
      <t>¿CÓMO?
CAUSA INMEDIATA 
(</t>
    </r>
    <r>
      <rPr>
        <sz val="11"/>
        <rFont val="Arial"/>
        <family val="2"/>
      </rPr>
      <t xml:space="preserve">Iniciar con la palabra 
</t>
    </r>
    <r>
      <rPr>
        <b/>
        <sz val="11"/>
        <rFont val="Arial"/>
        <family val="2"/>
      </rPr>
      <t>por)</t>
    </r>
  </si>
  <si>
    <r>
      <t>¿PORQUÉ?
CAUSA RAÍZ
(</t>
    </r>
    <r>
      <rPr>
        <sz val="11"/>
        <rFont val="Arial"/>
        <family val="2"/>
      </rPr>
      <t xml:space="preserve">Iniciar con 
</t>
    </r>
    <r>
      <rPr>
        <b/>
        <sz val="11"/>
        <rFont val="Arial"/>
        <family val="2"/>
      </rPr>
      <t>debido a/a causa de)</t>
    </r>
  </si>
  <si>
    <t>SUB CAUSAS (Si aplica)</t>
  </si>
  <si>
    <t>Transacción_u_Operación_aplica_para_LA_FT_FP</t>
  </si>
  <si>
    <t xml:space="preserve">Productos (bienes o servicios) que oferta/requiere </t>
  </si>
  <si>
    <t>Fiscal</t>
  </si>
  <si>
    <t>Posibilidad  de efecto dañoso sobre bienes de uso público</t>
  </si>
  <si>
    <t>R2</t>
  </si>
  <si>
    <t>R3</t>
  </si>
  <si>
    <t>R4</t>
  </si>
  <si>
    <t>R5</t>
  </si>
  <si>
    <t>R6</t>
  </si>
  <si>
    <t>R7</t>
  </si>
  <si>
    <t>R8</t>
  </si>
  <si>
    <t>R9</t>
  </si>
  <si>
    <t>R10</t>
  </si>
  <si>
    <t>R11</t>
  </si>
  <si>
    <t>R12</t>
  </si>
  <si>
    <t>R13</t>
  </si>
  <si>
    <t>R14</t>
  </si>
  <si>
    <t>R15</t>
  </si>
  <si>
    <t>R16</t>
  </si>
  <si>
    <t>R17</t>
  </si>
  <si>
    <t>R18</t>
  </si>
  <si>
    <t>R19</t>
  </si>
  <si>
    <t>R20</t>
  </si>
  <si>
    <t>Esta hoja se utiliza para realizar cálculos en las demás, en ella no se ingresan datos</t>
  </si>
  <si>
    <t>NO REQUIERE CLAVE PARA DESBLOQUEAR LAS HOJAS</t>
  </si>
  <si>
    <t>Eficiencia</t>
  </si>
  <si>
    <t xml:space="preserve">Atributos formalización del control </t>
  </si>
  <si>
    <t>¿QUÉ? IMPACTO</t>
  </si>
  <si>
    <t>TIPO</t>
  </si>
  <si>
    <t>Documentación</t>
  </si>
  <si>
    <t>Frecuencia</t>
  </si>
  <si>
    <t>Evidencia</t>
  </si>
  <si>
    <t>Ejecuión</t>
  </si>
  <si>
    <t>Afecta</t>
  </si>
  <si>
    <t>Reducir</t>
  </si>
  <si>
    <t>Posibilidad de pérdida Económica</t>
  </si>
  <si>
    <t>Sin Iniciar</t>
  </si>
  <si>
    <t>A_Ejecución_y_Administración_de_procesos</t>
  </si>
  <si>
    <t>Procesos</t>
  </si>
  <si>
    <t>Preventivo</t>
  </si>
  <si>
    <t>Automático</t>
  </si>
  <si>
    <t>Procedimientos</t>
  </si>
  <si>
    <t xml:space="preserve">Siempre que se ejecuta la actividad </t>
  </si>
  <si>
    <t>Con registro manual</t>
  </si>
  <si>
    <t>Interna</t>
  </si>
  <si>
    <t>Probabilidad</t>
  </si>
  <si>
    <t>Mitigar</t>
  </si>
  <si>
    <t>Posibilidad de pérdida Reputacional</t>
  </si>
  <si>
    <t>En proceso</t>
  </si>
  <si>
    <t>B_Fraude_Externo</t>
  </si>
  <si>
    <t>Detectivo</t>
  </si>
  <si>
    <t>Manual</t>
  </si>
  <si>
    <t>Sistemas de información</t>
  </si>
  <si>
    <t>Periódicamente (diario, mensual, bimestral, trimestral, semestral).</t>
  </si>
  <si>
    <t>Con registro electrónico</t>
  </si>
  <si>
    <t>Externa</t>
  </si>
  <si>
    <t>Transferir</t>
  </si>
  <si>
    <t>Posibilidad de pérdida Económica y Reputacional</t>
  </si>
  <si>
    <t>Cerrado</t>
  </si>
  <si>
    <t>C_Fraude_Interno</t>
  </si>
  <si>
    <t>Evento_Externo</t>
  </si>
  <si>
    <t>Correctivo</t>
  </si>
  <si>
    <t>Otros Esquemas</t>
  </si>
  <si>
    <t>Mixta</t>
  </si>
  <si>
    <t>Impacto</t>
  </si>
  <si>
    <t>Aceptar</t>
  </si>
  <si>
    <t>Posibilidad de pérdida Reputacional y Económica</t>
  </si>
  <si>
    <t>D_Fallas_Tecnológicas</t>
  </si>
  <si>
    <t>Evitar</t>
  </si>
  <si>
    <t>E_Relaciones_Laborales</t>
  </si>
  <si>
    <t>Talento_Humano</t>
  </si>
  <si>
    <t>F_Usuarios_Productos_y_Prácticas_Organizacionales</t>
  </si>
  <si>
    <t>G_Daños_Activos_Físicos</t>
  </si>
  <si>
    <t>Tecnologías</t>
  </si>
  <si>
    <t>Gestión</t>
  </si>
  <si>
    <t>Seg. de la Información</t>
  </si>
  <si>
    <t>Infraestructura</t>
  </si>
  <si>
    <t>Integridad Pùblica - Corrupción</t>
  </si>
  <si>
    <t>Integridad Pùblica - LA/FT/FP</t>
  </si>
  <si>
    <t>Seguridad_Información</t>
  </si>
  <si>
    <t>Integridad_Pública_Corrupción</t>
  </si>
  <si>
    <t>Integridad_Pública_LA_FT_FP</t>
  </si>
  <si>
    <t>Posibilidad de afectación económica</t>
  </si>
  <si>
    <t>Posibilidad  de efecto dañoso sobre el recurso público</t>
  </si>
  <si>
    <t>Posibilidad de perdida de integridad</t>
  </si>
  <si>
    <t>Posibilidad de pérdida económica</t>
  </si>
  <si>
    <t>Posibilidad de afectación reputacional</t>
  </si>
  <si>
    <t>Posibilidad de perdida de confidencialidad</t>
  </si>
  <si>
    <t>Posibilidad de pérdida reputacional</t>
  </si>
  <si>
    <t>Posibilidad de afectación económica y reputacional</t>
  </si>
  <si>
    <t>Posibilidad  de efecto dañoso sobre bienes de uso fiscal</t>
  </si>
  <si>
    <t>Posibilidad de perdida de disponibilidad</t>
  </si>
  <si>
    <t>Posibilidad de pérdida económica y reputacional</t>
  </si>
  <si>
    <t>Posibilidad  de efecto dañoso sobre el interes patrimonial</t>
  </si>
  <si>
    <t>Descripción</t>
  </si>
  <si>
    <t>Ejecución_administración_de_procesos</t>
  </si>
  <si>
    <t>Tecnología</t>
  </si>
  <si>
    <t>Evento_externo</t>
  </si>
  <si>
    <t>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t>
  </si>
  <si>
    <t>Falta de aplicación de los procedimientos</t>
  </si>
  <si>
    <t>Contrapartes de la entidad (naturales o jurídicas)</t>
  </si>
  <si>
    <t>Fraude interno</t>
  </si>
  <si>
    <t>Daño de equipos</t>
  </si>
  <si>
    <t>Derrumbes</t>
  </si>
  <si>
    <t>Fraude Externo</t>
  </si>
  <si>
    <t>Eventos relacionados con transacciones y Operaciones realizadas por un cliente o usuario, que accede o entrega un bien o servicio a la entidad, a través de los canales dispuestos y en una jurisdicción específica.</t>
  </si>
  <si>
    <t>Falta segregación de funciones</t>
  </si>
  <si>
    <t>Soborno</t>
  </si>
  <si>
    <t>Caída de sistemas de información y aplicaciones</t>
  </si>
  <si>
    <t>Incendios</t>
  </si>
  <si>
    <t>Suplantación de identidad</t>
  </si>
  <si>
    <t>Eventos relacionados con las conductas o comportamientos de los empleados que afectan la Integridad Pública</t>
  </si>
  <si>
    <t>Errores de grabación, autorización</t>
  </si>
  <si>
    <t>Canales utilizados para la operación</t>
  </si>
  <si>
    <t xml:space="preserve">Gestión inadecuada de conflicto de Intereses </t>
  </si>
  <si>
    <t>Caída de redes</t>
  </si>
  <si>
    <t>Inundaciones</t>
  </si>
  <si>
    <t>Asalto a la oficina</t>
  </si>
  <si>
    <t>Eventos relacionados con la infraestructura tecnológica de la entidad.</t>
  </si>
  <si>
    <t>Errores en cálculos para pagos internos y externos</t>
  </si>
  <si>
    <t>Jurisdicciones (nacional o territorial)</t>
  </si>
  <si>
    <t>Corrupción</t>
  </si>
  <si>
    <t>Errores en hardware o software</t>
  </si>
  <si>
    <t>Daños a activos fijos</t>
  </si>
  <si>
    <t>Atentados, vandalismo, orden público</t>
  </si>
  <si>
    <t>Eventos relacionados con la infraestructura física de la entidad.</t>
  </si>
  <si>
    <t>Falta de supervisión o interventoría</t>
  </si>
  <si>
    <t>Errores en programas</t>
  </si>
  <si>
    <t>Eventos por situaciones externas que afectan la entidad.</t>
  </si>
  <si>
    <t xml:space="preserve">Alta rotación o insuficiencia de personal </t>
  </si>
  <si>
    <t>Acciones contrarias a las leyes o acuerdos de empleo, salud o seguridad en el trabajo</t>
  </si>
  <si>
    <t>Acciones contrarias a las leyes o acuerdos contractuales</t>
  </si>
  <si>
    <t>Falta de capacitación y otros temas relacionados con el personal</t>
  </si>
  <si>
    <t>Características de Eficiencia</t>
  </si>
  <si>
    <t>Peso</t>
  </si>
  <si>
    <t>Factor</t>
  </si>
  <si>
    <t>Tipo</t>
  </si>
  <si>
    <r>
      <t>*</t>
    </r>
    <r>
      <rPr>
        <b/>
        <sz val="9"/>
        <color rgb="FF4D4D4D"/>
        <rFont val="Arial"/>
        <family val="2"/>
      </rPr>
      <t>Implementación</t>
    </r>
  </si>
  <si>
    <r>
      <t xml:space="preserve">*Nota: </t>
    </r>
    <r>
      <rPr>
        <sz val="7"/>
        <color rgb="FF4D4D4D"/>
        <rFont val="Arial"/>
        <family val="2"/>
      </rPr>
      <t>En implementación no se tienen controles semiautomáticos.</t>
    </r>
  </si>
  <si>
    <t>Atributos adicionales del control no tienen valoración pero deben cumplir con todos</t>
  </si>
  <si>
    <t>Basados en la estructura del Modelo de Operación por procesos, despliegue desde cada proceso, sus procedimientos y esquemas asociados, que se encuentren documentados.</t>
  </si>
  <si>
    <t>Sistemas de información de apoyo a la ejecución del control (si existen).</t>
  </si>
  <si>
    <t>Políticas de operación, manuales o guías específicas.</t>
  </si>
  <si>
    <t>Diario</t>
  </si>
  <si>
    <t>La oportunidad en que se ejecuta el control debe ayudar a prevenir la mitigación del riesgo o a detectar la materialización del riesgo de manera oportuna.</t>
  </si>
  <si>
    <t>Mensual</t>
  </si>
  <si>
    <t>Bimestral</t>
  </si>
  <si>
    <t>Trimestral</t>
  </si>
  <si>
    <t>Semestral</t>
  </si>
  <si>
    <r>
      <t xml:space="preserve">Evidencia
</t>
    </r>
    <r>
      <rPr>
        <sz val="9"/>
        <color rgb="FF4D4D4D"/>
        <rFont val="Arial"/>
        <family val="2"/>
      </rPr>
      <t>(Trazabilidad de la ejecución)</t>
    </r>
  </si>
  <si>
    <t>Se deja evidencia o rastro de la ejecución del control.</t>
  </si>
  <si>
    <r>
      <t xml:space="preserve">Ejecución 
</t>
    </r>
    <r>
      <rPr>
        <sz val="9"/>
        <color rgb="FF4D4D4D"/>
        <rFont val="Arial"/>
        <family val="2"/>
      </rPr>
      <t>(Fuentes de información internas o externas)</t>
    </r>
  </si>
  <si>
    <t>Formatos o registros internos formales.</t>
  </si>
  <si>
    <t xml:space="preserve">Externa </t>
  </si>
  <si>
    <t>Registros externos confiables (extractos bancarios, confirmaciones de autenticidad de documentos, SECOP, SIIF, SIGEP, bases de datos).</t>
  </si>
  <si>
    <t>Combinación de datos de fuentes internas y externas formales.</t>
  </si>
  <si>
    <t>IMPACTO INHERENTE</t>
  </si>
  <si>
    <t>PROBABILIDAD INHERENTE</t>
  </si>
  <si>
    <t>Resultado</t>
  </si>
  <si>
    <t>PROBABILIDAD</t>
  </si>
  <si>
    <t>IMPACTO</t>
  </si>
  <si>
    <t>No. Riesgo</t>
  </si>
  <si>
    <t>Riesgo</t>
  </si>
  <si>
    <t>Frecuencia de la Actividad</t>
  </si>
  <si>
    <t>% Probabilidad</t>
  </si>
  <si>
    <t>Nivel Probabilidad</t>
  </si>
  <si>
    <t>%</t>
  </si>
  <si>
    <t>Nivel</t>
  </si>
  <si>
    <t>Porcentaje de Impacto</t>
  </si>
  <si>
    <t>Nivel de Impacto</t>
  </si>
  <si>
    <t>Mínimo</t>
  </si>
  <si>
    <t>Máximo</t>
  </si>
  <si>
    <t>% Impacto</t>
  </si>
  <si>
    <t>Afectación_Económica</t>
  </si>
  <si>
    <t>Entre 10 y 50 SMLMV</t>
  </si>
  <si>
    <t>El riesgo afecta la imagen de algún área de la organización.</t>
  </si>
  <si>
    <t>Muy Baja</t>
  </si>
  <si>
    <t>La actividad que conlleva el riesgo se ejecuta como máximos 2 veces por año</t>
  </si>
  <si>
    <t>Leve</t>
  </si>
  <si>
    <t>Menor a 10 SMLMV</t>
  </si>
  <si>
    <t>Baja</t>
  </si>
  <si>
    <t>La actividad que conlleva el riesgo se ejecuta de 3 a 24 veces por año</t>
  </si>
  <si>
    <t>Menor</t>
  </si>
  <si>
    <t>El riesgo afecta la imagen de la entidad internamente, de conocimiento general nivel interno, de junta directiva y accionistas y/o de proveedores.</t>
  </si>
  <si>
    <t>Media</t>
  </si>
  <si>
    <t>La actividad que conlleva el riesgo se ejecuta de 24 a 500 veces por año</t>
  </si>
  <si>
    <t>Moderado</t>
  </si>
  <si>
    <t>Entre 50 y 100 SMLMV</t>
  </si>
  <si>
    <t>El riesgo afecta la imagen de la entidad con algunos usuarios de relevancia frente al logro de los objetivos.</t>
  </si>
  <si>
    <t>Alta</t>
  </si>
  <si>
    <t>La actividad que conlleva el riesgo se ejecuta mínimo 500 veces al año y máximo 5.000 veces por año</t>
  </si>
  <si>
    <t>Mayor</t>
  </si>
  <si>
    <t>Entre 100 y 500 SMLMV</t>
  </si>
  <si>
    <t>El riesgo afecta la imagen de la entidad con efecto publicitario sostenido a nivel de sector administrativo, nivel departamental o municipal.</t>
  </si>
  <si>
    <t>Muy Alta</t>
  </si>
  <si>
    <t>La actividad que conlleva el riesgo se ejecuta más de 5.000 veces por año</t>
  </si>
  <si>
    <t>Catastrófico</t>
  </si>
  <si>
    <t>Mayor a 500 SMLMV</t>
  </si>
  <si>
    <t>El riesgo afecta la imagen de la entidad a nivel nacional, con efecto publicitario sostenido a nivel país</t>
  </si>
  <si>
    <t>N/A</t>
  </si>
  <si>
    <t>MAPA DE CALOR RIESGO INHERENTE</t>
  </si>
  <si>
    <t>CALIFICACIÓN RIESGO INHERENTE</t>
  </si>
  <si>
    <t>No. DEL RIESGO</t>
  </si>
  <si>
    <t>RIESGO</t>
  </si>
  <si>
    <t>Alto</t>
  </si>
  <si>
    <t>Extremo</t>
  </si>
  <si>
    <t>Bajo</t>
  </si>
  <si>
    <t>NIVELES DE RIESGO</t>
  </si>
  <si>
    <t xml:space="preserve"> </t>
  </si>
  <si>
    <t>VALORACIÓN DEL CONTROL</t>
  </si>
  <si>
    <t xml:space="preserve">Peso del Control + Peso de la implementación </t>
  </si>
  <si>
    <t>% Probabilidad Riesgo Inherente-(% Probabilidad Riesgo Inherente*Valor Total del Control)</t>
  </si>
  <si>
    <t>NIVEL</t>
  </si>
  <si>
    <t>Atributos del control</t>
  </si>
  <si>
    <t>% MIN</t>
  </si>
  <si>
    <t>% MAX</t>
  </si>
  <si>
    <t>% Probabilidad Riesgo Inherente</t>
  </si>
  <si>
    <t>% Impacto Riesgo Inherente</t>
  </si>
  <si>
    <t>No. Control</t>
  </si>
  <si>
    <t xml:space="preserve">Formalización del control </t>
  </si>
  <si>
    <t>Responsable
(Cargo y/o Aplicativo)</t>
  </si>
  <si>
    <t>Acción
(Inicia con un verbo)</t>
  </si>
  <si>
    <t>Complemento (Periodicidad - Observaciones o Desviaciones)</t>
  </si>
  <si>
    <t>Descripción del control</t>
  </si>
  <si>
    <t>Evidencia
(Trazabilidad de la ejecución)</t>
  </si>
  <si>
    <t>Ejecución</t>
  </si>
  <si>
    <t>Probabilidad residual Final</t>
  </si>
  <si>
    <t>Impacto Residual Final</t>
  </si>
  <si>
    <t>MAPA DE CALOR RIESGO RESIDUAL</t>
  </si>
  <si>
    <t>CALIFICACIÓN RIESGO RESIDUAL</t>
  </si>
  <si>
    <t>Probabilidad Residual</t>
  </si>
  <si>
    <t>Severidad 
(Nivel de Riesgo)</t>
  </si>
  <si>
    <t>Plan de Acción</t>
  </si>
  <si>
    <t>% Probabilidad Inherente</t>
  </si>
  <si>
    <t>% Impacto Inherente</t>
  </si>
  <si>
    <t>% Probabilidad Residual</t>
  </si>
  <si>
    <t>% Impacto Residual</t>
  </si>
  <si>
    <t xml:space="preserve">Determine el tratamiento a seguir 
</t>
  </si>
  <si>
    <t>Definición del Tratamiento</t>
  </si>
  <si>
    <t>Descripción de la Acción, basado en el análisis de causas</t>
  </si>
  <si>
    <t>Responsable 
(Cargo)</t>
  </si>
  <si>
    <t>Fecha de Inicio</t>
  </si>
  <si>
    <t>Fecha de Finalización</t>
  </si>
  <si>
    <t>Seguimiento 1 (Fecha y avance)</t>
  </si>
  <si>
    <t>Seguimiento 2 (Fecha y avance)</t>
  </si>
  <si>
    <t>Seguimiento 3 ... (Fecha y avance)</t>
  </si>
  <si>
    <t>Verificación por parte de segunda línea de defensa o quien haga sus veces 
(Fecha y Descripción)</t>
  </si>
  <si>
    <t>Verificación por parte de la Oficina de Control Interno o quien haga sus veces 
(Fecha y Descripción)</t>
  </si>
  <si>
    <t>Reducir_Mitigar</t>
  </si>
  <si>
    <t>Reducir_mitigar_Transferir_Evitar</t>
  </si>
  <si>
    <t>Requiere Plan de Acción</t>
  </si>
  <si>
    <t>Reducir_Transferir</t>
  </si>
  <si>
    <t>No requiere Plan de Acción</t>
  </si>
  <si>
    <t>RIESGO INHERENTE Y RESIDUAL DEL PROCESO</t>
  </si>
  <si>
    <r>
      <rPr>
        <b/>
        <sz val="11"/>
        <color theme="1"/>
        <rFont val="Calibri"/>
        <family val="2"/>
        <scheme val="minor"/>
      </rPr>
      <t>Explicaciones Para realizar la ponderación de Riesgos.</t>
    </r>
    <r>
      <rPr>
        <sz val="11"/>
        <color theme="1"/>
        <rFont val="Calibri"/>
        <family val="2"/>
        <scheme val="minor"/>
      </rPr>
      <t xml:space="preserve">
1. Si en la sumatoria de los riesgos los Extremos representan mas o igual al 20% de los Riesgos, la calificación del Proceso será EXTREMO.</t>
    </r>
  </si>
  <si>
    <t>2. Si en la sumatoria de los riesgos Extermos y altos representan mas o igual al 30% de los Riesgos Calificados, y menos del 20% de los Riesgos Extremos la calificación del Proceso será ALTO.</t>
  </si>
  <si>
    <t>3. Si en la sumatoria de los riesgos Extremos, altos y moderados representan mas o igual al  40% de los Riesgos Calificados, y menos del 30% de los Riesgos Extremos y Altos, y Menos del 20% de los Riesgos Extremos, la calificación del Proceso será MODERADO.</t>
  </si>
  <si>
    <r>
      <t xml:space="preserve">4. Si en la sumatoria de los riesgos Extremos, altos,  moderados y bajos representan mas o igual al  50% de los Riesgos Calificados, y menos del 40% de los riesgos Extremos, altos y moderados, y menos del 30% de los riesgos calificados en Extremos y Altos, y menos del 20% de los riesgos Extremos, la calificación del proceso sera BAJO.
</t>
    </r>
    <r>
      <rPr>
        <b/>
        <sz val="11"/>
        <color theme="1"/>
        <rFont val="Calibri"/>
        <family val="2"/>
        <scheme val="minor"/>
      </rPr>
      <t xml:space="preserve">Nota: </t>
    </r>
    <r>
      <rPr>
        <sz val="11"/>
        <color theme="1"/>
        <rFont val="Calibri"/>
        <family val="2"/>
        <scheme val="minor"/>
      </rPr>
      <t>Adapatado de Instituto de Auditores Internos</t>
    </r>
    <r>
      <rPr>
        <b/>
        <sz val="11"/>
        <color theme="1"/>
        <rFont val="Calibri"/>
        <family val="2"/>
        <scheme val="minor"/>
      </rPr>
      <t xml:space="preserve"> COSO ERM </t>
    </r>
    <r>
      <rPr>
        <sz val="11"/>
        <color theme="1"/>
        <rFont val="Calibri"/>
        <family val="2"/>
        <scheme val="minor"/>
      </rPr>
      <t>Agosto 2014</t>
    </r>
  </si>
  <si>
    <t>RIESGO INHERENTE DEL PROCESO</t>
  </si>
  <si>
    <t>RIESGO RESIDUAL DEL PROCESO</t>
  </si>
  <si>
    <t>Sumatoria de riesgos Extremos</t>
  </si>
  <si>
    <t>Sumatoria de riesgos altos</t>
  </si>
  <si>
    <t>Sumatoria de riesgos moderados</t>
  </si>
  <si>
    <t>Sumatoria de Riesgos bajos</t>
  </si>
  <si>
    <t>Total</t>
  </si>
  <si>
    <t>Fecha</t>
  </si>
  <si>
    <t>Control de Cambios</t>
  </si>
  <si>
    <t>Unidad Administrativa Especial de Organizaciones Solidarias</t>
  </si>
  <si>
    <t>Servicio al Ciudadano</t>
  </si>
  <si>
    <t>Brindar una atención integral a la ciudadanía que deben observarse en todas las interacciones entre los funcionarios de la Unidad y sus grupos de valor, gestionando de manera oportuna y con calidad las peticiones y el trámite recibidos de acuerdo a las disposiciones legales vigentes.</t>
  </si>
  <si>
    <t xml:space="preserve"> Desconocimiento del Portafolio de servicio y caracteristicas especificas de la misionalidad. </t>
  </si>
  <si>
    <t xml:space="preserve">   orientación inadecuada en la prestación del servicio</t>
  </si>
  <si>
    <t>Profesional Especializado Grupo de Atencion al Ciudadano; líderes de procesos misionales</t>
  </si>
  <si>
    <t>revisar los requerimientos y respuestas proyectadas a través y en los diferentes canales de atención, dirigido a evitar orientaciones o respuestas inadecuadas en la prestación de servicios</t>
  </si>
  <si>
    <t>Remitir periodicamente semanalmente de acuerdo a los segumientos realziados  a los jefes de cada área, relación de peticiones pendientes en los terminos de ley.</t>
  </si>
  <si>
    <t>Servicio al ciudadano</t>
  </si>
  <si>
    <t>Contrucción Mapa de riesgos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</si>
</sst>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55" x14ac:knownFonts="1">
    <font>
      <sz val="11"/>
      <color theme="1"/>
      <name val="Calibri"/>
      <family val="2"/>
      <scheme val="minor"/>
    </font>
    <font>
      <sz val="11"/>
      <color indexed="8"/>
      <name val="Calibri"/>
      <family val="2"/>
    </font>
    <font>
      <sz val="10"/>
      <name val="Arial"/>
      <family val="2"/>
    </font>
    <font>
      <sz val="10"/>
      <name val="Tahoma"/>
      <family val="2"/>
    </font>
    <font>
      <sz val="11"/>
      <name val="Tahoma"/>
      <family val="2"/>
    </font>
    <font>
      <b/>
      <sz val="11"/>
      <name val="Tahoma"/>
      <family val="2"/>
    </font>
    <font>
      <sz val="11"/>
      <name val="Arial"/>
      <family val="2"/>
    </font>
    <font>
      <b/>
      <sz val="12"/>
      <name val="Tahoma"/>
      <family val="2"/>
    </font>
    <font>
      <b/>
      <sz val="11"/>
      <color theme="1"/>
      <name val="Calibri"/>
      <family val="2"/>
      <scheme val="minor"/>
    </font>
    <font>
      <sz val="12"/>
      <name val="Tahoma"/>
      <family val="2"/>
    </font>
    <font>
      <sz val="10"/>
      <name val="Tahoma"/>
      <family val="2"/>
    </font>
    <font>
      <sz val="11"/>
      <name val="Tahoma"/>
      <family val="2"/>
    </font>
    <font>
      <b/>
      <sz val="11"/>
      <name val="Arial"/>
      <family val="2"/>
    </font>
    <font>
      <b/>
      <sz val="10"/>
      <name val="Arial"/>
      <family val="2"/>
    </font>
    <font>
      <sz val="11"/>
      <name val="Calibri"/>
      <family val="2"/>
      <scheme val="minor"/>
    </font>
    <font>
      <sz val="14"/>
      <name val="Arial"/>
      <family val="2"/>
    </font>
    <font>
      <sz val="8"/>
      <name val="Calibri"/>
      <family val="2"/>
      <scheme val="minor"/>
    </font>
    <font>
      <b/>
      <sz val="11"/>
      <name val="Calibri"/>
      <family val="2"/>
      <scheme val="minor"/>
    </font>
    <font>
      <sz val="11"/>
      <color rgb="FFFF0000"/>
      <name val="Calibri"/>
      <family val="2"/>
      <scheme val="minor"/>
    </font>
    <font>
      <sz val="16"/>
      <color theme="1"/>
      <name val="Calibri"/>
      <family val="2"/>
      <scheme val="minor"/>
    </font>
    <font>
      <b/>
      <sz val="12"/>
      <color theme="1"/>
      <name val="Arial"/>
      <family val="2"/>
    </font>
    <font>
      <sz val="12"/>
      <color theme="1"/>
      <name val="Arial"/>
      <family val="2"/>
    </font>
    <font>
      <sz val="10"/>
      <color theme="1"/>
      <name val="Arial"/>
      <family val="2"/>
    </font>
    <font>
      <sz val="10"/>
      <color rgb="FF202124"/>
      <name val="Arial"/>
      <family val="2"/>
    </font>
    <font>
      <b/>
      <sz val="10"/>
      <color theme="1"/>
      <name val="Arial"/>
      <family val="2"/>
    </font>
    <font>
      <sz val="10"/>
      <color rgb="FFFF0000"/>
      <name val="Arial"/>
      <family val="2"/>
    </font>
    <font>
      <b/>
      <sz val="10"/>
      <color rgb="FF000000"/>
      <name val="Arial"/>
      <family val="2"/>
    </font>
    <font>
      <sz val="10"/>
      <color indexed="8"/>
      <name val="Arial"/>
      <family val="2"/>
    </font>
    <font>
      <sz val="10"/>
      <color rgb="FF000000"/>
      <name val="Arial"/>
      <family val="2"/>
    </font>
    <font>
      <b/>
      <sz val="10"/>
      <color rgb="FF7030A0"/>
      <name val="Arial"/>
      <family val="2"/>
    </font>
    <font>
      <b/>
      <sz val="10"/>
      <color indexed="8"/>
      <name val="Arial"/>
      <family val="2"/>
    </font>
    <font>
      <sz val="10"/>
      <color rgb="FF7030A0"/>
      <name val="Arial"/>
      <family val="2"/>
    </font>
    <font>
      <b/>
      <sz val="10"/>
      <name val="Tahoma"/>
      <family val="2"/>
    </font>
    <font>
      <sz val="8"/>
      <name val="Arial"/>
      <family val="2"/>
    </font>
    <font>
      <b/>
      <sz val="14"/>
      <name val="Arial Narrow"/>
      <family val="2"/>
    </font>
    <font>
      <sz val="10"/>
      <name val="Arial Narrow"/>
      <family val="2"/>
    </font>
    <font>
      <b/>
      <sz val="10"/>
      <color theme="9" tint="-0.249977111117893"/>
      <name val="Arial Narrow"/>
      <family val="2"/>
    </font>
    <font>
      <b/>
      <u/>
      <sz val="11"/>
      <name val="Arial Narrow"/>
      <family val="2"/>
    </font>
    <font>
      <b/>
      <sz val="11"/>
      <name val="Arial Narrow"/>
      <family val="2"/>
    </font>
    <font>
      <sz val="11"/>
      <name val="Arial Narrow"/>
      <family val="2"/>
    </font>
    <font>
      <b/>
      <sz val="11"/>
      <color theme="9" tint="-0.249977111117893"/>
      <name val="Arial Narrow"/>
      <family val="2"/>
    </font>
    <font>
      <b/>
      <sz val="10"/>
      <name val="Arial Narrow"/>
      <family val="2"/>
    </font>
    <font>
      <sz val="12"/>
      <name val="Times New Roman"/>
      <family val="1"/>
    </font>
    <font>
      <b/>
      <sz val="9"/>
      <name val="Arial Narrow"/>
      <family val="2"/>
    </font>
    <font>
      <sz val="9"/>
      <name val="Arial Narrow"/>
      <family val="2"/>
    </font>
    <font>
      <b/>
      <sz val="9"/>
      <color theme="9" tint="-0.249977111117893"/>
      <name val="Arial Narrow"/>
      <family val="2"/>
    </font>
    <font>
      <b/>
      <sz val="8"/>
      <name val="Tahoma"/>
      <family val="2"/>
    </font>
    <font>
      <b/>
      <sz val="12"/>
      <color rgb="FFFF0000"/>
      <name val="Tahoma"/>
      <family val="2"/>
    </font>
    <font>
      <sz val="11"/>
      <color theme="1"/>
      <name val="Helvetica"/>
      <family val="2"/>
    </font>
    <font>
      <sz val="11"/>
      <color rgb="FF000000"/>
      <name val="Helvetica"/>
      <family val="2"/>
    </font>
    <font>
      <sz val="11"/>
      <color theme="1"/>
      <name val="Calibri"/>
      <family val="2"/>
      <scheme val="minor"/>
    </font>
    <font>
      <b/>
      <sz val="9"/>
      <color rgb="FFFFFFFF"/>
      <name val="Arial"/>
      <family val="2"/>
    </font>
    <font>
      <b/>
      <sz val="9"/>
      <color rgb="FF4D4D4D"/>
      <name val="Arial"/>
      <family val="2"/>
    </font>
    <font>
      <sz val="9"/>
      <color rgb="FF4D4D4D"/>
      <name val="Arial"/>
      <family val="2"/>
    </font>
    <font>
      <sz val="7"/>
      <color rgb="FF4D4D4D"/>
      <name val="Arial"/>
      <family val="2"/>
    </font>
  </fonts>
  <fills count="20">
    <fill>
      <patternFill patternType="none"/>
    </fill>
    <fill>
      <patternFill patternType="gray125"/>
    </fill>
    <fill>
      <patternFill patternType="solid">
        <fgColor indexed="9"/>
        <bgColor indexed="64"/>
      </patternFill>
    </fill>
    <fill>
      <patternFill patternType="solid">
        <fgColor theme="9" tint="0.79998168889431442"/>
        <bgColor indexed="64"/>
      </patternFill>
    </fill>
    <fill>
      <patternFill patternType="solid">
        <fgColor theme="0"/>
        <bgColor indexed="64"/>
      </patternFill>
    </fill>
    <fill>
      <patternFill patternType="solid">
        <fgColor theme="0" tint="-0.14999847407452621"/>
        <bgColor indexed="64"/>
      </patternFill>
    </fill>
    <fill>
      <patternFill patternType="solid">
        <fgColor rgb="FF92D050"/>
        <bgColor indexed="64"/>
      </patternFill>
    </fill>
    <fill>
      <patternFill patternType="solid">
        <fgColor rgb="FFFF0000"/>
        <bgColor indexed="64"/>
      </patternFill>
    </fill>
    <fill>
      <patternFill patternType="solid">
        <fgColor rgb="FFFFC000"/>
        <bgColor indexed="64"/>
      </patternFill>
    </fill>
    <fill>
      <patternFill patternType="solid">
        <fgColor rgb="FFFF6600"/>
        <bgColor indexed="64"/>
      </patternFill>
    </fill>
    <fill>
      <patternFill patternType="solid">
        <fgColor rgb="FFFFFF66"/>
        <bgColor indexed="64"/>
      </patternFill>
    </fill>
    <fill>
      <patternFill patternType="solid">
        <fgColor rgb="FF00B0F0"/>
        <bgColor indexed="64"/>
      </patternFill>
    </fill>
    <fill>
      <patternFill patternType="solid">
        <fgColor rgb="FFADDB7B"/>
        <bgColor indexed="64"/>
      </patternFill>
    </fill>
    <fill>
      <patternFill patternType="solid">
        <fgColor rgb="FF01B150"/>
        <bgColor indexed="64"/>
      </patternFill>
    </fill>
    <fill>
      <patternFill patternType="solid">
        <fgColor rgb="FFFFFC66"/>
        <bgColor indexed="64"/>
      </patternFill>
    </fill>
    <fill>
      <patternFill patternType="solid">
        <fgColor rgb="FFFF2500"/>
        <bgColor indexed="64"/>
      </patternFill>
    </fill>
    <fill>
      <patternFill patternType="solid">
        <fgColor theme="4" tint="0.79998168889431442"/>
        <bgColor theme="4" tint="0.79998168889431442"/>
      </patternFill>
    </fill>
    <fill>
      <patternFill patternType="solid">
        <fgColor rgb="FF4F81BD"/>
        <bgColor indexed="64"/>
      </patternFill>
    </fill>
    <fill>
      <patternFill patternType="solid">
        <fgColor rgb="FFFFFF00"/>
        <bgColor indexed="64"/>
      </patternFill>
    </fill>
    <fill>
      <patternFill patternType="solid">
        <fgColor theme="4" tint="0.39997558519241921"/>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medium">
        <color auto="1"/>
      </left>
      <right/>
      <top style="medium">
        <color auto="1"/>
      </top>
      <bottom style="medium">
        <color auto="1"/>
      </bottom>
      <diagonal/>
    </border>
    <border>
      <left/>
      <right/>
      <top style="medium">
        <color auto="1"/>
      </top>
      <bottom style="medium">
        <color auto="1"/>
      </bottom>
      <diagonal/>
    </border>
    <border>
      <left/>
      <right style="medium">
        <color auto="1"/>
      </right>
      <top style="medium">
        <color auto="1"/>
      </top>
      <bottom style="medium">
        <color auto="1"/>
      </bottom>
      <diagonal/>
    </border>
    <border>
      <left style="medium">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top/>
      <bottom style="medium">
        <color indexed="64"/>
      </bottom>
      <diagonal/>
    </border>
    <border>
      <left style="medium">
        <color indexed="64"/>
      </left>
      <right/>
      <top style="thin">
        <color indexed="64"/>
      </top>
      <bottom/>
      <diagonal/>
    </border>
    <border>
      <left/>
      <right/>
      <top style="thin">
        <color auto="1"/>
      </top>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double">
        <color indexed="64"/>
      </left>
      <right/>
      <top style="double">
        <color indexed="64"/>
      </top>
      <bottom/>
      <diagonal/>
    </border>
    <border>
      <left/>
      <right style="thin">
        <color theme="0"/>
      </right>
      <top style="double">
        <color indexed="64"/>
      </top>
      <bottom/>
      <diagonal/>
    </border>
    <border>
      <left style="thin">
        <color theme="0"/>
      </left>
      <right/>
      <top style="double">
        <color indexed="64"/>
      </top>
      <bottom style="thin">
        <color indexed="64"/>
      </bottom>
      <diagonal/>
    </border>
    <border>
      <left/>
      <right style="double">
        <color indexed="64"/>
      </right>
      <top style="double">
        <color indexed="64"/>
      </top>
      <bottom style="thin">
        <color indexed="64"/>
      </bottom>
      <diagonal/>
    </border>
    <border>
      <left style="double">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right style="double">
        <color indexed="64"/>
      </right>
      <top style="thin">
        <color indexed="64"/>
      </top>
      <bottom style="hair">
        <color indexed="64"/>
      </bottom>
      <diagonal/>
    </border>
    <border>
      <left style="double">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auto="1"/>
      </left>
      <right/>
      <top style="hair">
        <color auto="1"/>
      </top>
      <bottom style="hair">
        <color auto="1"/>
      </bottom>
      <diagonal/>
    </border>
    <border>
      <left/>
      <right style="double">
        <color indexed="64"/>
      </right>
      <top style="hair">
        <color indexed="64"/>
      </top>
      <bottom style="hair">
        <color indexed="64"/>
      </bottom>
      <diagonal/>
    </border>
    <border>
      <left style="double">
        <color indexed="64"/>
      </left>
      <right/>
      <top style="hair">
        <color indexed="64"/>
      </top>
      <bottom style="hair">
        <color indexed="64"/>
      </bottom>
      <diagonal/>
    </border>
    <border>
      <left/>
      <right style="hair">
        <color indexed="64"/>
      </right>
      <top style="hair">
        <color indexed="64"/>
      </top>
      <bottom style="hair">
        <color indexed="64"/>
      </bottom>
      <diagonal/>
    </border>
    <border>
      <left style="double">
        <color indexed="64"/>
      </left>
      <right/>
      <top style="hair">
        <color indexed="64"/>
      </top>
      <bottom style="double">
        <color indexed="64"/>
      </bottom>
      <diagonal/>
    </border>
    <border>
      <left/>
      <right style="hair">
        <color indexed="64"/>
      </right>
      <top style="hair">
        <color indexed="64"/>
      </top>
      <bottom style="double">
        <color indexed="64"/>
      </bottom>
      <diagonal/>
    </border>
    <border>
      <left style="hair">
        <color indexed="64"/>
      </left>
      <right/>
      <top style="hair">
        <color indexed="64"/>
      </top>
      <bottom style="double">
        <color indexed="64"/>
      </bottom>
      <diagonal/>
    </border>
    <border>
      <left/>
      <right style="double">
        <color indexed="64"/>
      </right>
      <top style="hair">
        <color indexed="64"/>
      </top>
      <bottom style="double">
        <color indexed="64"/>
      </bottom>
      <diagonal/>
    </border>
    <border>
      <left/>
      <right style="thin">
        <color indexed="64"/>
      </right>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thin">
        <color indexed="64"/>
      </bottom>
      <diagonal/>
    </border>
    <border>
      <left/>
      <right/>
      <top style="double">
        <color indexed="64"/>
      </top>
      <bottom/>
      <diagonal/>
    </border>
    <border>
      <left/>
      <right style="hair">
        <color indexed="64"/>
      </right>
      <top style="thin">
        <color indexed="64"/>
      </top>
      <bottom style="hair">
        <color indexed="64"/>
      </bottom>
      <diagonal/>
    </border>
    <border>
      <left/>
      <right/>
      <top style="hair">
        <color indexed="64"/>
      </top>
      <bottom style="hair">
        <color indexed="64"/>
      </bottom>
      <diagonal/>
    </border>
    <border>
      <left style="thin">
        <color indexed="64"/>
      </left>
      <right/>
      <top style="thin">
        <color indexed="64"/>
      </top>
      <bottom/>
      <diagonal/>
    </border>
    <border>
      <left style="thin">
        <color indexed="64"/>
      </left>
      <right/>
      <top/>
      <bottom/>
      <diagonal/>
    </border>
    <border>
      <left/>
      <right style="thin">
        <color indexed="64"/>
      </right>
      <top/>
      <bottom/>
      <diagonal/>
    </border>
    <border>
      <left style="dotted">
        <color rgb="FF1F497D"/>
      </left>
      <right/>
      <top style="dotted">
        <color rgb="FF1F497D"/>
      </top>
      <bottom style="dotted">
        <color rgb="FF1F497D"/>
      </bottom>
      <diagonal/>
    </border>
    <border>
      <left/>
      <right style="dotted">
        <color rgb="FF1F497D"/>
      </right>
      <top style="dotted">
        <color rgb="FF1F497D"/>
      </top>
      <bottom style="dotted">
        <color rgb="FF1F497D"/>
      </bottom>
      <diagonal/>
    </border>
    <border>
      <left style="thin">
        <color indexed="64"/>
      </left>
      <right style="thin">
        <color indexed="64"/>
      </right>
      <top style="medium">
        <color indexed="64"/>
      </top>
      <bottom/>
      <diagonal/>
    </border>
    <border>
      <left style="medium">
        <color indexed="64"/>
      </left>
      <right style="thin">
        <color indexed="64"/>
      </right>
      <top style="thin">
        <color indexed="64"/>
      </top>
      <bottom/>
      <diagonal/>
    </border>
    <border>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bottom/>
      <diagonal/>
    </border>
  </borders>
  <cellStyleXfs count="7">
    <xf numFmtId="0" fontId="0" fillId="0" borderId="0"/>
    <xf numFmtId="0" fontId="2" fillId="0" borderId="0"/>
    <xf numFmtId="0" fontId="2" fillId="0" borderId="0"/>
    <xf numFmtId="0" fontId="1" fillId="0" borderId="0"/>
    <xf numFmtId="0" fontId="2" fillId="0" borderId="0"/>
    <xf numFmtId="0" fontId="42" fillId="0" borderId="0"/>
    <xf numFmtId="9" fontId="50" fillId="0" borderId="0" applyFont="0" applyFill="0" applyBorder="0" applyAlignment="0" applyProtection="0"/>
  </cellStyleXfs>
  <cellXfs count="598">
    <xf numFmtId="0" fontId="0" fillId="0" borderId="0" xfId="0"/>
    <xf numFmtId="0" fontId="6" fillId="3" borderId="1" xfId="2" applyFont="1" applyFill="1" applyBorder="1" applyAlignment="1" applyProtection="1">
      <alignment horizontal="center" vertical="center" wrapText="1"/>
      <protection locked="0"/>
    </xf>
    <xf numFmtId="0" fontId="6" fillId="3" borderId="1" xfId="2" applyFont="1" applyFill="1" applyBorder="1" applyAlignment="1" applyProtection="1">
      <alignment horizontal="left" vertical="center" wrapText="1"/>
      <protection locked="0"/>
    </xf>
    <xf numFmtId="0" fontId="3" fillId="2" borderId="0" xfId="2" applyFont="1" applyFill="1"/>
    <xf numFmtId="0" fontId="4" fillId="0" borderId="0" xfId="2" applyFont="1" applyAlignment="1">
      <alignment vertical="center" wrapText="1"/>
    </xf>
    <xf numFmtId="0" fontId="4" fillId="0" borderId="0" xfId="2" applyFont="1" applyAlignment="1">
      <alignment horizontal="justify" vertical="top" wrapText="1"/>
    </xf>
    <xf numFmtId="0" fontId="9" fillId="0" borderId="0" xfId="2" applyFont="1" applyAlignment="1">
      <alignment vertical="center" wrapText="1"/>
    </xf>
    <xf numFmtId="0" fontId="6" fillId="0" borderId="0" xfId="2" applyFont="1" applyAlignment="1">
      <alignment horizontal="center" vertical="center" wrapText="1"/>
    </xf>
    <xf numFmtId="0" fontId="15" fillId="0" borderId="0" xfId="0" applyFont="1" applyAlignment="1">
      <alignment horizontal="left" vertical="center" wrapText="1"/>
    </xf>
    <xf numFmtId="0" fontId="2" fillId="0" borderId="0" xfId="0" applyFont="1" applyAlignment="1">
      <alignment vertical="center" wrapText="1"/>
    </xf>
    <xf numFmtId="0" fontId="4" fillId="2" borderId="0" xfId="2" applyFont="1" applyFill="1" applyAlignment="1">
      <alignment vertical="center" wrapText="1"/>
    </xf>
    <xf numFmtId="0" fontId="6" fillId="0" borderId="1" xfId="0" applyFont="1" applyBorder="1" applyAlignment="1" applyProtection="1">
      <alignment horizontal="left" vertical="center" wrapText="1"/>
      <protection locked="0"/>
    </xf>
    <xf numFmtId="0" fontId="12" fillId="0" borderId="1" xfId="2" applyFont="1" applyBorder="1" applyAlignment="1">
      <alignment vertical="center" wrapText="1"/>
    </xf>
    <xf numFmtId="9" fontId="2" fillId="0" borderId="0" xfId="0" applyNumberFormat="1" applyFont="1" applyAlignment="1">
      <alignment horizontal="left" vertical="center" wrapText="1"/>
    </xf>
    <xf numFmtId="9" fontId="4" fillId="0" borderId="0" xfId="2" applyNumberFormat="1" applyFont="1" applyAlignment="1">
      <alignment vertical="center" wrapText="1"/>
    </xf>
    <xf numFmtId="0" fontId="7" fillId="0" borderId="0" xfId="2" applyFont="1" applyAlignment="1">
      <alignment horizontal="center" vertical="center"/>
    </xf>
    <xf numFmtId="0" fontId="13" fillId="0" borderId="0" xfId="0" applyFont="1" applyAlignment="1">
      <alignment vertical="center" wrapText="1"/>
    </xf>
    <xf numFmtId="0" fontId="5" fillId="0" borderId="34" xfId="2" applyFont="1" applyBorder="1" applyAlignment="1">
      <alignment vertical="center" wrapText="1"/>
    </xf>
    <xf numFmtId="0" fontId="5" fillId="0" borderId="36" xfId="2" applyFont="1" applyBorder="1" applyAlignment="1">
      <alignment vertical="center" wrapText="1"/>
    </xf>
    <xf numFmtId="0" fontId="5" fillId="0" borderId="0" xfId="2" applyFont="1" applyAlignment="1">
      <alignment vertical="center" wrapText="1"/>
    </xf>
    <xf numFmtId="0" fontId="5" fillId="0" borderId="1" xfId="2" applyFont="1" applyBorder="1" applyAlignment="1">
      <alignment vertical="center" wrapText="1"/>
    </xf>
    <xf numFmtId="0" fontId="20" fillId="0" borderId="3" xfId="0" applyFont="1" applyBorder="1" applyAlignment="1">
      <alignment horizontal="center" vertical="center" wrapText="1"/>
    </xf>
    <xf numFmtId="0" fontId="20" fillId="0" borderId="1" xfId="0" applyFont="1" applyBorder="1" applyAlignment="1">
      <alignment horizontal="center" vertical="center" wrapText="1"/>
    </xf>
    <xf numFmtId="0" fontId="20" fillId="0" borderId="26" xfId="0" applyFont="1" applyBorder="1" applyAlignment="1">
      <alignment horizontal="center" vertical="center" wrapText="1"/>
    </xf>
    <xf numFmtId="0" fontId="6" fillId="0" borderId="3" xfId="2" applyFont="1" applyBorder="1" applyAlignment="1">
      <alignment horizontal="center" vertical="center" wrapText="1"/>
    </xf>
    <xf numFmtId="9" fontId="0" fillId="0" borderId="33" xfId="0" applyNumberFormat="1" applyBorder="1" applyAlignment="1">
      <alignment horizontal="center" vertical="center" wrapText="1"/>
    </xf>
    <xf numFmtId="0" fontId="21" fillId="0" borderId="1" xfId="0" applyFont="1" applyBorder="1" applyAlignment="1">
      <alignment vertical="center" wrapText="1"/>
    </xf>
    <xf numFmtId="9" fontId="21" fillId="0" borderId="26" xfId="0" applyNumberFormat="1" applyFont="1" applyBorder="1" applyAlignment="1">
      <alignment horizontal="center" vertical="center" wrapText="1"/>
    </xf>
    <xf numFmtId="9" fontId="21" fillId="0" borderId="1" xfId="0" applyNumberFormat="1" applyFont="1" applyBorder="1" applyAlignment="1">
      <alignment horizontal="center" vertical="center" wrapText="1"/>
    </xf>
    <xf numFmtId="0" fontId="21" fillId="0" borderId="33" xfId="0" applyFont="1" applyBorder="1" applyAlignment="1">
      <alignment vertical="center" wrapText="1"/>
    </xf>
    <xf numFmtId="0" fontId="21" fillId="0" borderId="1" xfId="0" applyFont="1" applyBorder="1" applyAlignment="1">
      <alignment horizontal="justify" vertical="center" wrapText="1"/>
    </xf>
    <xf numFmtId="0" fontId="21" fillId="0" borderId="26" xfId="0" applyFont="1" applyBorder="1" applyAlignment="1">
      <alignment vertical="center" wrapText="1"/>
    </xf>
    <xf numFmtId="0" fontId="21" fillId="8" borderId="3" xfId="0" applyFont="1" applyFill="1" applyBorder="1" applyAlignment="1">
      <alignment horizontal="center" vertical="center" wrapText="1"/>
    </xf>
    <xf numFmtId="0" fontId="4" fillId="0" borderId="27" xfId="2" applyFont="1" applyBorder="1" applyAlignment="1">
      <alignment vertical="center" wrapText="1"/>
    </xf>
    <xf numFmtId="0" fontId="4" fillId="0" borderId="28" xfId="2" applyFont="1" applyBorder="1" applyAlignment="1">
      <alignment vertical="center" wrapText="1"/>
    </xf>
    <xf numFmtId="0" fontId="4" fillId="0" borderId="29" xfId="2" applyFont="1" applyBorder="1" applyAlignment="1">
      <alignment vertical="center" wrapText="1"/>
    </xf>
    <xf numFmtId="0" fontId="6" fillId="0" borderId="27" xfId="2" applyFont="1" applyBorder="1" applyAlignment="1">
      <alignment horizontal="center" vertical="center" wrapText="1"/>
    </xf>
    <xf numFmtId="9" fontId="0" fillId="0" borderId="35" xfId="0" applyNumberFormat="1" applyBorder="1" applyAlignment="1">
      <alignment horizontal="center" vertical="center" wrapText="1"/>
    </xf>
    <xf numFmtId="0" fontId="4" fillId="0" borderId="0" xfId="2" applyFont="1" applyAlignment="1">
      <alignment horizontal="center" vertical="center" wrapText="1"/>
    </xf>
    <xf numFmtId="0" fontId="13" fillId="0" borderId="1" xfId="0" applyFont="1" applyBorder="1" applyAlignment="1">
      <alignment horizontal="left" vertical="center" wrapText="1"/>
    </xf>
    <xf numFmtId="0" fontId="10" fillId="2" borderId="0" xfId="2" applyFont="1" applyFill="1" applyAlignment="1">
      <alignment horizontal="center" vertical="center" wrapText="1"/>
    </xf>
    <xf numFmtId="0" fontId="13" fillId="0" borderId="0" xfId="0" applyFont="1" applyAlignment="1">
      <alignment horizontal="left" vertical="center" wrapText="1"/>
    </xf>
    <xf numFmtId="0" fontId="9" fillId="0" borderId="0" xfId="2" applyFont="1" applyAlignment="1">
      <alignment vertical="center"/>
    </xf>
    <xf numFmtId="9" fontId="9" fillId="0" borderId="0" xfId="2" applyNumberFormat="1" applyFont="1" applyAlignment="1">
      <alignment vertical="center"/>
    </xf>
    <xf numFmtId="0" fontId="11" fillId="0" borderId="0" xfId="2" applyFont="1" applyAlignment="1">
      <alignment horizontal="center" vertical="center" wrapText="1"/>
    </xf>
    <xf numFmtId="0" fontId="7" fillId="0" borderId="0" xfId="2" applyFont="1" applyAlignment="1">
      <alignment vertical="center"/>
    </xf>
    <xf numFmtId="9" fontId="7" fillId="0" borderId="0" xfId="2" applyNumberFormat="1" applyFont="1" applyAlignment="1">
      <alignment vertical="center"/>
    </xf>
    <xf numFmtId="0" fontId="3" fillId="0" borderId="0" xfId="2" applyFont="1" applyAlignment="1">
      <alignment vertical="center" wrapText="1"/>
    </xf>
    <xf numFmtId="0" fontId="10" fillId="0" borderId="0" xfId="2" applyFont="1" applyAlignment="1">
      <alignment horizontal="center" vertical="center" wrapText="1"/>
    </xf>
    <xf numFmtId="0" fontId="5" fillId="0" borderId="5" xfId="2" applyFont="1" applyBorder="1" applyAlignment="1">
      <alignment vertical="center" wrapText="1"/>
    </xf>
    <xf numFmtId="9" fontId="5" fillId="0" borderId="5" xfId="2" applyNumberFormat="1" applyFont="1" applyBorder="1" applyAlignment="1">
      <alignment horizontal="center" vertical="center" wrapText="1"/>
    </xf>
    <xf numFmtId="9" fontId="11" fillId="0" borderId="0" xfId="2" applyNumberFormat="1" applyFont="1" applyAlignment="1">
      <alignment horizontal="center" vertical="center" wrapText="1"/>
    </xf>
    <xf numFmtId="0" fontId="4" fillId="3" borderId="6" xfId="2" applyFont="1" applyFill="1" applyBorder="1" applyAlignment="1" applyProtection="1">
      <alignment horizontal="left" vertical="center" wrapText="1"/>
      <protection locked="0"/>
    </xf>
    <xf numFmtId="0" fontId="2" fillId="0" borderId="1" xfId="2" applyBorder="1" applyAlignment="1" applyProtection="1">
      <alignment horizontal="justify" vertical="center" wrapText="1"/>
      <protection locked="0"/>
    </xf>
    <xf numFmtId="0" fontId="6" fillId="4" borderId="0" xfId="2" applyFont="1" applyFill="1" applyAlignment="1">
      <alignment vertical="center" wrapText="1"/>
    </xf>
    <xf numFmtId="0" fontId="13" fillId="0" borderId="1" xfId="2" applyFont="1" applyBorder="1" applyAlignment="1">
      <alignment vertical="center"/>
    </xf>
    <xf numFmtId="0" fontId="2" fillId="2" borderId="0" xfId="2" applyFill="1"/>
    <xf numFmtId="0" fontId="2" fillId="2" borderId="0" xfId="2" applyFill="1" applyAlignment="1">
      <alignment horizontal="center" vertical="center"/>
    </xf>
    <xf numFmtId="0" fontId="13" fillId="0" borderId="0" xfId="2" applyFont="1" applyAlignment="1">
      <alignment horizontal="center" vertical="center"/>
    </xf>
    <xf numFmtId="0" fontId="13" fillId="0" borderId="0" xfId="2" applyFont="1" applyAlignment="1">
      <alignment vertical="center"/>
    </xf>
    <xf numFmtId="0" fontId="2" fillId="2" borderId="0" xfId="2" applyFill="1" applyAlignment="1">
      <alignment horizontal="center"/>
    </xf>
    <xf numFmtId="0" fontId="2" fillId="2" borderId="18" xfId="2" applyFill="1" applyBorder="1"/>
    <xf numFmtId="0" fontId="2" fillId="2" borderId="17" xfId="2" applyFill="1" applyBorder="1"/>
    <xf numFmtId="0" fontId="13" fillId="0" borderId="24" xfId="2" applyFont="1" applyBorder="1" applyAlignment="1">
      <alignment vertical="center" wrapText="1"/>
    </xf>
    <xf numFmtId="0" fontId="13" fillId="0" borderId="4" xfId="2" applyFont="1" applyBorder="1" applyAlignment="1">
      <alignment vertical="center" wrapText="1"/>
    </xf>
    <xf numFmtId="0" fontId="13" fillId="0" borderId="0" xfId="2" applyFont="1" applyAlignment="1">
      <alignment horizontal="center" vertical="center" wrapText="1"/>
    </xf>
    <xf numFmtId="0" fontId="2" fillId="0" borderId="18" xfId="2" applyBorder="1" applyAlignment="1">
      <alignment vertical="center" wrapText="1"/>
    </xf>
    <xf numFmtId="0" fontId="2" fillId="0" borderId="17" xfId="2" applyBorder="1" applyAlignment="1">
      <alignment vertical="center" wrapText="1"/>
    </xf>
    <xf numFmtId="0" fontId="2" fillId="0" borderId="0" xfId="2" applyAlignment="1">
      <alignment vertical="center" wrapText="1"/>
    </xf>
    <xf numFmtId="0" fontId="2" fillId="0" borderId="15" xfId="2" applyBorder="1" applyAlignment="1">
      <alignment vertical="center" wrapText="1"/>
    </xf>
    <xf numFmtId="9" fontId="2" fillId="0" borderId="1" xfId="2" applyNumberFormat="1" applyBorder="1" applyAlignment="1">
      <alignment horizontal="center" vertical="center" wrapText="1"/>
    </xf>
    <xf numFmtId="9" fontId="2" fillId="0" borderId="26" xfId="2" applyNumberFormat="1" applyBorder="1" applyAlignment="1">
      <alignment horizontal="center" vertical="center" wrapText="1"/>
    </xf>
    <xf numFmtId="0" fontId="25" fillId="0" borderId="0" xfId="2" applyFont="1" applyAlignment="1">
      <alignment vertical="center" wrapText="1"/>
    </xf>
    <xf numFmtId="0" fontId="2" fillId="0" borderId="0" xfId="2" applyAlignment="1">
      <alignment horizontal="center" vertical="center" wrapText="1"/>
    </xf>
    <xf numFmtId="0" fontId="13" fillId="0" borderId="24" xfId="2" applyFont="1" applyBorder="1" applyAlignment="1">
      <alignment horizontal="center" vertical="center" wrapText="1"/>
    </xf>
    <xf numFmtId="0" fontId="13" fillId="0" borderId="4" xfId="2" applyFont="1" applyBorder="1" applyAlignment="1">
      <alignment horizontal="center" vertical="center" wrapText="1"/>
    </xf>
    <xf numFmtId="0" fontId="13" fillId="0" borderId="1" xfId="2" applyFont="1" applyBorder="1" applyAlignment="1">
      <alignment horizontal="center" vertical="center" wrapText="1"/>
    </xf>
    <xf numFmtId="0" fontId="13" fillId="0" borderId="8" xfId="2" applyFont="1" applyBorder="1" applyAlignment="1">
      <alignment horizontal="center" vertical="center" wrapText="1"/>
    </xf>
    <xf numFmtId="0" fontId="13" fillId="0" borderId="1" xfId="2" applyFont="1" applyBorder="1" applyAlignment="1">
      <alignment vertical="center" wrapText="1"/>
    </xf>
    <xf numFmtId="0" fontId="26" fillId="0" borderId="1" xfId="0" applyFont="1" applyBorder="1" applyAlignment="1">
      <alignment horizontal="center" vertical="center" wrapText="1" readingOrder="1"/>
    </xf>
    <xf numFmtId="0" fontId="26" fillId="0" borderId="26" xfId="0" applyFont="1" applyBorder="1" applyAlignment="1">
      <alignment horizontal="center" vertical="center" wrapText="1" readingOrder="1"/>
    </xf>
    <xf numFmtId="0" fontId="2" fillId="0" borderId="1" xfId="2" applyBorder="1" applyAlignment="1">
      <alignment vertical="center" wrapText="1"/>
    </xf>
    <xf numFmtId="0" fontId="2" fillId="0" borderId="1" xfId="0" applyFont="1" applyBorder="1" applyAlignment="1">
      <alignment horizontal="center" vertical="center" wrapText="1" readingOrder="1"/>
    </xf>
    <xf numFmtId="0" fontId="2" fillId="0" borderId="26" xfId="0" applyFont="1" applyBorder="1" applyAlignment="1">
      <alignment horizontal="center" vertical="center" wrapText="1" readingOrder="1"/>
    </xf>
    <xf numFmtId="0" fontId="27" fillId="0" borderId="0" xfId="3" applyFont="1"/>
    <xf numFmtId="0" fontId="2" fillId="0" borderId="3" xfId="2" applyBorder="1" applyAlignment="1">
      <alignment horizontal="center" vertical="center" wrapText="1"/>
    </xf>
    <xf numFmtId="0" fontId="2" fillId="0" borderId="1" xfId="2" applyBorder="1" applyAlignment="1">
      <alignment horizontal="justify" vertical="center" wrapText="1"/>
    </xf>
    <xf numFmtId="9" fontId="22" fillId="0" borderId="4" xfId="0" applyNumberFormat="1" applyFont="1" applyBorder="1" applyAlignment="1">
      <alignment horizontal="center" vertical="center" wrapText="1"/>
    </xf>
    <xf numFmtId="0" fontId="2" fillId="0" borderId="0" xfId="2" applyAlignment="1">
      <alignment horizontal="justify" vertical="center" wrapText="1"/>
    </xf>
    <xf numFmtId="0" fontId="28" fillId="9" borderId="1" xfId="0" applyFont="1" applyFill="1" applyBorder="1" applyAlignment="1">
      <alignment horizontal="center" vertical="center" wrapText="1" readingOrder="1"/>
    </xf>
    <xf numFmtId="0" fontId="2" fillId="7" borderId="26" xfId="0" applyFont="1" applyFill="1" applyBorder="1" applyAlignment="1">
      <alignment horizontal="center" vertical="center" wrapText="1" readingOrder="1"/>
    </xf>
    <xf numFmtId="9" fontId="2" fillId="0" borderId="3" xfId="2" applyNumberFormat="1" applyBorder="1" applyAlignment="1">
      <alignment horizontal="center" vertical="center" wrapText="1"/>
    </xf>
    <xf numFmtId="0" fontId="27" fillId="0" borderId="0" xfId="3" applyFont="1" applyAlignment="1">
      <alignment horizontal="center" vertical="center"/>
    </xf>
    <xf numFmtId="0" fontId="28" fillId="10" borderId="1" xfId="0" applyFont="1" applyFill="1" applyBorder="1" applyAlignment="1">
      <alignment horizontal="center" vertical="center" wrapText="1" readingOrder="1"/>
    </xf>
    <xf numFmtId="0" fontId="29" fillId="0" borderId="0" xfId="3" applyFont="1" applyAlignment="1">
      <alignment vertical="center" textRotation="90" wrapText="1"/>
    </xf>
    <xf numFmtId="0" fontId="30" fillId="0" borderId="0" xfId="3" applyFont="1" applyAlignment="1">
      <alignment horizontal="center" vertical="center" wrapText="1"/>
    </xf>
    <xf numFmtId="0" fontId="27" fillId="0" borderId="0" xfId="3" applyFont="1" applyAlignment="1">
      <alignment horizontal="center" vertical="center" wrapText="1"/>
    </xf>
    <xf numFmtId="0" fontId="28" fillId="6" borderId="1" xfId="0" applyFont="1" applyFill="1" applyBorder="1" applyAlignment="1">
      <alignment horizontal="center" vertical="center" wrapText="1" readingOrder="1"/>
    </xf>
    <xf numFmtId="0" fontId="26" fillId="0" borderId="28" xfId="0" applyFont="1" applyBorder="1" applyAlignment="1">
      <alignment horizontal="center" vertical="center" wrapText="1" readingOrder="1"/>
    </xf>
    <xf numFmtId="0" fontId="28" fillId="6" borderId="28" xfId="0" applyFont="1" applyFill="1" applyBorder="1" applyAlignment="1">
      <alignment horizontal="center" vertical="center" wrapText="1" readingOrder="1"/>
    </xf>
    <xf numFmtId="0" fontId="28" fillId="10" borderId="28" xfId="0" applyFont="1" applyFill="1" applyBorder="1" applyAlignment="1">
      <alignment horizontal="center" vertical="center" wrapText="1" readingOrder="1"/>
    </xf>
    <xf numFmtId="0" fontId="28" fillId="9" borderId="28" xfId="0" applyFont="1" applyFill="1" applyBorder="1" applyAlignment="1">
      <alignment horizontal="center" vertical="center" wrapText="1" readingOrder="1"/>
    </xf>
    <xf numFmtId="0" fontId="2" fillId="7" borderId="29" xfId="0" applyFont="1" applyFill="1" applyBorder="1" applyAlignment="1">
      <alignment horizontal="center" vertical="center" wrapText="1" readingOrder="1"/>
    </xf>
    <xf numFmtId="9" fontId="2" fillId="0" borderId="27" xfId="2" applyNumberFormat="1" applyBorder="1" applyAlignment="1">
      <alignment horizontal="center" vertical="center" wrapText="1"/>
    </xf>
    <xf numFmtId="0" fontId="2" fillId="0" borderId="28" xfId="0" applyFont="1" applyBorder="1" applyAlignment="1">
      <alignment horizontal="center" vertical="center" wrapText="1" readingOrder="1"/>
    </xf>
    <xf numFmtId="0" fontId="27" fillId="0" borderId="0" xfId="3" applyFont="1" applyAlignment="1">
      <alignment vertical="center"/>
    </xf>
    <xf numFmtId="0" fontId="2" fillId="7" borderId="1" xfId="0" applyFont="1" applyFill="1" applyBorder="1" applyAlignment="1">
      <alignment horizontal="center" vertical="center" wrapText="1" readingOrder="1"/>
    </xf>
    <xf numFmtId="0" fontId="25" fillId="0" borderId="0" xfId="0" applyFont="1" applyAlignment="1">
      <alignment vertical="center" readingOrder="1"/>
    </xf>
    <xf numFmtId="0" fontId="31" fillId="0" borderId="0" xfId="3" applyFont="1"/>
    <xf numFmtId="0" fontId="2" fillId="0" borderId="0" xfId="0" applyFont="1" applyAlignment="1">
      <alignment vertical="center"/>
    </xf>
    <xf numFmtId="0" fontId="2" fillId="0" borderId="0" xfId="0" applyFont="1" applyAlignment="1">
      <alignment vertical="center" readingOrder="1"/>
    </xf>
    <xf numFmtId="0" fontId="2" fillId="0" borderId="0" xfId="3" applyFont="1" applyAlignment="1">
      <alignment vertical="center"/>
    </xf>
    <xf numFmtId="0" fontId="13" fillId="0" borderId="1" xfId="0" applyFont="1" applyBorder="1" applyAlignment="1">
      <alignment horizontal="center" vertical="center" wrapText="1"/>
    </xf>
    <xf numFmtId="0" fontId="2" fillId="2" borderId="0" xfId="2" applyFill="1" applyAlignment="1">
      <alignment horizontal="left"/>
    </xf>
    <xf numFmtId="0" fontId="13" fillId="0" borderId="0" xfId="2" applyFont="1" applyAlignment="1">
      <alignment horizontal="left" vertical="center"/>
    </xf>
    <xf numFmtId="0" fontId="13" fillId="0" borderId="0" xfId="2" applyFont="1" applyAlignment="1">
      <alignment vertical="center" wrapText="1"/>
    </xf>
    <xf numFmtId="9" fontId="2" fillId="0" borderId="4" xfId="2" applyNumberFormat="1" applyBorder="1" applyAlignment="1">
      <alignment horizontal="center" vertical="center" wrapText="1"/>
    </xf>
    <xf numFmtId="9" fontId="22" fillId="0" borderId="4" xfId="0" applyNumberFormat="1" applyFont="1" applyBorder="1" applyAlignment="1">
      <alignment horizontal="left" vertical="center" wrapText="1"/>
    </xf>
    <xf numFmtId="0" fontId="2" fillId="0" borderId="0" xfId="2" applyAlignment="1">
      <alignment horizontal="left" vertical="center" wrapText="1"/>
    </xf>
    <xf numFmtId="14" fontId="2" fillId="2" borderId="0" xfId="2" applyNumberFormat="1" applyFill="1"/>
    <xf numFmtId="14" fontId="13" fillId="0" borderId="0" xfId="2" applyNumberFormat="1" applyFont="1" applyAlignment="1">
      <alignment horizontal="center" vertical="center"/>
    </xf>
    <xf numFmtId="14" fontId="13" fillId="0" borderId="1" xfId="2" applyNumberFormat="1" applyFont="1" applyBorder="1" applyAlignment="1">
      <alignment horizontal="center" vertical="center" wrapText="1"/>
    </xf>
    <xf numFmtId="9" fontId="2" fillId="0" borderId="4" xfId="2" applyNumberFormat="1" applyBorder="1" applyAlignment="1">
      <alignment horizontal="justify" vertical="center" wrapText="1"/>
    </xf>
    <xf numFmtId="14" fontId="2" fillId="0" borderId="0" xfId="2" applyNumberFormat="1" applyAlignment="1">
      <alignment vertical="center" wrapText="1"/>
    </xf>
    <xf numFmtId="14" fontId="2" fillId="0" borderId="0" xfId="2" applyNumberFormat="1" applyAlignment="1">
      <alignment horizontal="center" vertical="center" wrapText="1"/>
    </xf>
    <xf numFmtId="0" fontId="4" fillId="4" borderId="0" xfId="2" applyFont="1" applyFill="1" applyAlignment="1">
      <alignment vertical="center" wrapText="1"/>
    </xf>
    <xf numFmtId="0" fontId="5" fillId="4" borderId="0" xfId="2" applyFont="1" applyFill="1" applyAlignment="1">
      <alignment vertical="center" wrapText="1"/>
    </xf>
    <xf numFmtId="0" fontId="0" fillId="4" borderId="0" xfId="0" applyFill="1" applyAlignment="1">
      <alignment vertical="top" wrapText="1"/>
    </xf>
    <xf numFmtId="0" fontId="8" fillId="0" borderId="1" xfId="0" applyFont="1" applyBorder="1"/>
    <xf numFmtId="0" fontId="8" fillId="0" borderId="0" xfId="0" applyFont="1"/>
    <xf numFmtId="0" fontId="0" fillId="0" borderId="1" xfId="0" applyBorder="1"/>
    <xf numFmtId="0" fontId="0" fillId="0" borderId="1" xfId="0" applyBorder="1" applyAlignment="1">
      <alignment horizontal="center"/>
    </xf>
    <xf numFmtId="9" fontId="0" fillId="0" borderId="1" xfId="0" applyNumberFormat="1" applyBorder="1" applyAlignment="1">
      <alignment horizontal="center"/>
    </xf>
    <xf numFmtId="0" fontId="0" fillId="0" borderId="0" xfId="0" applyAlignment="1">
      <alignment horizontal="center" vertical="center"/>
    </xf>
    <xf numFmtId="0" fontId="8" fillId="0" borderId="1" xfId="0" applyFont="1" applyBorder="1" applyAlignment="1">
      <alignment horizontal="center" vertical="center"/>
    </xf>
    <xf numFmtId="0" fontId="19" fillId="0" borderId="1" xfId="0" applyFont="1" applyBorder="1" applyAlignment="1">
      <alignment horizontal="center" vertical="center"/>
    </xf>
    <xf numFmtId="0" fontId="22" fillId="0" borderId="0" xfId="0" applyFont="1" applyAlignment="1">
      <alignment wrapText="1"/>
    </xf>
    <xf numFmtId="0" fontId="24" fillId="0" borderId="1" xfId="0" applyFont="1" applyBorder="1" applyAlignment="1">
      <alignment wrapText="1"/>
    </xf>
    <xf numFmtId="0" fontId="22" fillId="0" borderId="1" xfId="0" applyFont="1" applyBorder="1" applyAlignment="1">
      <alignment wrapText="1"/>
    </xf>
    <xf numFmtId="0" fontId="24" fillId="0" borderId="4" xfId="0" applyFont="1" applyBorder="1" applyAlignment="1">
      <alignment wrapText="1"/>
    </xf>
    <xf numFmtId="9" fontId="22" fillId="0" borderId="1" xfId="0" applyNumberFormat="1" applyFont="1" applyBorder="1" applyAlignment="1">
      <alignment wrapText="1"/>
    </xf>
    <xf numFmtId="0" fontId="22" fillId="0" borderId="4" xfId="0" applyFont="1" applyBorder="1" applyAlignment="1">
      <alignment wrapText="1"/>
    </xf>
    <xf numFmtId="0" fontId="12" fillId="0" borderId="1" xfId="2" applyFont="1" applyBorder="1" applyAlignment="1">
      <alignment horizontal="center" vertical="center" wrapText="1"/>
    </xf>
    <xf numFmtId="0" fontId="24" fillId="0" borderId="1" xfId="0" applyFont="1" applyBorder="1" applyAlignment="1">
      <alignment horizontal="center" wrapText="1"/>
    </xf>
    <xf numFmtId="0" fontId="5" fillId="0" borderId="5" xfId="2" applyFont="1" applyBorder="1" applyAlignment="1">
      <alignment horizontal="center" vertical="center" wrapText="1"/>
    </xf>
    <xf numFmtId="0" fontId="5" fillId="0" borderId="0" xfId="2" applyFont="1" applyAlignment="1">
      <alignment horizontal="center" vertical="center" wrapText="1"/>
    </xf>
    <xf numFmtId="0" fontId="6" fillId="0" borderId="1" xfId="0" applyFont="1" applyBorder="1" applyAlignment="1">
      <alignment horizontal="left" vertical="center" wrapText="1"/>
    </xf>
    <xf numFmtId="0" fontId="22" fillId="0" borderId="8" xfId="0" applyFont="1" applyBorder="1" applyAlignment="1">
      <alignment wrapText="1"/>
    </xf>
    <xf numFmtId="0" fontId="24" fillId="0" borderId="0" xfId="0" applyFont="1" applyAlignment="1">
      <alignment wrapText="1"/>
    </xf>
    <xf numFmtId="0" fontId="22" fillId="0" borderId="11" xfId="0" applyFont="1" applyBorder="1" applyAlignment="1">
      <alignment wrapText="1"/>
    </xf>
    <xf numFmtId="0" fontId="22" fillId="0" borderId="34" xfId="0" applyFont="1" applyBorder="1" applyAlignment="1">
      <alignment wrapText="1"/>
    </xf>
    <xf numFmtId="0" fontId="22" fillId="0" borderId="3" xfId="0" applyFont="1" applyBorder="1" applyAlignment="1">
      <alignment wrapText="1"/>
    </xf>
    <xf numFmtId="0" fontId="22" fillId="0" borderId="26" xfId="0" applyFont="1" applyBorder="1" applyAlignment="1">
      <alignment wrapText="1"/>
    </xf>
    <xf numFmtId="0" fontId="2" fillId="2" borderId="3" xfId="2" applyFill="1" applyBorder="1" applyAlignment="1">
      <alignment wrapText="1"/>
    </xf>
    <xf numFmtId="0" fontId="22" fillId="0" borderId="27" xfId="0" applyFont="1" applyBorder="1" applyAlignment="1">
      <alignment wrapText="1"/>
    </xf>
    <xf numFmtId="0" fontId="22" fillId="0" borderId="29" xfId="0" applyFont="1" applyBorder="1" applyAlignment="1">
      <alignment wrapText="1"/>
    </xf>
    <xf numFmtId="0" fontId="22" fillId="0" borderId="24" xfId="0" applyFont="1" applyBorder="1" applyAlignment="1">
      <alignment wrapText="1"/>
    </xf>
    <xf numFmtId="0" fontId="22" fillId="0" borderId="33" xfId="0" applyFont="1" applyBorder="1" applyAlignment="1">
      <alignment wrapText="1"/>
    </xf>
    <xf numFmtId="0" fontId="2" fillId="2" borderId="27" xfId="2" applyFill="1" applyBorder="1" applyAlignment="1">
      <alignment wrapText="1"/>
    </xf>
    <xf numFmtId="0" fontId="23" fillId="0" borderId="29" xfId="0" applyFont="1" applyBorder="1" applyAlignment="1">
      <alignment horizontal="left" vertical="center" wrapText="1"/>
    </xf>
    <xf numFmtId="0" fontId="4" fillId="0" borderId="1" xfId="2" applyFont="1" applyBorder="1" applyAlignment="1">
      <alignment horizontal="justify" vertical="center" wrapText="1"/>
    </xf>
    <xf numFmtId="0" fontId="2" fillId="0" borderId="25" xfId="0" applyFont="1" applyBorder="1" applyAlignment="1">
      <alignment wrapText="1"/>
    </xf>
    <xf numFmtId="0" fontId="2" fillId="0" borderId="29" xfId="0" applyFont="1" applyBorder="1" applyAlignment="1">
      <alignment horizontal="left" vertical="center" wrapText="1"/>
    </xf>
    <xf numFmtId="0" fontId="2" fillId="0" borderId="33" xfId="0" applyFont="1" applyBorder="1" applyAlignment="1">
      <alignment wrapText="1"/>
    </xf>
    <xf numFmtId="0" fontId="20" fillId="0" borderId="8" xfId="0" applyFont="1" applyBorder="1" applyAlignment="1">
      <alignment horizontal="center" vertical="center" wrapText="1"/>
    </xf>
    <xf numFmtId="0" fontId="21" fillId="0" borderId="8" xfId="0" applyFont="1" applyBorder="1" applyAlignment="1">
      <alignment horizontal="center" vertical="center" wrapText="1"/>
    </xf>
    <xf numFmtId="0" fontId="4" fillId="0" borderId="37" xfId="2" applyFont="1" applyBorder="1" applyAlignment="1">
      <alignment horizontal="center" vertical="center" wrapText="1"/>
    </xf>
    <xf numFmtId="0" fontId="3" fillId="2" borderId="0" xfId="2" applyFont="1" applyFill="1" applyAlignment="1">
      <alignment horizontal="center" vertical="center"/>
    </xf>
    <xf numFmtId="0" fontId="33" fillId="0" borderId="19" xfId="2" applyFont="1" applyBorder="1" applyAlignment="1">
      <alignment horizontal="center" vertical="center" wrapText="1"/>
    </xf>
    <xf numFmtId="9" fontId="0" fillId="0" borderId="11" xfId="0" applyNumberFormat="1" applyBorder="1" applyAlignment="1">
      <alignment horizontal="center" vertical="center" wrapText="1"/>
    </xf>
    <xf numFmtId="9" fontId="0" fillId="0" borderId="41" xfId="0" applyNumberFormat="1" applyBorder="1" applyAlignment="1">
      <alignment horizontal="center" vertical="center" wrapText="1"/>
    </xf>
    <xf numFmtId="9" fontId="0" fillId="0" borderId="1" xfId="0" applyNumberFormat="1" applyBorder="1" applyAlignment="1">
      <alignment horizontal="center" vertical="center" wrapText="1"/>
    </xf>
    <xf numFmtId="9" fontId="5" fillId="0" borderId="34" xfId="2" applyNumberFormat="1" applyFont="1" applyBorder="1" applyAlignment="1">
      <alignment horizontal="center" vertical="center" wrapText="1"/>
    </xf>
    <xf numFmtId="9" fontId="5" fillId="0" borderId="6" xfId="2" applyNumberFormat="1" applyFont="1" applyBorder="1" applyAlignment="1">
      <alignment horizontal="center" vertical="center" wrapText="1"/>
    </xf>
    <xf numFmtId="9" fontId="5" fillId="0" borderId="25" xfId="2" applyNumberFormat="1" applyFont="1" applyBorder="1" applyAlignment="1">
      <alignment horizontal="center" vertical="center" wrapText="1"/>
    </xf>
    <xf numFmtId="9" fontId="0" fillId="0" borderId="28" xfId="0" applyNumberFormat="1" applyBorder="1" applyAlignment="1">
      <alignment horizontal="center" vertical="center" wrapText="1"/>
    </xf>
    <xf numFmtId="9" fontId="5" fillId="0" borderId="36" xfId="2" applyNumberFormat="1" applyFont="1" applyBorder="1" applyAlignment="1">
      <alignment horizontal="center" vertical="center" wrapText="1"/>
    </xf>
    <xf numFmtId="9" fontId="0" fillId="0" borderId="8" xfId="0" applyNumberFormat="1" applyBorder="1" applyAlignment="1">
      <alignment horizontal="center" vertical="center" wrapText="1"/>
    </xf>
    <xf numFmtId="9" fontId="0" fillId="0" borderId="37" xfId="0" applyNumberFormat="1" applyBorder="1" applyAlignment="1">
      <alignment horizontal="center" vertical="center" wrapText="1"/>
    </xf>
    <xf numFmtId="9" fontId="0" fillId="3" borderId="3" xfId="0" applyNumberFormat="1" applyFill="1" applyBorder="1" applyAlignment="1" applyProtection="1">
      <alignment horizontal="center" vertical="center" wrapText="1"/>
      <protection locked="0"/>
    </xf>
    <xf numFmtId="9" fontId="0" fillId="3" borderId="27" xfId="0" applyNumberFormat="1" applyFill="1" applyBorder="1" applyAlignment="1" applyProtection="1">
      <alignment horizontal="center" vertical="center" wrapText="1"/>
      <protection locked="0"/>
    </xf>
    <xf numFmtId="0" fontId="33" fillId="0" borderId="38" xfId="2" applyFont="1" applyBorder="1" applyAlignment="1">
      <alignment horizontal="center" vertical="center" wrapText="1"/>
    </xf>
    <xf numFmtId="0" fontId="5" fillId="0" borderId="8" xfId="2" applyFont="1" applyBorder="1" applyAlignment="1">
      <alignment horizontal="center" vertical="center" wrapText="1"/>
    </xf>
    <xf numFmtId="0" fontId="5" fillId="0" borderId="3" xfId="2" applyFont="1" applyBorder="1" applyAlignment="1">
      <alignment horizontal="center" vertical="center" wrapText="1"/>
    </xf>
    <xf numFmtId="0" fontId="5" fillId="0" borderId="10" xfId="2" applyFont="1" applyBorder="1" applyAlignment="1">
      <alignment horizontal="center" vertical="center" wrapText="1"/>
    </xf>
    <xf numFmtId="0" fontId="2" fillId="0" borderId="1" xfId="0" applyFont="1" applyBorder="1" applyAlignment="1">
      <alignment wrapText="1"/>
    </xf>
    <xf numFmtId="0" fontId="28" fillId="0" borderId="0" xfId="0" applyFont="1" applyAlignment="1">
      <alignment horizontal="center" vertical="center" wrapText="1" readingOrder="1"/>
    </xf>
    <xf numFmtId="9" fontId="2" fillId="0" borderId="0" xfId="2" applyNumberFormat="1" applyAlignment="1">
      <alignment horizontal="center" vertical="center" wrapText="1"/>
    </xf>
    <xf numFmtId="9" fontId="22" fillId="0" borderId="0" xfId="0" applyNumberFormat="1" applyFont="1" applyAlignment="1">
      <alignment horizontal="center" vertical="center" wrapText="1"/>
    </xf>
    <xf numFmtId="9" fontId="22" fillId="0" borderId="0" xfId="0" applyNumberFormat="1" applyFont="1" applyAlignment="1">
      <alignment horizontal="left" vertical="center" wrapText="1"/>
    </xf>
    <xf numFmtId="0" fontId="0" fillId="4" borderId="0" xfId="0" applyFill="1"/>
    <xf numFmtId="0" fontId="37" fillId="4" borderId="15" xfId="4" quotePrefix="1" applyFont="1" applyFill="1" applyBorder="1" applyAlignment="1">
      <alignment horizontal="left" vertical="top" wrapText="1"/>
    </xf>
    <xf numFmtId="0" fontId="38" fillId="4" borderId="2" xfId="4" quotePrefix="1" applyFont="1" applyFill="1" applyBorder="1" applyAlignment="1">
      <alignment horizontal="left" vertical="top" wrapText="1"/>
    </xf>
    <xf numFmtId="0" fontId="35" fillId="4" borderId="2" xfId="4" applyFont="1" applyFill="1" applyBorder="1"/>
    <xf numFmtId="0" fontId="6" fillId="0" borderId="8" xfId="2" applyFont="1" applyBorder="1" applyAlignment="1">
      <alignment horizontal="justify" vertical="center" wrapText="1"/>
    </xf>
    <xf numFmtId="0" fontId="6" fillId="3" borderId="3" xfId="2" applyFont="1" applyFill="1" applyBorder="1" applyAlignment="1" applyProtection="1">
      <alignment horizontal="center" vertical="center" wrapText="1"/>
      <protection locked="0"/>
    </xf>
    <xf numFmtId="0" fontId="6" fillId="3" borderId="27" xfId="2" applyFont="1" applyFill="1" applyBorder="1" applyAlignment="1" applyProtection="1">
      <alignment horizontal="center" vertical="center" wrapText="1"/>
      <protection locked="0"/>
    </xf>
    <xf numFmtId="0" fontId="5" fillId="0" borderId="24" xfId="2" applyFont="1" applyBorder="1" applyAlignment="1">
      <alignment horizontal="center" vertical="center" wrapText="1"/>
    </xf>
    <xf numFmtId="0" fontId="5" fillId="0" borderId="65" xfId="2" applyFont="1" applyBorder="1" applyAlignment="1">
      <alignment horizontal="center" vertical="center" wrapText="1"/>
    </xf>
    <xf numFmtId="9" fontId="5" fillId="0" borderId="11" xfId="2" applyNumberFormat="1" applyFont="1" applyBorder="1" applyAlignment="1">
      <alignment horizontal="center" vertical="center" wrapText="1"/>
    </xf>
    <xf numFmtId="0" fontId="5" fillId="0" borderId="33" xfId="2" applyFont="1" applyBorder="1" applyAlignment="1">
      <alignment horizontal="center" vertical="center" wrapText="1"/>
    </xf>
    <xf numFmtId="9" fontId="13" fillId="0" borderId="0" xfId="0" applyNumberFormat="1" applyFont="1" applyAlignment="1">
      <alignment horizontal="left" vertical="center" wrapText="1"/>
    </xf>
    <xf numFmtId="9" fontId="8" fillId="0" borderId="3" xfId="0" applyNumberFormat="1" applyFont="1" applyBorder="1" applyAlignment="1">
      <alignment horizontal="center" vertical="center" wrapText="1"/>
    </xf>
    <xf numFmtId="9" fontId="8" fillId="0" borderId="26" xfId="0" applyNumberFormat="1" applyFont="1" applyBorder="1" applyAlignment="1">
      <alignment horizontal="center" vertical="center" wrapText="1"/>
    </xf>
    <xf numFmtId="9" fontId="8" fillId="0" borderId="27" xfId="0" applyNumberFormat="1" applyFont="1" applyBorder="1" applyAlignment="1">
      <alignment horizontal="center" vertical="center" wrapText="1"/>
    </xf>
    <xf numFmtId="9" fontId="8" fillId="0" borderId="29" xfId="0" applyNumberFormat="1" applyFont="1" applyBorder="1" applyAlignment="1">
      <alignment horizontal="center" vertical="center" wrapText="1"/>
    </xf>
    <xf numFmtId="9" fontId="5" fillId="0" borderId="0" xfId="2" applyNumberFormat="1" applyFont="1" applyAlignment="1">
      <alignment vertical="center" wrapText="1"/>
    </xf>
    <xf numFmtId="0" fontId="4" fillId="3" borderId="1" xfId="2" applyFont="1" applyFill="1" applyBorder="1" applyAlignment="1" applyProtection="1">
      <alignment horizontal="left" vertical="center" wrapText="1"/>
      <protection locked="0"/>
    </xf>
    <xf numFmtId="0" fontId="4" fillId="3" borderId="28" xfId="2" applyFont="1" applyFill="1" applyBorder="1" applyAlignment="1" applyProtection="1">
      <alignment horizontal="left" vertical="center" wrapText="1"/>
      <protection locked="0"/>
    </xf>
    <xf numFmtId="0" fontId="2" fillId="3" borderId="1" xfId="2" applyFill="1" applyBorder="1" applyAlignment="1" applyProtection="1">
      <alignment horizontal="justify" vertical="center" wrapText="1"/>
      <protection locked="0"/>
    </xf>
    <xf numFmtId="14" fontId="2" fillId="3" borderId="1" xfId="2" applyNumberFormat="1" applyFill="1" applyBorder="1" applyAlignment="1" applyProtection="1">
      <alignment horizontal="justify" vertical="center" wrapText="1"/>
      <protection locked="0"/>
    </xf>
    <xf numFmtId="0" fontId="0" fillId="0" borderId="0" xfId="0" applyAlignment="1">
      <alignment horizontal="center"/>
    </xf>
    <xf numFmtId="0" fontId="18" fillId="0" borderId="0" xfId="0" applyFont="1"/>
    <xf numFmtId="0" fontId="14" fillId="0" borderId="0" xfId="0" applyFont="1" applyProtection="1">
      <protection locked="0"/>
    </xf>
    <xf numFmtId="14" fontId="2" fillId="0" borderId="0" xfId="0" applyNumberFormat="1" applyFont="1" applyAlignment="1">
      <alignment horizontal="left" vertical="center" wrapText="1"/>
    </xf>
    <xf numFmtId="0" fontId="32" fillId="2" borderId="1" xfId="2" applyFont="1" applyFill="1" applyBorder="1" applyAlignment="1">
      <alignment vertical="center" wrapText="1"/>
    </xf>
    <xf numFmtId="14" fontId="2" fillId="0" borderId="1" xfId="0" applyNumberFormat="1" applyFont="1" applyBorder="1" applyAlignment="1">
      <alignment horizontal="left" vertical="center" wrapText="1"/>
    </xf>
    <xf numFmtId="0" fontId="32" fillId="2" borderId="5" xfId="2" applyFont="1" applyFill="1" applyBorder="1" applyAlignment="1">
      <alignment vertical="center" wrapText="1"/>
    </xf>
    <xf numFmtId="14" fontId="2" fillId="0" borderId="1" xfId="0" applyNumberFormat="1" applyFont="1" applyBorder="1" applyAlignment="1">
      <alignment vertical="center" wrapText="1"/>
    </xf>
    <xf numFmtId="14" fontId="13" fillId="0" borderId="1" xfId="0" applyNumberFormat="1" applyFont="1" applyBorder="1" applyAlignment="1">
      <alignment horizontal="center" vertical="center" wrapText="1"/>
    </xf>
    <xf numFmtId="0" fontId="13" fillId="0" borderId="1" xfId="0" applyFont="1" applyBorder="1" applyAlignment="1">
      <alignment vertical="center" wrapText="1"/>
    </xf>
    <xf numFmtId="0" fontId="13" fillId="0" borderId="0" xfId="0" applyFont="1" applyAlignment="1">
      <alignment horizontal="center" vertical="center" wrapText="1"/>
    </xf>
    <xf numFmtId="0" fontId="12" fillId="0" borderId="0" xfId="2" applyFont="1" applyAlignment="1">
      <alignment horizontal="left" vertical="center" wrapText="1"/>
    </xf>
    <xf numFmtId="0" fontId="6" fillId="4" borderId="0" xfId="2" applyFont="1" applyFill="1" applyAlignment="1">
      <alignment horizontal="left" vertical="center" wrapText="1"/>
    </xf>
    <xf numFmtId="0" fontId="12" fillId="0" borderId="0" xfId="2" applyFont="1" applyAlignment="1">
      <alignment vertical="center" wrapText="1"/>
    </xf>
    <xf numFmtId="0" fontId="6" fillId="0" borderId="0" xfId="2" applyFont="1" applyAlignment="1" applyProtection="1">
      <alignment horizontal="left" vertical="justify" wrapText="1"/>
      <protection locked="0"/>
    </xf>
    <xf numFmtId="0" fontId="12" fillId="0" borderId="0" xfId="2" applyFont="1" applyAlignment="1">
      <alignment horizontal="right" vertical="center" wrapText="1"/>
    </xf>
    <xf numFmtId="14" fontId="6" fillId="0" borderId="0" xfId="2" applyNumberFormat="1" applyFont="1" applyAlignment="1" applyProtection="1">
      <alignment horizontal="center" vertical="center" wrapText="1"/>
      <protection locked="0"/>
    </xf>
    <xf numFmtId="0" fontId="3" fillId="2" borderId="0" xfId="2" applyFont="1" applyFill="1" applyAlignment="1">
      <alignment horizontal="center"/>
    </xf>
    <xf numFmtId="0" fontId="32" fillId="2" borderId="0" xfId="2" applyFont="1" applyFill="1" applyAlignment="1">
      <alignment vertical="center" wrapText="1"/>
    </xf>
    <xf numFmtId="14" fontId="2" fillId="0" borderId="0" xfId="0" applyNumberFormat="1" applyFont="1" applyAlignment="1">
      <alignment horizontal="right" vertical="center" wrapText="1"/>
    </xf>
    <xf numFmtId="14" fontId="2" fillId="0" borderId="1" xfId="0" applyNumberFormat="1" applyFont="1" applyBorder="1" applyAlignment="1">
      <alignment horizontal="right" vertical="center" wrapText="1"/>
    </xf>
    <xf numFmtId="0" fontId="12" fillId="0" borderId="65" xfId="2" applyFont="1" applyBorder="1" applyAlignment="1">
      <alignment vertical="center" wrapText="1"/>
    </xf>
    <xf numFmtId="0" fontId="6" fillId="4" borderId="11" xfId="2" applyFont="1" applyFill="1" applyBorder="1" applyAlignment="1">
      <alignment horizontal="left" vertical="center" wrapText="1"/>
    </xf>
    <xf numFmtId="0" fontId="13" fillId="0" borderId="0" xfId="0" applyFont="1" applyAlignment="1">
      <alignment horizontal="right" vertical="center" wrapText="1"/>
    </xf>
    <xf numFmtId="14" fontId="2" fillId="0" borderId="0" xfId="0" applyNumberFormat="1" applyFont="1" applyAlignment="1">
      <alignment vertical="center" wrapText="1"/>
    </xf>
    <xf numFmtId="14" fontId="13" fillId="0" borderId="0" xfId="0" applyNumberFormat="1" applyFont="1" applyAlignment="1">
      <alignment horizontal="center" vertical="center" wrapText="1"/>
    </xf>
    <xf numFmtId="0" fontId="2" fillId="2" borderId="15" xfId="2" applyFill="1" applyBorder="1"/>
    <xf numFmtId="0" fontId="13" fillId="0" borderId="11" xfId="2" applyFont="1" applyBorder="1" applyAlignment="1">
      <alignment horizontal="center" vertical="center" wrapText="1"/>
    </xf>
    <xf numFmtId="0" fontId="13" fillId="0" borderId="9" xfId="2" applyFont="1" applyBorder="1" applyAlignment="1">
      <alignment horizontal="center" vertical="center" wrapText="1"/>
    </xf>
    <xf numFmtId="0" fontId="13" fillId="0" borderId="46" xfId="2" applyFont="1" applyBorder="1" applyAlignment="1">
      <alignment horizontal="center" vertical="center" wrapText="1"/>
    </xf>
    <xf numFmtId="0" fontId="39" fillId="4" borderId="15" xfId="4" quotePrefix="1" applyFont="1" applyFill="1" applyBorder="1" applyAlignment="1">
      <alignment horizontal="justify" vertical="center" wrapText="1"/>
    </xf>
    <xf numFmtId="0" fontId="39" fillId="4" borderId="0" xfId="4" quotePrefix="1" applyFont="1" applyFill="1" applyAlignment="1">
      <alignment horizontal="justify" vertical="center" wrapText="1"/>
    </xf>
    <xf numFmtId="0" fontId="39" fillId="4" borderId="2" xfId="4" quotePrefix="1" applyFont="1" applyFill="1" applyBorder="1" applyAlignment="1">
      <alignment horizontal="justify" vertical="center"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4" borderId="43" xfId="5" applyFont="1" applyFill="1" applyBorder="1" applyAlignment="1">
      <alignment horizontal="left" vertical="top" wrapText="1" readingOrder="1"/>
    </xf>
    <xf numFmtId="0" fontId="44" fillId="4" borderId="43" xfId="4" applyFont="1" applyFill="1" applyBorder="1" applyAlignment="1">
      <alignment horizontal="justify" vertical="center" wrapText="1"/>
    </xf>
    <xf numFmtId="0" fontId="37" fillId="4" borderId="42" xfId="4" quotePrefix="1" applyFont="1" applyFill="1" applyBorder="1" applyAlignment="1">
      <alignment vertical="top" wrapText="1"/>
    </xf>
    <xf numFmtId="0" fontId="37" fillId="4" borderId="43" xfId="4" quotePrefix="1" applyFont="1" applyFill="1" applyBorder="1" applyAlignment="1">
      <alignment vertical="top" wrapText="1"/>
    </xf>
    <xf numFmtId="0" fontId="37" fillId="4" borderId="44" xfId="4" quotePrefix="1" applyFont="1" applyFill="1" applyBorder="1" applyAlignment="1">
      <alignment vertical="top" wrapText="1"/>
    </xf>
    <xf numFmtId="0" fontId="37" fillId="4" borderId="0" xfId="4" quotePrefix="1" applyFont="1" applyFill="1" applyAlignment="1">
      <alignment vertical="top" wrapText="1"/>
    </xf>
    <xf numFmtId="0" fontId="0" fillId="4" borderId="0" xfId="0" applyFill="1" applyAlignment="1">
      <alignment wrapText="1"/>
    </xf>
    <xf numFmtId="0" fontId="35" fillId="4" borderId="42" xfId="4" applyFont="1" applyFill="1" applyBorder="1" applyAlignment="1">
      <alignment wrapText="1"/>
    </xf>
    <xf numFmtId="0" fontId="35" fillId="4" borderId="43" xfId="4" applyFont="1" applyFill="1" applyBorder="1" applyAlignment="1">
      <alignment wrapText="1"/>
    </xf>
    <xf numFmtId="0" fontId="35" fillId="4" borderId="44" xfId="4" applyFont="1" applyFill="1" applyBorder="1" applyAlignment="1">
      <alignment wrapText="1"/>
    </xf>
    <xf numFmtId="0" fontId="35" fillId="4" borderId="15" xfId="4" applyFont="1" applyFill="1" applyBorder="1" applyAlignment="1">
      <alignment wrapText="1"/>
    </xf>
    <xf numFmtId="0" fontId="35" fillId="4" borderId="2" xfId="4" applyFont="1" applyFill="1" applyBorder="1" applyAlignment="1">
      <alignment wrapText="1"/>
    </xf>
    <xf numFmtId="0" fontId="35" fillId="4" borderId="14" xfId="4" applyFont="1" applyFill="1" applyBorder="1" applyAlignment="1">
      <alignment wrapText="1"/>
    </xf>
    <xf numFmtId="0" fontId="35" fillId="4" borderId="13" xfId="4" applyFont="1" applyFill="1" applyBorder="1" applyAlignment="1">
      <alignment wrapText="1"/>
    </xf>
    <xf numFmtId="0" fontId="35" fillId="4" borderId="12" xfId="4" applyFont="1" applyFill="1" applyBorder="1" applyAlignment="1">
      <alignment wrapText="1"/>
    </xf>
    <xf numFmtId="0" fontId="35" fillId="4" borderId="0" xfId="4" applyFont="1" applyFill="1" applyAlignment="1">
      <alignment wrapText="1"/>
    </xf>
    <xf numFmtId="0" fontId="37" fillId="4" borderId="15" xfId="4" quotePrefix="1" applyFont="1" applyFill="1" applyBorder="1" applyAlignment="1">
      <alignment vertical="top" wrapText="1"/>
    </xf>
    <xf numFmtId="0" fontId="37" fillId="4" borderId="2" xfId="4" quotePrefix="1" applyFont="1" applyFill="1" applyBorder="1" applyAlignment="1">
      <alignment vertical="top" wrapText="1"/>
    </xf>
    <xf numFmtId="0" fontId="38" fillId="4" borderId="0" xfId="4" quotePrefix="1" applyFont="1" applyFill="1" applyAlignment="1">
      <alignment horizontal="left" vertical="top" wrapText="1"/>
    </xf>
    <xf numFmtId="0" fontId="41" fillId="4" borderId="0" xfId="4" applyFont="1" applyFill="1" applyAlignment="1">
      <alignment horizontal="left" vertical="center" wrapText="1"/>
    </xf>
    <xf numFmtId="0" fontId="35" fillId="4" borderId="0" xfId="4" applyFont="1" applyFill="1" applyAlignment="1">
      <alignment horizontal="left" vertical="center" wrapText="1"/>
    </xf>
    <xf numFmtId="0" fontId="35" fillId="4" borderId="0" xfId="4" quotePrefix="1" applyFont="1" applyFill="1" applyAlignment="1">
      <alignment horizontal="left" vertical="center" wrapText="1"/>
    </xf>
    <xf numFmtId="0" fontId="41" fillId="11" borderId="3" xfId="4" applyFont="1" applyFill="1" applyBorder="1" applyAlignment="1">
      <alignment horizontal="center" wrapText="1"/>
    </xf>
    <xf numFmtId="0" fontId="35" fillId="4" borderId="0" xfId="4" applyFont="1" applyFill="1"/>
    <xf numFmtId="0" fontId="43" fillId="4" borderId="0" xfId="0" applyFont="1" applyFill="1" applyAlignment="1">
      <alignment horizontal="left" vertical="center" wrapText="1"/>
    </xf>
    <xf numFmtId="0" fontId="44" fillId="4" borderId="0" xfId="0" applyFont="1" applyFill="1" applyAlignment="1">
      <alignment horizontal="left" vertical="top" wrapText="1"/>
    </xf>
    <xf numFmtId="0" fontId="41" fillId="4" borderId="3" xfId="4" applyFont="1" applyFill="1" applyBorder="1" applyAlignment="1">
      <alignment horizontal="center" vertical="center"/>
    </xf>
    <xf numFmtId="0" fontId="41" fillId="4" borderId="3" xfId="4" applyFont="1" applyFill="1" applyBorder="1" applyAlignment="1">
      <alignment horizontal="center" vertical="center" wrapText="1"/>
    </xf>
    <xf numFmtId="0" fontId="0" fillId="0" borderId="0" xfId="0" applyAlignment="1">
      <alignment wrapText="1"/>
    </xf>
    <xf numFmtId="0" fontId="4" fillId="0" borderId="1" xfId="2" applyFont="1" applyBorder="1" applyAlignment="1">
      <alignment horizontal="left" vertical="center" wrapText="1"/>
    </xf>
    <xf numFmtId="9" fontId="5" fillId="0" borderId="72" xfId="2" applyNumberFormat="1" applyFont="1" applyBorder="1" applyAlignment="1">
      <alignment horizontal="center" vertical="center" wrapText="1"/>
    </xf>
    <xf numFmtId="14" fontId="8" fillId="5" borderId="1" xfId="0" applyNumberFormat="1" applyFont="1" applyFill="1" applyBorder="1" applyAlignment="1">
      <alignment horizontal="right" vertical="center"/>
    </xf>
    <xf numFmtId="14" fontId="14" fillId="0" borderId="1" xfId="0" applyNumberFormat="1" applyFont="1" applyBorder="1" applyAlignment="1" applyProtection="1">
      <alignment horizontal="right" vertical="center" wrapText="1"/>
      <protection locked="0"/>
    </xf>
    <xf numFmtId="14" fontId="14" fillId="0" borderId="1" xfId="0" applyNumberFormat="1" applyFont="1" applyBorder="1" applyAlignment="1" applyProtection="1">
      <alignment horizontal="right"/>
      <protection locked="0"/>
    </xf>
    <xf numFmtId="14" fontId="14" fillId="0" borderId="0" xfId="0" applyNumberFormat="1" applyFont="1" applyAlignment="1" applyProtection="1">
      <alignment horizontal="right"/>
      <protection locked="0"/>
    </xf>
    <xf numFmtId="14" fontId="0" fillId="0" borderId="0" xfId="0" applyNumberFormat="1" applyAlignment="1">
      <alignment horizontal="right"/>
    </xf>
    <xf numFmtId="9" fontId="47" fillId="0" borderId="0" xfId="2" applyNumberFormat="1" applyFont="1" applyAlignment="1">
      <alignment vertical="center"/>
    </xf>
    <xf numFmtId="49" fontId="9" fillId="0" borderId="0" xfId="2" applyNumberFormat="1" applyFont="1" applyAlignment="1">
      <alignment vertical="center"/>
    </xf>
    <xf numFmtId="0" fontId="21" fillId="0" borderId="0" xfId="0" applyFont="1" applyAlignment="1">
      <alignment horizontal="center" vertical="center" wrapText="1"/>
    </xf>
    <xf numFmtId="9" fontId="21" fillId="0" borderId="0" xfId="0" applyNumberFormat="1" applyFont="1" applyAlignment="1">
      <alignment horizontal="center" vertical="center" wrapText="1"/>
    </xf>
    <xf numFmtId="0" fontId="3" fillId="2" borderId="0" xfId="2" applyFont="1" applyFill="1" applyAlignment="1">
      <alignment horizontal="center" vertical="center" wrapText="1"/>
    </xf>
    <xf numFmtId="9" fontId="3" fillId="0" borderId="0" xfId="2" applyNumberFormat="1" applyFont="1" applyAlignment="1">
      <alignment vertical="center" wrapText="1"/>
    </xf>
    <xf numFmtId="9" fontId="4" fillId="0" borderId="1" xfId="0" applyNumberFormat="1" applyFont="1" applyBorder="1" applyAlignment="1">
      <alignment horizontal="center" vertical="center" wrapText="1"/>
    </xf>
    <xf numFmtId="9" fontId="4" fillId="0" borderId="0" xfId="2" applyNumberFormat="1" applyFont="1" applyAlignment="1">
      <alignment horizontal="center" vertical="center" wrapText="1"/>
    </xf>
    <xf numFmtId="0" fontId="8" fillId="4" borderId="5" xfId="0" applyFont="1" applyFill="1" applyBorder="1" applyAlignment="1">
      <alignment wrapText="1"/>
    </xf>
    <xf numFmtId="0" fontId="25" fillId="0" borderId="1" xfId="2" applyFont="1" applyBorder="1" applyAlignment="1">
      <alignment horizontal="left" vertical="center"/>
    </xf>
    <xf numFmtId="0" fontId="24" fillId="0" borderId="0" xfId="0" applyFont="1" applyAlignment="1">
      <alignment horizontal="center" vertical="center" wrapText="1"/>
    </xf>
    <xf numFmtId="0" fontId="22" fillId="0" borderId="0" xfId="0" applyFont="1" applyAlignment="1">
      <alignment vertical="center" wrapText="1"/>
    </xf>
    <xf numFmtId="0" fontId="22" fillId="0" borderId="1" xfId="0" applyFont="1" applyBorder="1" applyAlignment="1">
      <alignment vertical="center" wrapText="1"/>
    </xf>
    <xf numFmtId="0" fontId="21" fillId="12" borderId="3" xfId="0" applyFont="1" applyFill="1" applyBorder="1" applyAlignment="1">
      <alignment horizontal="center" vertical="center" wrapText="1"/>
    </xf>
    <xf numFmtId="0" fontId="21" fillId="13" borderId="3" xfId="0" applyFont="1" applyFill="1" applyBorder="1" applyAlignment="1">
      <alignment horizontal="center" vertical="center" wrapText="1"/>
    </xf>
    <xf numFmtId="0" fontId="21" fillId="14" borderId="3" xfId="0" applyFont="1" applyFill="1" applyBorder="1" applyAlignment="1">
      <alignment horizontal="center" vertical="center" wrapText="1"/>
    </xf>
    <xf numFmtId="0" fontId="21" fillId="15" borderId="3" xfId="0" applyFont="1" applyFill="1" applyBorder="1" applyAlignment="1">
      <alignment horizontal="center" vertical="center" wrapText="1"/>
    </xf>
    <xf numFmtId="0" fontId="32" fillId="2" borderId="1" xfId="2" applyFont="1" applyFill="1" applyBorder="1" applyAlignment="1">
      <alignment horizontal="center" vertical="center" wrapText="1"/>
    </xf>
    <xf numFmtId="0" fontId="12" fillId="0" borderId="4" xfId="2" applyFont="1" applyBorder="1" applyAlignment="1">
      <alignment vertical="center" wrapText="1"/>
    </xf>
    <xf numFmtId="0" fontId="4" fillId="0" borderId="8" xfId="2" applyFont="1" applyBorder="1" applyAlignment="1">
      <alignment horizontal="justify" vertical="center" wrapText="1"/>
    </xf>
    <xf numFmtId="0" fontId="12" fillId="0" borderId="7" xfId="2" applyFont="1" applyBorder="1" applyAlignment="1">
      <alignment vertical="center" wrapText="1"/>
    </xf>
    <xf numFmtId="0" fontId="22" fillId="0" borderId="0" xfId="0" applyFont="1" applyAlignment="1">
      <alignment vertical="top" wrapText="1"/>
    </xf>
    <xf numFmtId="0" fontId="48" fillId="0" borderId="0" xfId="0" applyFont="1" applyAlignment="1">
      <alignment wrapText="1"/>
    </xf>
    <xf numFmtId="0" fontId="49" fillId="0" borderId="1" xfId="0" applyFont="1" applyBorder="1" applyAlignment="1">
      <alignment horizontal="justify" vertical="center" wrapText="1"/>
    </xf>
    <xf numFmtId="0" fontId="49" fillId="4" borderId="1" xfId="0" applyFont="1" applyFill="1" applyBorder="1" applyAlignment="1">
      <alignment horizontal="left" vertical="center" wrapText="1"/>
    </xf>
    <xf numFmtId="0" fontId="49" fillId="4" borderId="1" xfId="0" applyFont="1" applyFill="1" applyBorder="1" applyAlignment="1">
      <alignment horizontal="justify" vertical="center" wrapText="1"/>
    </xf>
    <xf numFmtId="0" fontId="49" fillId="0" borderId="1" xfId="0" applyFont="1" applyBorder="1" applyAlignment="1">
      <alignment horizontal="left" vertical="center"/>
    </xf>
    <xf numFmtId="0" fontId="48" fillId="0" borderId="0" xfId="0" applyFont="1" applyAlignment="1">
      <alignment horizontal="left" vertical="top" wrapText="1"/>
    </xf>
    <xf numFmtId="0" fontId="49" fillId="16" borderId="1" xfId="0" applyFont="1" applyFill="1" applyBorder="1" applyAlignment="1">
      <alignment horizontal="justify" vertical="center" wrapText="1"/>
    </xf>
    <xf numFmtId="0" fontId="51" fillId="17" borderId="76" xfId="0" applyFont="1" applyFill="1" applyBorder="1" applyAlignment="1">
      <alignment horizontal="justify" vertical="center" wrapText="1"/>
    </xf>
    <xf numFmtId="9" fontId="49" fillId="16" borderId="1" xfId="6" applyFont="1" applyFill="1" applyBorder="1" applyAlignment="1">
      <alignment horizontal="justify" vertical="center" wrapText="1"/>
    </xf>
    <xf numFmtId="0" fontId="4" fillId="3" borderId="4" xfId="2" applyFont="1" applyFill="1" applyBorder="1" applyAlignment="1" applyProtection="1">
      <alignment horizontal="left" vertical="center" wrapText="1"/>
      <protection locked="0"/>
    </xf>
    <xf numFmtId="0" fontId="4" fillId="3" borderId="5" xfId="2" applyFont="1" applyFill="1" applyBorder="1" applyAlignment="1" applyProtection="1">
      <alignment horizontal="left" vertical="center" wrapText="1"/>
      <protection locked="0"/>
    </xf>
    <xf numFmtId="0" fontId="51" fillId="17" borderId="76" xfId="0" applyFont="1" applyFill="1" applyBorder="1" applyAlignment="1">
      <alignment horizontal="center" vertical="center" wrapText="1"/>
    </xf>
    <xf numFmtId="0" fontId="4" fillId="3" borderId="65" xfId="2" applyFont="1" applyFill="1" applyBorder="1" applyAlignment="1" applyProtection="1">
      <alignment horizontal="left" vertical="center" wrapText="1"/>
      <protection locked="0"/>
    </xf>
    <xf numFmtId="0" fontId="4" fillId="3" borderId="19" xfId="2" applyFont="1" applyFill="1" applyBorder="1" applyAlignment="1" applyProtection="1">
      <alignment horizontal="left" vertical="center" wrapText="1"/>
      <protection locked="0"/>
    </xf>
    <xf numFmtId="0" fontId="4" fillId="3" borderId="79" xfId="2" applyFont="1" applyFill="1" applyBorder="1" applyAlignment="1" applyProtection="1">
      <alignment horizontal="left" vertical="center" wrapText="1"/>
      <protection locked="0"/>
    </xf>
    <xf numFmtId="0" fontId="4" fillId="3" borderId="20" xfId="2" applyFont="1" applyFill="1" applyBorder="1" applyAlignment="1" applyProtection="1">
      <alignment horizontal="left" vertical="center" wrapText="1"/>
      <protection locked="0"/>
    </xf>
    <xf numFmtId="0" fontId="4" fillId="3" borderId="38" xfId="2" applyFont="1" applyFill="1" applyBorder="1" applyAlignment="1" applyProtection="1">
      <alignment horizontal="left" vertical="center" wrapText="1"/>
      <protection locked="0"/>
    </xf>
    <xf numFmtId="9" fontId="4" fillId="18" borderId="1" xfId="0" applyNumberFormat="1" applyFont="1" applyFill="1" applyBorder="1" applyAlignment="1">
      <alignment horizontal="center" vertical="center" wrapText="1"/>
    </xf>
    <xf numFmtId="0" fontId="6" fillId="4" borderId="1" xfId="2" applyFont="1" applyFill="1" applyBorder="1" applyAlignment="1">
      <alignment horizontal="left" vertical="center" wrapText="1"/>
    </xf>
    <xf numFmtId="0" fontId="12" fillId="0" borderId="7" xfId="2" applyFont="1" applyBorder="1" applyAlignment="1">
      <alignment horizontal="center" vertical="center" wrapText="1"/>
    </xf>
    <xf numFmtId="0" fontId="6" fillId="0" borderId="1" xfId="2" applyFont="1" applyBorder="1" applyAlignment="1" applyProtection="1">
      <alignment horizontal="center" vertical="center" wrapText="1"/>
      <protection locked="0"/>
    </xf>
    <xf numFmtId="0" fontId="6" fillId="0" borderId="5" xfId="2" applyFont="1" applyBorder="1" applyAlignment="1" applyProtection="1">
      <alignment horizontal="center" vertical="center" wrapText="1"/>
      <protection locked="0"/>
    </xf>
    <xf numFmtId="0" fontId="4" fillId="0" borderId="1" xfId="2" applyFont="1" applyBorder="1" applyAlignment="1">
      <alignment horizontal="justify" vertical="top" wrapText="1"/>
    </xf>
    <xf numFmtId="0" fontId="4" fillId="0" borderId="1" xfId="2" applyFont="1" applyBorder="1" applyAlignment="1">
      <alignment vertical="center" wrapText="1"/>
    </xf>
    <xf numFmtId="0" fontId="9" fillId="0" borderId="1" xfId="2" applyFont="1" applyBorder="1" applyAlignment="1">
      <alignment vertical="center" wrapText="1"/>
    </xf>
    <xf numFmtId="0" fontId="6" fillId="3" borderId="1" xfId="0" applyFont="1" applyFill="1" applyBorder="1" applyAlignment="1">
      <alignment horizontal="left" vertical="center" wrapText="1"/>
    </xf>
    <xf numFmtId="14" fontId="6" fillId="0" borderId="1" xfId="2" applyNumberFormat="1" applyFont="1" applyBorder="1" applyAlignment="1" applyProtection="1">
      <alignment vertical="center" wrapText="1"/>
      <protection locked="0"/>
    </xf>
    <xf numFmtId="14" fontId="6" fillId="0" borderId="8" xfId="2" applyNumberFormat="1" applyFont="1" applyBorder="1" applyAlignment="1" applyProtection="1">
      <alignment vertical="center" wrapText="1"/>
      <protection locked="0"/>
    </xf>
    <xf numFmtId="14" fontId="6" fillId="0" borderId="19" xfId="2" applyNumberFormat="1" applyFont="1" applyBorder="1" applyAlignment="1" applyProtection="1">
      <alignment vertical="center" wrapText="1"/>
      <protection locked="0"/>
    </xf>
    <xf numFmtId="0" fontId="12" fillId="0" borderId="1" xfId="0" applyFont="1" applyBorder="1" applyAlignment="1" applyProtection="1">
      <alignment vertical="center" wrapText="1"/>
      <protection locked="0"/>
    </xf>
    <xf numFmtId="0" fontId="12" fillId="0" borderId="4" xfId="2" applyFont="1" applyBorder="1" applyAlignment="1">
      <alignment horizontal="left" vertical="center" wrapText="1"/>
    </xf>
    <xf numFmtId="0" fontId="12" fillId="0" borderId="4" xfId="2" applyFont="1" applyBorder="1" applyAlignment="1">
      <alignment horizontal="center" vertical="center" wrapText="1"/>
    </xf>
    <xf numFmtId="14" fontId="6" fillId="0" borderId="11" xfId="2" applyNumberFormat="1" applyFont="1" applyBorder="1" applyAlignment="1" applyProtection="1">
      <alignment vertical="center" wrapText="1"/>
      <protection locked="0"/>
    </xf>
    <xf numFmtId="14" fontId="6" fillId="0" borderId="65" xfId="2" applyNumberFormat="1" applyFont="1" applyBorder="1" applyAlignment="1" applyProtection="1">
      <alignment vertical="center" wrapText="1"/>
      <protection locked="0"/>
    </xf>
    <xf numFmtId="14" fontId="12" fillId="0" borderId="4" xfId="2" applyNumberFormat="1" applyFont="1" applyBorder="1" applyAlignment="1" applyProtection="1">
      <alignment horizontal="center" vertical="center" wrapText="1"/>
      <protection locked="0"/>
    </xf>
    <xf numFmtId="0" fontId="3" fillId="2" borderId="0" xfId="2" applyFont="1" applyFill="1" applyAlignment="1">
      <alignment vertical="center" wrapText="1"/>
    </xf>
    <xf numFmtId="9" fontId="3" fillId="2" borderId="0" xfId="2" applyNumberFormat="1" applyFont="1" applyFill="1" applyAlignment="1">
      <alignment vertical="center" wrapText="1"/>
    </xf>
    <xf numFmtId="0" fontId="3" fillId="0" borderId="0" xfId="2" applyFont="1" applyAlignment="1">
      <alignment horizontal="center" vertical="center" wrapText="1"/>
    </xf>
    <xf numFmtId="0" fontId="4" fillId="0" borderId="1" xfId="2" applyFont="1" applyBorder="1" applyAlignment="1">
      <alignment horizontal="center" vertical="center" wrapText="1"/>
    </xf>
    <xf numFmtId="0" fontId="4" fillId="3" borderId="1" xfId="0" applyFont="1" applyFill="1" applyBorder="1" applyAlignment="1" applyProtection="1">
      <alignment horizontal="center" vertical="center" wrapText="1"/>
      <protection locked="0"/>
    </xf>
    <xf numFmtId="9" fontId="4" fillId="0" borderId="6" xfId="0" applyNumberFormat="1" applyFont="1" applyBorder="1" applyAlignment="1">
      <alignment horizontal="center" vertical="center" wrapText="1"/>
    </xf>
    <xf numFmtId="9" fontId="4" fillId="3" borderId="1" xfId="0" applyNumberFormat="1" applyFont="1" applyFill="1" applyBorder="1" applyAlignment="1" applyProtection="1">
      <alignment horizontal="center" vertical="center" wrapText="1"/>
      <protection locked="0"/>
    </xf>
    <xf numFmtId="0" fontId="4" fillId="0" borderId="28" xfId="2" applyFont="1" applyBorder="1" applyAlignment="1">
      <alignment horizontal="center" vertical="center" wrapText="1"/>
    </xf>
    <xf numFmtId="0" fontId="4" fillId="0" borderId="4" xfId="2"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0" fontId="6" fillId="3" borderId="1" xfId="2" applyFont="1" applyFill="1" applyBorder="1" applyAlignment="1" applyProtection="1">
      <alignment horizontal="justify" vertical="center" wrapText="1"/>
      <protection locked="0"/>
    </xf>
    <xf numFmtId="0" fontId="6" fillId="0" borderId="5" xfId="2" applyFont="1" applyBorder="1" applyAlignment="1" applyProtection="1">
      <alignment horizontal="justify" vertical="center" wrapText="1"/>
      <protection locked="0"/>
    </xf>
    <xf numFmtId="0" fontId="6" fillId="3" borderId="1" xfId="0" applyFont="1" applyFill="1" applyBorder="1" applyAlignment="1">
      <alignment horizontal="justify" vertical="center" wrapText="1"/>
    </xf>
    <xf numFmtId="0" fontId="2" fillId="0" borderId="8" xfId="2" applyBorder="1" applyAlignment="1">
      <alignment horizontal="justify" vertical="center" wrapText="1"/>
    </xf>
    <xf numFmtId="3" fontId="2" fillId="3" borderId="3" xfId="2" applyNumberFormat="1" applyFill="1" applyBorder="1" applyAlignment="1" applyProtection="1">
      <alignment horizontal="center" vertical="center" wrapText="1"/>
      <protection locked="0"/>
    </xf>
    <xf numFmtId="9" fontId="22" fillId="0" borderId="33" xfId="0" applyNumberFormat="1" applyFont="1" applyBorder="1" applyAlignment="1">
      <alignment horizontal="center" vertical="center" wrapText="1"/>
    </xf>
    <xf numFmtId="9" fontId="22" fillId="3" borderId="3" xfId="0" applyNumberFormat="1" applyFont="1" applyFill="1" applyBorder="1" applyAlignment="1" applyProtection="1">
      <alignment horizontal="center" vertical="center" wrapText="1"/>
      <protection locked="0"/>
    </xf>
    <xf numFmtId="9" fontId="22" fillId="3" borderId="3" xfId="0" applyNumberFormat="1" applyFont="1" applyFill="1" applyBorder="1" applyAlignment="1" applyProtection="1">
      <alignment horizontal="justify" vertical="center" wrapText="1"/>
      <protection locked="0"/>
    </xf>
    <xf numFmtId="9" fontId="24" fillId="0" borderId="3" xfId="0" applyNumberFormat="1" applyFont="1" applyBorder="1" applyAlignment="1">
      <alignment horizontal="center" vertical="center" wrapText="1"/>
    </xf>
    <xf numFmtId="0" fontId="6" fillId="0" borderId="1" xfId="0" applyFont="1" applyBorder="1" applyAlignment="1" applyProtection="1">
      <alignment horizontal="center" vertical="center" wrapText="1"/>
      <protection locked="0"/>
    </xf>
    <xf numFmtId="0" fontId="4" fillId="3" borderId="6" xfId="2" applyFont="1" applyFill="1" applyBorder="1" applyAlignment="1" applyProtection="1">
      <alignment horizontal="justify" vertical="center" wrapText="1"/>
      <protection locked="0"/>
    </xf>
    <xf numFmtId="0" fontId="2" fillId="0" borderId="1" xfId="2" applyBorder="1" applyAlignment="1">
      <alignment horizontal="center" vertical="center" wrapText="1"/>
    </xf>
    <xf numFmtId="0" fontId="2" fillId="3" borderId="1" xfId="2" applyFill="1" applyBorder="1" applyAlignment="1" applyProtection="1">
      <alignment horizontal="center" vertical="center" wrapText="1"/>
      <protection locked="0"/>
    </xf>
    <xf numFmtId="0" fontId="4" fillId="3" borderId="1" xfId="2" applyFont="1" applyFill="1" applyBorder="1" applyAlignment="1" applyProtection="1">
      <alignment horizontal="center" vertical="center" wrapText="1"/>
      <protection locked="0"/>
    </xf>
    <xf numFmtId="0" fontId="2" fillId="0" borderId="1" xfId="0" applyFont="1" applyBorder="1" applyAlignment="1">
      <alignment horizontal="center" vertical="center" wrapText="1"/>
    </xf>
    <xf numFmtId="0" fontId="2" fillId="0" borderId="19" xfId="2" applyBorder="1" applyAlignment="1">
      <alignment horizontal="justify" vertical="center" wrapText="1"/>
    </xf>
    <xf numFmtId="0" fontId="12" fillId="0" borderId="8" xfId="0" applyFont="1" applyBorder="1" applyAlignment="1" applyProtection="1">
      <alignment horizontal="center" vertical="center" wrapText="1"/>
      <protection locked="0"/>
    </xf>
    <xf numFmtId="0" fontId="12" fillId="0" borderId="10"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0" fontId="12" fillId="0" borderId="1" xfId="2" applyFont="1" applyBorder="1" applyAlignment="1">
      <alignment horizontal="center" vertical="center" wrapText="1"/>
    </xf>
    <xf numFmtId="0" fontId="12" fillId="0" borderId="1" xfId="2" applyFont="1" applyBorder="1" applyAlignment="1" applyProtection="1">
      <alignment horizontal="center" vertical="center"/>
      <protection locked="0"/>
    </xf>
    <xf numFmtId="0" fontId="12" fillId="0" borderId="8" xfId="2" applyFont="1" applyBorder="1" applyAlignment="1">
      <alignment horizontal="center" vertical="center"/>
    </xf>
    <xf numFmtId="0" fontId="12" fillId="0" borderId="10" xfId="2" applyFont="1" applyBorder="1" applyAlignment="1">
      <alignment horizontal="center" vertical="center"/>
    </xf>
    <xf numFmtId="0" fontId="12" fillId="0" borderId="19" xfId="2" applyFont="1" applyBorder="1" applyAlignment="1">
      <alignment horizontal="center" vertical="center"/>
    </xf>
    <xf numFmtId="0" fontId="6" fillId="0" borderId="8" xfId="2" applyFont="1" applyBorder="1" applyAlignment="1">
      <alignment horizontal="center" vertical="center" wrapText="1"/>
    </xf>
    <xf numFmtId="0" fontId="6" fillId="0" borderId="10" xfId="2" applyFont="1" applyBorder="1" applyAlignment="1">
      <alignment horizontal="center" vertical="center" wrapText="1"/>
    </xf>
    <xf numFmtId="0" fontId="6" fillId="0" borderId="19" xfId="2" applyFont="1" applyBorder="1" applyAlignment="1">
      <alignment horizontal="center" vertical="center" wrapText="1"/>
    </xf>
    <xf numFmtId="0" fontId="4" fillId="0" borderId="8" xfId="2" applyFont="1" applyBorder="1" applyAlignment="1">
      <alignment horizontal="center" vertical="center" wrapText="1"/>
    </xf>
    <xf numFmtId="0" fontId="4" fillId="0" borderId="10" xfId="2" applyFont="1" applyBorder="1" applyAlignment="1">
      <alignment horizontal="center" vertical="center" wrapText="1"/>
    </xf>
    <xf numFmtId="0" fontId="4" fillId="0" borderId="19" xfId="2" applyFont="1" applyBorder="1" applyAlignment="1">
      <alignment horizontal="center" vertical="center" wrapText="1"/>
    </xf>
    <xf numFmtId="0" fontId="6" fillId="0" borderId="8" xfId="2" applyFont="1" applyBorder="1" applyAlignment="1">
      <alignment horizontal="justify" vertical="center" wrapText="1"/>
    </xf>
    <xf numFmtId="0" fontId="6" fillId="0" borderId="10" xfId="2" applyFont="1" applyBorder="1" applyAlignment="1">
      <alignment horizontal="justify" vertical="center" wrapText="1"/>
    </xf>
    <xf numFmtId="0" fontId="6" fillId="0" borderId="19" xfId="2" applyFont="1" applyBorder="1" applyAlignment="1">
      <alignment horizontal="justify" vertical="center" wrapText="1"/>
    </xf>
    <xf numFmtId="0" fontId="39" fillId="0" borderId="66" xfId="4" quotePrefix="1" applyFont="1" applyBorder="1" applyAlignment="1">
      <alignment horizontal="center" vertical="top" wrapText="1"/>
    </xf>
    <xf numFmtId="0" fontId="39" fillId="0" borderId="10" xfId="4" quotePrefix="1" applyFont="1" applyBorder="1" applyAlignment="1">
      <alignment horizontal="center" vertical="top" wrapText="1"/>
    </xf>
    <xf numFmtId="0" fontId="39" fillId="0" borderId="68" xfId="4" quotePrefix="1" applyFont="1" applyBorder="1" applyAlignment="1">
      <alignment horizontal="center" vertical="top" wrapText="1"/>
    </xf>
    <xf numFmtId="0" fontId="8" fillId="4" borderId="1" xfId="0" applyFont="1" applyFill="1" applyBorder="1" applyAlignment="1">
      <alignment horizontal="left" vertical="top" wrapText="1"/>
    </xf>
    <xf numFmtId="14" fontId="8" fillId="4" borderId="1" xfId="0" applyNumberFormat="1" applyFont="1" applyFill="1" applyBorder="1" applyAlignment="1">
      <alignment horizontal="left" wrapText="1"/>
    </xf>
    <xf numFmtId="0" fontId="43" fillId="4" borderId="71" xfId="0" applyFont="1" applyFill="1" applyBorder="1" applyAlignment="1">
      <alignment horizontal="left" vertical="center" wrapText="1"/>
    </xf>
    <xf numFmtId="0" fontId="43" fillId="4" borderId="60" xfId="0" applyFont="1" applyFill="1" applyBorder="1" applyAlignment="1">
      <alignment horizontal="left" vertical="center" wrapText="1"/>
    </xf>
    <xf numFmtId="0" fontId="44" fillId="4" borderId="57" xfId="4" applyFont="1" applyFill="1" applyBorder="1" applyAlignment="1">
      <alignment horizontal="justify" vertical="center" wrapText="1"/>
    </xf>
    <xf numFmtId="0" fontId="44" fillId="4" borderId="58" xfId="4" applyFont="1" applyFill="1" applyBorder="1" applyAlignment="1">
      <alignment horizontal="justify" vertical="center" wrapText="1"/>
    </xf>
    <xf numFmtId="0" fontId="43" fillId="11" borderId="47" xfId="5" applyFont="1" applyFill="1" applyBorder="1" applyAlignment="1">
      <alignment horizontal="center" vertical="center" wrapText="1"/>
    </xf>
    <xf numFmtId="0" fontId="43" fillId="11" borderId="48" xfId="5" applyFont="1" applyFill="1" applyBorder="1" applyAlignment="1">
      <alignment horizontal="center" vertical="center" wrapText="1"/>
    </xf>
    <xf numFmtId="0" fontId="43" fillId="11" borderId="49" xfId="4" applyFont="1" applyFill="1" applyBorder="1" applyAlignment="1">
      <alignment horizontal="center" vertical="center" wrapText="1"/>
    </xf>
    <xf numFmtId="0" fontId="43" fillId="11" borderId="50" xfId="4" applyFont="1" applyFill="1" applyBorder="1" applyAlignment="1">
      <alignment horizontal="center" vertical="center" wrapText="1"/>
    </xf>
    <xf numFmtId="0" fontId="43" fillId="4" borderId="59" xfId="0" applyFont="1" applyFill="1" applyBorder="1" applyAlignment="1">
      <alignment horizontal="left" vertical="center" wrapText="1"/>
    </xf>
    <xf numFmtId="0" fontId="43" fillId="4" borderId="56" xfId="0" applyFont="1" applyFill="1" applyBorder="1" applyAlignment="1">
      <alignment horizontal="left" vertical="center" wrapText="1"/>
    </xf>
    <xf numFmtId="0" fontId="43" fillId="4" borderId="70" xfId="5" applyFont="1" applyFill="1" applyBorder="1" applyAlignment="1">
      <alignment horizontal="left" vertical="top" wrapText="1" readingOrder="1"/>
    </xf>
    <xf numFmtId="0" fontId="43" fillId="4" borderId="52" xfId="5" applyFont="1" applyFill="1" applyBorder="1" applyAlignment="1">
      <alignment horizontal="left" vertical="top" wrapText="1" readingOrder="1"/>
    </xf>
    <xf numFmtId="0" fontId="44" fillId="4" borderId="53" xfId="4" applyFont="1" applyFill="1" applyBorder="1" applyAlignment="1">
      <alignment horizontal="justify" vertical="center" wrapText="1"/>
    </xf>
    <xf numFmtId="0" fontId="44" fillId="4" borderId="54" xfId="4" applyFont="1" applyFill="1" applyBorder="1" applyAlignment="1">
      <alignment horizontal="justify" vertical="center" wrapText="1"/>
    </xf>
    <xf numFmtId="0" fontId="43" fillId="4" borderId="55" xfId="0" applyFont="1" applyFill="1" applyBorder="1" applyAlignment="1">
      <alignment horizontal="left" vertical="center" wrapText="1"/>
    </xf>
    <xf numFmtId="0" fontId="37" fillId="4" borderId="3" xfId="4" quotePrefix="1" applyFont="1" applyFill="1" applyBorder="1" applyAlignment="1">
      <alignment horizontal="left" vertical="top" wrapText="1"/>
    </xf>
    <xf numFmtId="0" fontId="37" fillId="4" borderId="1" xfId="4" quotePrefix="1" applyFont="1" applyFill="1" applyBorder="1" applyAlignment="1">
      <alignment horizontal="left" vertical="top" wrapText="1"/>
    </xf>
    <xf numFmtId="0" fontId="37" fillId="4" borderId="26" xfId="4" quotePrefix="1" applyFont="1" applyFill="1" applyBorder="1" applyAlignment="1">
      <alignment horizontal="left" vertical="top" wrapText="1"/>
    </xf>
    <xf numFmtId="0" fontId="37" fillId="4" borderId="66" xfId="4" quotePrefix="1" applyFont="1" applyFill="1" applyBorder="1" applyAlignment="1">
      <alignment horizontal="left" vertical="top" wrapText="1"/>
    </xf>
    <xf numFmtId="0" fontId="37" fillId="4" borderId="10" xfId="4" quotePrefix="1" applyFont="1" applyFill="1" applyBorder="1" applyAlignment="1">
      <alignment horizontal="left" vertical="top" wrapText="1"/>
    </xf>
    <xf numFmtId="0" fontId="37" fillId="4" borderId="68" xfId="4" quotePrefix="1" applyFont="1" applyFill="1" applyBorder="1" applyAlignment="1">
      <alignment horizontal="left" vertical="top" wrapText="1"/>
    </xf>
    <xf numFmtId="0" fontId="43" fillId="19" borderId="47" xfId="5" applyFont="1" applyFill="1" applyBorder="1" applyAlignment="1">
      <alignment horizontal="center" vertical="center" wrapText="1"/>
    </xf>
    <xf numFmtId="0" fontId="43" fillId="19" borderId="48" xfId="5" applyFont="1" applyFill="1" applyBorder="1" applyAlignment="1">
      <alignment horizontal="center" vertical="center" wrapText="1"/>
    </xf>
    <xf numFmtId="0" fontId="43" fillId="19" borderId="49" xfId="4" applyFont="1" applyFill="1" applyBorder="1" applyAlignment="1">
      <alignment horizontal="center" vertical="center" wrapText="1"/>
    </xf>
    <xf numFmtId="0" fontId="43" fillId="19" borderId="50" xfId="4" applyFont="1" applyFill="1" applyBorder="1" applyAlignment="1">
      <alignment horizontal="center" vertical="center" wrapText="1"/>
    </xf>
    <xf numFmtId="0" fontId="43" fillId="4" borderId="51" xfId="5" applyFont="1" applyFill="1" applyBorder="1" applyAlignment="1">
      <alignment horizontal="left" vertical="top" wrapText="1" readingOrder="1"/>
    </xf>
    <xf numFmtId="0" fontId="37" fillId="4" borderId="15" xfId="4" quotePrefix="1" applyFont="1" applyFill="1" applyBorder="1" applyAlignment="1">
      <alignment horizontal="left" vertical="top" wrapText="1"/>
    </xf>
    <xf numFmtId="0" fontId="37" fillId="4" borderId="0" xfId="4" quotePrefix="1" applyFont="1" applyFill="1" applyAlignment="1">
      <alignment horizontal="left" vertical="top" wrapText="1"/>
    </xf>
    <xf numFmtId="0" fontId="37" fillId="4" borderId="2" xfId="4" quotePrefix="1" applyFont="1" applyFill="1" applyBorder="1" applyAlignment="1">
      <alignment horizontal="left" vertical="top" wrapText="1"/>
    </xf>
    <xf numFmtId="0" fontId="37" fillId="4" borderId="42" xfId="4" quotePrefix="1" applyFont="1" applyFill="1" applyBorder="1" applyAlignment="1">
      <alignment horizontal="left" vertical="top" wrapText="1"/>
    </xf>
    <xf numFmtId="0" fontId="37" fillId="4" borderId="43" xfId="4" quotePrefix="1" applyFont="1" applyFill="1" applyBorder="1" applyAlignment="1">
      <alignment horizontal="left" vertical="top" wrapText="1"/>
    </xf>
    <xf numFmtId="0" fontId="37" fillId="4" borderId="44" xfId="4" quotePrefix="1" applyFont="1" applyFill="1" applyBorder="1" applyAlignment="1">
      <alignment horizontal="left" vertical="top" wrapText="1"/>
    </xf>
    <xf numFmtId="0" fontId="43" fillId="4" borderId="61" xfId="0" applyFont="1" applyFill="1" applyBorder="1" applyAlignment="1">
      <alignment horizontal="left" vertical="center" wrapText="1"/>
    </xf>
    <xf numFmtId="0" fontId="43" fillId="4" borderId="62" xfId="0" applyFont="1" applyFill="1" applyBorder="1" applyAlignment="1">
      <alignment horizontal="left" vertical="center" wrapText="1"/>
    </xf>
    <xf numFmtId="0" fontId="44" fillId="4" borderId="63" xfId="0" applyFont="1" applyFill="1" applyBorder="1" applyAlignment="1">
      <alignment horizontal="justify" vertical="center" wrapText="1"/>
    </xf>
    <xf numFmtId="0" fontId="44" fillId="4" borderId="64" xfId="0" applyFont="1" applyFill="1" applyBorder="1" applyAlignment="1">
      <alignment horizontal="justify" vertical="center" wrapText="1"/>
    </xf>
    <xf numFmtId="0" fontId="34" fillId="19" borderId="30" xfId="4" applyFont="1" applyFill="1" applyBorder="1" applyAlignment="1">
      <alignment horizontal="center" vertical="center" wrapText="1"/>
    </xf>
    <xf numFmtId="0" fontId="34" fillId="19" borderId="31" xfId="4" applyFont="1" applyFill="1" applyBorder="1" applyAlignment="1">
      <alignment horizontal="center" vertical="center" wrapText="1"/>
    </xf>
    <xf numFmtId="0" fontId="34" fillId="19" borderId="32" xfId="4" applyFont="1" applyFill="1" applyBorder="1" applyAlignment="1">
      <alignment horizontal="center" vertical="center" wrapText="1"/>
    </xf>
    <xf numFmtId="0" fontId="35" fillId="0" borderId="15" xfId="4" quotePrefix="1" applyFont="1" applyBorder="1" applyAlignment="1">
      <alignment horizontal="left" vertical="center" wrapText="1"/>
    </xf>
    <xf numFmtId="0" fontId="35" fillId="0" borderId="0" xfId="4" quotePrefix="1" applyFont="1" applyAlignment="1">
      <alignment horizontal="left" vertical="center" wrapText="1"/>
    </xf>
    <xf numFmtId="0" fontId="35" fillId="0" borderId="2" xfId="4" quotePrefix="1" applyFont="1" applyBorder="1" applyAlignment="1">
      <alignment horizontal="left" vertical="center" wrapText="1"/>
    </xf>
    <xf numFmtId="0" fontId="35" fillId="0" borderId="45" xfId="4" quotePrefix="1" applyFont="1" applyBorder="1" applyAlignment="1">
      <alignment horizontal="left" vertical="center" wrapText="1"/>
    </xf>
    <xf numFmtId="0" fontId="35" fillId="0" borderId="9" xfId="4" quotePrefix="1" applyFont="1" applyBorder="1" applyAlignment="1">
      <alignment horizontal="left" vertical="center" wrapText="1"/>
    </xf>
    <xf numFmtId="0" fontId="35" fillId="0" borderId="46" xfId="4" quotePrefix="1" applyFont="1" applyBorder="1" applyAlignment="1">
      <alignment horizontal="left" vertical="center" wrapText="1"/>
    </xf>
    <xf numFmtId="0" fontId="38" fillId="4" borderId="43" xfId="4" quotePrefix="1" applyFont="1" applyFill="1" applyBorder="1" applyAlignment="1">
      <alignment horizontal="left" vertical="top" wrapText="1"/>
    </xf>
    <xf numFmtId="0" fontId="38" fillId="4" borderId="44" xfId="4" quotePrefix="1" applyFont="1" applyFill="1" applyBorder="1" applyAlignment="1">
      <alignment horizontal="left" vertical="top" wrapText="1"/>
    </xf>
    <xf numFmtId="0" fontId="39" fillId="4" borderId="45" xfId="4" quotePrefix="1" applyFont="1" applyFill="1" applyBorder="1" applyAlignment="1">
      <alignment horizontal="justify" vertical="center" wrapText="1"/>
    </xf>
    <xf numFmtId="0" fontId="39" fillId="4" borderId="9" xfId="4" quotePrefix="1" applyFont="1" applyFill="1" applyBorder="1" applyAlignment="1">
      <alignment horizontal="justify" vertical="center" wrapText="1"/>
    </xf>
    <xf numFmtId="0" fontId="39" fillId="4" borderId="46" xfId="4" quotePrefix="1" applyFont="1" applyFill="1" applyBorder="1" applyAlignment="1">
      <alignment horizontal="justify" vertical="center" wrapText="1"/>
    </xf>
    <xf numFmtId="0" fontId="43" fillId="11" borderId="69" xfId="5" applyFont="1" applyFill="1" applyBorder="1" applyAlignment="1">
      <alignment horizontal="center" vertical="center" wrapText="1"/>
    </xf>
    <xf numFmtId="0" fontId="39" fillId="4" borderId="42" xfId="4" quotePrefix="1" applyFont="1" applyFill="1" applyBorder="1" applyAlignment="1">
      <alignment horizontal="left" vertical="top" wrapText="1"/>
    </xf>
    <xf numFmtId="0" fontId="39" fillId="4" borderId="43" xfId="4" quotePrefix="1" applyFont="1" applyFill="1" applyBorder="1" applyAlignment="1">
      <alignment horizontal="left" vertical="top" wrapText="1"/>
    </xf>
    <xf numFmtId="0" fontId="39" fillId="4" borderId="44" xfId="4" quotePrefix="1" applyFont="1" applyFill="1" applyBorder="1" applyAlignment="1">
      <alignment horizontal="left" vertical="top" wrapText="1"/>
    </xf>
    <xf numFmtId="0" fontId="39" fillId="3" borderId="42" xfId="4" quotePrefix="1" applyFont="1" applyFill="1" applyBorder="1" applyAlignment="1">
      <alignment horizontal="left" vertical="top" wrapText="1"/>
    </xf>
    <xf numFmtId="0" fontId="39" fillId="3" borderId="43" xfId="4" quotePrefix="1" applyFont="1" applyFill="1" applyBorder="1" applyAlignment="1">
      <alignment horizontal="left" vertical="top" wrapText="1"/>
    </xf>
    <xf numFmtId="0" fontId="39" fillId="3" borderId="44" xfId="4" quotePrefix="1" applyFont="1" applyFill="1" applyBorder="1" applyAlignment="1">
      <alignment horizontal="left" vertical="top" wrapText="1"/>
    </xf>
    <xf numFmtId="0" fontId="51" fillId="17" borderId="75" xfId="0" applyFont="1" applyFill="1" applyBorder="1" applyAlignment="1">
      <alignment horizontal="center" vertical="center" wrapText="1"/>
    </xf>
    <xf numFmtId="0" fontId="51" fillId="17" borderId="76" xfId="0" applyFont="1" applyFill="1" applyBorder="1" applyAlignment="1">
      <alignment horizontal="center" vertical="center" wrapText="1"/>
    </xf>
    <xf numFmtId="0" fontId="49" fillId="0" borderId="5" xfId="0" applyFont="1" applyBorder="1" applyAlignment="1">
      <alignment horizontal="center" vertical="center" wrapText="1"/>
    </xf>
    <xf numFmtId="0" fontId="49" fillId="0" borderId="7" xfId="0" applyFont="1" applyBorder="1" applyAlignment="1">
      <alignment horizontal="center" vertical="center" wrapText="1"/>
    </xf>
    <xf numFmtId="0" fontId="49" fillId="0" borderId="4" xfId="0" applyFont="1" applyBorder="1" applyAlignment="1">
      <alignment horizontal="center" vertical="center" wrapText="1"/>
    </xf>
    <xf numFmtId="0" fontId="24" fillId="0" borderId="1" xfId="0" applyFont="1" applyBorder="1" applyAlignment="1">
      <alignment horizontal="center" wrapText="1"/>
    </xf>
    <xf numFmtId="0" fontId="24" fillId="0" borderId="9" xfId="0" applyFont="1" applyBorder="1" applyAlignment="1">
      <alignment horizontal="center" wrapText="1"/>
    </xf>
    <xf numFmtId="0" fontId="22" fillId="0" borderId="0" xfId="0" applyFont="1" applyAlignment="1">
      <alignment horizontal="center" wrapText="1"/>
    </xf>
    <xf numFmtId="0" fontId="49" fillId="16" borderId="5" xfId="0" applyFont="1" applyFill="1" applyBorder="1" applyAlignment="1">
      <alignment horizontal="center" vertical="center" wrapText="1"/>
    </xf>
    <xf numFmtId="0" fontId="49" fillId="16" borderId="7" xfId="0" applyFont="1" applyFill="1" applyBorder="1" applyAlignment="1">
      <alignment horizontal="center" vertical="center" wrapText="1"/>
    </xf>
    <xf numFmtId="0" fontId="49" fillId="16" borderId="4" xfId="0" applyFont="1" applyFill="1" applyBorder="1" applyAlignment="1">
      <alignment horizontal="center" vertical="center" wrapText="1"/>
    </xf>
    <xf numFmtId="0" fontId="20" fillId="0" borderId="30" xfId="0" applyFont="1" applyBorder="1" applyAlignment="1">
      <alignment horizontal="center" vertical="center" wrapText="1"/>
    </xf>
    <xf numFmtId="0" fontId="20" fillId="0" borderId="31" xfId="0" applyFont="1" applyBorder="1" applyAlignment="1">
      <alignment horizontal="center" vertical="center" wrapText="1"/>
    </xf>
    <xf numFmtId="0" fontId="20" fillId="0" borderId="32" xfId="0" applyFont="1" applyBorder="1" applyAlignment="1">
      <alignment horizontal="center" vertical="center" wrapText="1"/>
    </xf>
    <xf numFmtId="0" fontId="20" fillId="0" borderId="34" xfId="0" applyFont="1" applyBorder="1" applyAlignment="1">
      <alignment horizontal="center" vertical="center" wrapText="1"/>
    </xf>
    <xf numFmtId="0" fontId="20" fillId="0" borderId="6" xfId="0" applyFont="1" applyBorder="1" applyAlignment="1">
      <alignment horizontal="center" vertical="center" wrapText="1"/>
    </xf>
    <xf numFmtId="0" fontId="20" fillId="0" borderId="36" xfId="0" applyFont="1" applyBorder="1" applyAlignment="1">
      <alignment horizontal="center" vertical="center" wrapText="1"/>
    </xf>
    <xf numFmtId="0" fontId="20" fillId="0" borderId="25" xfId="0" applyFont="1" applyBorder="1" applyAlignment="1">
      <alignment horizontal="center" vertical="center" wrapText="1"/>
    </xf>
    <xf numFmtId="0" fontId="3" fillId="2" borderId="1" xfId="2" applyFont="1" applyFill="1" applyBorder="1" applyAlignment="1">
      <alignment horizontal="center"/>
    </xf>
    <xf numFmtId="0" fontId="7" fillId="0" borderId="1" xfId="2" applyFont="1" applyBorder="1" applyAlignment="1">
      <alignment horizontal="center" vertical="center"/>
    </xf>
    <xf numFmtId="0" fontId="6" fillId="4" borderId="1" xfId="2" applyFont="1" applyFill="1" applyBorder="1" applyAlignment="1">
      <alignment horizontal="left" vertical="center" wrapText="1"/>
    </xf>
    <xf numFmtId="0" fontId="6" fillId="4" borderId="4" xfId="2" applyFont="1" applyFill="1" applyBorder="1" applyAlignment="1">
      <alignment horizontal="left" vertical="center" wrapText="1"/>
    </xf>
    <xf numFmtId="0" fontId="13" fillId="0" borderId="21" xfId="0" applyFont="1" applyBorder="1" applyAlignment="1">
      <alignment horizontal="center" vertical="center" wrapText="1"/>
    </xf>
    <xf numFmtId="0" fontId="13" fillId="0" borderId="22" xfId="0" applyFont="1" applyBorder="1" applyAlignment="1">
      <alignment horizontal="center" vertical="center" wrapText="1"/>
    </xf>
    <xf numFmtId="0" fontId="13" fillId="0" borderId="23" xfId="0" applyFont="1" applyBorder="1" applyAlignment="1">
      <alignment horizontal="center" vertical="center" wrapText="1"/>
    </xf>
    <xf numFmtId="0" fontId="5" fillId="0" borderId="21" xfId="2" applyFont="1" applyBorder="1" applyAlignment="1">
      <alignment horizontal="center" vertical="center" wrapText="1"/>
    </xf>
    <xf numFmtId="0" fontId="5" fillId="0" borderId="22" xfId="2" applyFont="1" applyBorder="1" applyAlignment="1">
      <alignment horizontal="center" vertical="center" wrapText="1"/>
    </xf>
    <xf numFmtId="0" fontId="5" fillId="0" borderId="23" xfId="2" applyFont="1" applyBorder="1" applyAlignment="1">
      <alignment horizontal="center" vertical="center" wrapText="1"/>
    </xf>
    <xf numFmtId="0" fontId="6" fillId="4" borderId="8" xfId="2" applyFont="1" applyFill="1" applyBorder="1" applyAlignment="1">
      <alignment horizontal="center" vertical="center" wrapText="1"/>
    </xf>
    <xf numFmtId="0" fontId="6" fillId="4" borderId="19" xfId="2" applyFont="1" applyFill="1" applyBorder="1" applyAlignment="1">
      <alignment horizontal="center" vertical="center" wrapText="1"/>
    </xf>
    <xf numFmtId="0" fontId="13" fillId="0" borderId="8" xfId="0" applyFont="1" applyBorder="1" applyAlignment="1">
      <alignment horizontal="center" vertical="center" wrapText="1"/>
    </xf>
    <xf numFmtId="0" fontId="13" fillId="0" borderId="19" xfId="0" applyFont="1" applyBorder="1" applyAlignment="1">
      <alignment horizontal="center" vertical="center" wrapText="1"/>
    </xf>
    <xf numFmtId="0" fontId="13" fillId="0" borderId="6" xfId="2" applyFont="1" applyBorder="1" applyAlignment="1">
      <alignment horizontal="center" vertical="center" wrapText="1"/>
    </xf>
    <xf numFmtId="0" fontId="13" fillId="0" borderId="25" xfId="2" applyFont="1" applyBorder="1" applyAlignment="1">
      <alignment horizontal="center" vertical="center" wrapText="1"/>
    </xf>
    <xf numFmtId="0" fontId="2" fillId="2" borderId="1" xfId="2" applyFill="1" applyBorder="1" applyAlignment="1">
      <alignment horizontal="center"/>
    </xf>
    <xf numFmtId="0" fontId="13" fillId="0" borderId="1" xfId="2" applyFont="1" applyBorder="1" applyAlignment="1">
      <alignment horizontal="center" vertical="center" wrapText="1"/>
    </xf>
    <xf numFmtId="0" fontId="13" fillId="0" borderId="66" xfId="2" applyFont="1" applyBorder="1" applyAlignment="1">
      <alignment horizontal="center" vertical="center" textRotation="90" wrapText="1"/>
    </xf>
    <xf numFmtId="0" fontId="13" fillId="0" borderId="67" xfId="2" applyFont="1" applyBorder="1" applyAlignment="1">
      <alignment horizontal="center" vertical="center" textRotation="90" wrapText="1"/>
    </xf>
    <xf numFmtId="0" fontId="13" fillId="0" borderId="3" xfId="2" applyFont="1" applyBorder="1" applyAlignment="1">
      <alignment horizontal="center" vertical="center" textRotation="90" wrapText="1"/>
    </xf>
    <xf numFmtId="0" fontId="13" fillId="0" borderId="27" xfId="2" applyFont="1" applyBorder="1" applyAlignment="1">
      <alignment horizontal="center" vertical="center" textRotation="90" wrapText="1"/>
    </xf>
    <xf numFmtId="0" fontId="13" fillId="0" borderId="1" xfId="2" applyFont="1" applyBorder="1" applyAlignment="1">
      <alignment horizontal="center" vertical="center"/>
    </xf>
    <xf numFmtId="0" fontId="13" fillId="2" borderId="21" xfId="2" applyFont="1" applyFill="1" applyBorder="1" applyAlignment="1">
      <alignment horizontal="center"/>
    </xf>
    <xf numFmtId="0" fontId="13" fillId="2" borderId="22" xfId="2" applyFont="1" applyFill="1" applyBorder="1" applyAlignment="1">
      <alignment horizontal="center"/>
    </xf>
    <xf numFmtId="0" fontId="13" fillId="2" borderId="23" xfId="2" applyFont="1" applyFill="1" applyBorder="1" applyAlignment="1">
      <alignment horizontal="center"/>
    </xf>
    <xf numFmtId="0" fontId="6" fillId="4" borderId="8" xfId="2" applyFont="1" applyFill="1" applyBorder="1" applyAlignment="1">
      <alignment horizontal="left" vertical="center" wrapText="1"/>
    </xf>
    <xf numFmtId="0" fontId="6" fillId="4" borderId="10" xfId="2" applyFont="1" applyFill="1" applyBorder="1" applyAlignment="1">
      <alignment horizontal="left" vertical="center" wrapText="1"/>
    </xf>
    <xf numFmtId="0" fontId="6" fillId="4" borderId="19" xfId="2" applyFont="1" applyFill="1" applyBorder="1" applyAlignment="1">
      <alignment horizontal="left" vertical="center" wrapText="1"/>
    </xf>
    <xf numFmtId="0" fontId="6" fillId="0" borderId="82" xfId="2" applyFont="1" applyBorder="1" applyAlignment="1">
      <alignment horizontal="center" vertical="center" wrapText="1"/>
    </xf>
    <xf numFmtId="0" fontId="6" fillId="0" borderId="84" xfId="2" applyFont="1" applyBorder="1" applyAlignment="1">
      <alignment horizontal="center" vertical="center" wrapText="1"/>
    </xf>
    <xf numFmtId="0" fontId="6" fillId="0" borderId="83" xfId="2" applyFont="1" applyBorder="1" applyAlignment="1">
      <alignment horizontal="center" vertical="center" wrapText="1"/>
    </xf>
    <xf numFmtId="0" fontId="5" fillId="0" borderId="1" xfId="2" applyFont="1" applyBorder="1" applyAlignment="1">
      <alignment horizontal="center" vertical="center" wrapText="1"/>
    </xf>
    <xf numFmtId="0" fontId="5" fillId="0" borderId="5" xfId="2" applyFont="1" applyBorder="1" applyAlignment="1">
      <alignment horizontal="center" vertical="center" wrapText="1"/>
    </xf>
    <xf numFmtId="9" fontId="46" fillId="0" borderId="5" xfId="2" applyNumberFormat="1" applyFont="1" applyBorder="1" applyAlignment="1">
      <alignment horizontal="center" vertical="center" wrapText="1"/>
    </xf>
    <xf numFmtId="9" fontId="46" fillId="0" borderId="7" xfId="2" applyNumberFormat="1" applyFont="1" applyBorder="1" applyAlignment="1">
      <alignment horizontal="center" vertical="center" wrapText="1"/>
    </xf>
    <xf numFmtId="9" fontId="46" fillId="0" borderId="4" xfId="2" applyNumberFormat="1" applyFont="1" applyBorder="1" applyAlignment="1">
      <alignment horizontal="center" vertical="center" wrapText="1"/>
    </xf>
    <xf numFmtId="0" fontId="7" fillId="0" borderId="5" xfId="2" applyFont="1" applyBorder="1" applyAlignment="1">
      <alignment horizontal="center" vertical="center"/>
    </xf>
    <xf numFmtId="0" fontId="7" fillId="0" borderId="4" xfId="2" applyFont="1" applyBorder="1" applyAlignment="1">
      <alignment horizontal="center" vertical="center"/>
    </xf>
    <xf numFmtId="0" fontId="5" fillId="0" borderId="19" xfId="2" applyFont="1" applyBorder="1" applyAlignment="1">
      <alignment horizontal="center" vertical="center" wrapText="1"/>
    </xf>
    <xf numFmtId="0" fontId="5" fillId="0" borderId="20" xfId="2" applyFont="1" applyBorder="1" applyAlignment="1">
      <alignment horizontal="center" vertical="center" wrapText="1"/>
    </xf>
    <xf numFmtId="9" fontId="5" fillId="0" borderId="8" xfId="2" applyNumberFormat="1" applyFont="1" applyBorder="1" applyAlignment="1">
      <alignment horizontal="center" vertical="center" wrapText="1"/>
    </xf>
    <xf numFmtId="9" fontId="5" fillId="0" borderId="10" xfId="2" applyNumberFormat="1" applyFont="1" applyBorder="1" applyAlignment="1">
      <alignment horizontal="center" vertical="center" wrapText="1"/>
    </xf>
    <xf numFmtId="9" fontId="5" fillId="0" borderId="19" xfId="2" applyNumberFormat="1" applyFont="1" applyBorder="1" applyAlignment="1">
      <alignment horizontal="center" vertical="center" wrapText="1"/>
    </xf>
    <xf numFmtId="0" fontId="5" fillId="0" borderId="8" xfId="2" applyFont="1" applyBorder="1" applyAlignment="1">
      <alignment horizontal="center" vertical="center" wrapText="1"/>
    </xf>
    <xf numFmtId="0" fontId="5" fillId="0" borderId="10" xfId="2" applyFont="1" applyBorder="1" applyAlignment="1">
      <alignment horizontal="center" vertical="center" wrapText="1"/>
    </xf>
    <xf numFmtId="9" fontId="5" fillId="0" borderId="11" xfId="2" applyNumberFormat="1" applyFont="1" applyBorder="1" applyAlignment="1">
      <alignment horizontal="center" vertical="center" wrapText="1"/>
    </xf>
    <xf numFmtId="9" fontId="5" fillId="0" borderId="9" xfId="2" applyNumberFormat="1" applyFont="1" applyBorder="1" applyAlignment="1">
      <alignment horizontal="center" vertical="center" wrapText="1"/>
    </xf>
    <xf numFmtId="9" fontId="5" fillId="0" borderId="65" xfId="2" applyNumberFormat="1" applyFont="1" applyBorder="1" applyAlignment="1">
      <alignment horizontal="center" vertical="center" wrapText="1"/>
    </xf>
    <xf numFmtId="0" fontId="32" fillId="0" borderId="73" xfId="2" applyFont="1" applyBorder="1" applyAlignment="1">
      <alignment horizontal="center" vertical="center" wrapText="1"/>
    </xf>
    <xf numFmtId="0" fontId="32" fillId="0" borderId="0" xfId="2" applyFont="1" applyAlignment="1">
      <alignment horizontal="center" vertical="center" wrapText="1"/>
    </xf>
    <xf numFmtId="0" fontId="32" fillId="0" borderId="74" xfId="2" applyFont="1" applyBorder="1" applyAlignment="1">
      <alignment horizontal="center" vertical="center" wrapText="1"/>
    </xf>
    <xf numFmtId="9" fontId="22" fillId="0" borderId="77" xfId="0" applyNumberFormat="1" applyFont="1" applyBorder="1" applyAlignment="1">
      <alignment horizontal="center" vertical="center" wrapText="1"/>
    </xf>
    <xf numFmtId="9" fontId="22" fillId="0" borderId="7" xfId="0" applyNumberFormat="1" applyFont="1" applyBorder="1" applyAlignment="1">
      <alignment horizontal="center" vertical="center" wrapText="1"/>
    </xf>
    <xf numFmtId="9" fontId="22" fillId="0" borderId="80" xfId="0" applyNumberFormat="1" applyFont="1" applyBorder="1" applyAlignment="1">
      <alignment horizontal="center" vertical="center" wrapText="1"/>
    </xf>
    <xf numFmtId="0" fontId="6" fillId="0" borderId="34" xfId="2" applyFont="1" applyBorder="1" applyAlignment="1">
      <alignment horizontal="center" vertical="center" wrapText="1"/>
    </xf>
    <xf numFmtId="0" fontId="6" fillId="0" borderId="3" xfId="2" applyFont="1" applyBorder="1" applyAlignment="1">
      <alignment horizontal="center" vertical="center" wrapText="1"/>
    </xf>
    <xf numFmtId="0" fontId="6" fillId="0" borderId="78" xfId="2" applyFont="1" applyBorder="1" applyAlignment="1">
      <alignment horizontal="center" vertical="center" wrapText="1"/>
    </xf>
    <xf numFmtId="0" fontId="6" fillId="0" borderId="27" xfId="2" applyFont="1" applyBorder="1" applyAlignment="1">
      <alignment horizontal="center" vertical="center" wrapText="1"/>
    </xf>
    <xf numFmtId="0" fontId="6" fillId="0" borderId="6" xfId="2" applyFont="1" applyBorder="1" applyAlignment="1">
      <alignment horizontal="left" vertical="center" wrapText="1"/>
    </xf>
    <xf numFmtId="0" fontId="6" fillId="0" borderId="1" xfId="2" applyFont="1" applyBorder="1" applyAlignment="1">
      <alignment horizontal="left" vertical="center" wrapText="1"/>
    </xf>
    <xf numFmtId="0" fontId="6" fillId="0" borderId="5" xfId="2" applyFont="1" applyBorder="1" applyAlignment="1">
      <alignment horizontal="left" vertical="center" wrapText="1"/>
    </xf>
    <xf numFmtId="0" fontId="6" fillId="0" borderId="28" xfId="2" applyFont="1" applyBorder="1" applyAlignment="1">
      <alignment horizontal="left" vertical="center" wrapText="1"/>
    </xf>
    <xf numFmtId="9" fontId="22" fillId="0" borderId="36" xfId="0" applyNumberFormat="1" applyFont="1" applyBorder="1" applyAlignment="1">
      <alignment horizontal="center" vertical="center" wrapText="1"/>
    </xf>
    <xf numFmtId="9" fontId="22" fillId="0" borderId="8" xfId="0" applyNumberFormat="1" applyFont="1" applyBorder="1" applyAlignment="1">
      <alignment horizontal="center" vertical="center" wrapText="1"/>
    </xf>
    <xf numFmtId="9" fontId="22" fillId="0" borderId="72" xfId="0" applyNumberFormat="1" applyFont="1" applyBorder="1" applyAlignment="1">
      <alignment horizontal="center" vertical="center" wrapText="1"/>
    </xf>
    <xf numFmtId="9" fontId="22" fillId="0" borderId="37" xfId="0" applyNumberFormat="1" applyFont="1" applyBorder="1" applyAlignment="1">
      <alignment horizontal="center" vertical="center" wrapText="1"/>
    </xf>
    <xf numFmtId="9" fontId="22" fillId="0" borderId="6" xfId="0" applyNumberFormat="1" applyFont="1" applyBorder="1" applyAlignment="1">
      <alignment horizontal="center" vertical="center" wrapText="1"/>
    </xf>
    <xf numFmtId="9" fontId="22" fillId="0" borderId="1" xfId="0" applyNumberFormat="1" applyFont="1" applyBorder="1" applyAlignment="1">
      <alignment horizontal="center" vertical="center" wrapText="1"/>
    </xf>
    <xf numFmtId="9" fontId="22" fillId="0" borderId="28" xfId="0" applyNumberFormat="1" applyFont="1" applyBorder="1" applyAlignment="1">
      <alignment horizontal="center" vertical="center" wrapText="1"/>
    </xf>
    <xf numFmtId="0" fontId="6" fillId="0" borderId="24" xfId="2" applyFont="1" applyBorder="1" applyAlignment="1">
      <alignment horizontal="center" vertical="center" wrapText="1"/>
    </xf>
    <xf numFmtId="0" fontId="6" fillId="0" borderId="4" xfId="2" applyFont="1" applyBorder="1" applyAlignment="1">
      <alignment horizontal="left" vertical="center" wrapText="1"/>
    </xf>
    <xf numFmtId="9" fontId="22" fillId="0" borderId="4" xfId="0" applyNumberFormat="1" applyFont="1" applyBorder="1" applyAlignment="1">
      <alignment horizontal="center" vertical="center" wrapText="1"/>
    </xf>
    <xf numFmtId="9" fontId="22" fillId="0" borderId="11" xfId="0" applyNumberFormat="1" applyFont="1" applyBorder="1" applyAlignment="1">
      <alignment horizontal="center" vertical="center" wrapText="1"/>
    </xf>
    <xf numFmtId="9" fontId="24" fillId="0" borderId="6" xfId="0" applyNumberFormat="1" applyFont="1" applyBorder="1" applyAlignment="1">
      <alignment horizontal="center" vertical="center" wrapText="1"/>
    </xf>
    <xf numFmtId="9" fontId="24" fillId="0" borderId="1" xfId="0" applyNumberFormat="1" applyFont="1" applyBorder="1" applyAlignment="1">
      <alignment horizontal="center" vertical="center" wrapText="1"/>
    </xf>
    <xf numFmtId="9" fontId="24" fillId="0" borderId="28" xfId="0" applyNumberFormat="1" applyFont="1" applyBorder="1" applyAlignment="1">
      <alignment horizontal="center" vertical="center" wrapText="1"/>
    </xf>
    <xf numFmtId="9" fontId="24" fillId="0" borderId="25" xfId="0" applyNumberFormat="1" applyFont="1" applyBorder="1" applyAlignment="1">
      <alignment horizontal="center" vertical="center" wrapText="1"/>
    </xf>
    <xf numFmtId="9" fontId="24" fillId="0" borderId="26" xfId="0" applyNumberFormat="1" applyFont="1" applyBorder="1" applyAlignment="1">
      <alignment horizontal="center" vertical="center" wrapText="1"/>
    </xf>
    <xf numFmtId="9" fontId="24" fillId="0" borderId="29" xfId="0" applyNumberFormat="1" applyFont="1" applyBorder="1" applyAlignment="1">
      <alignment horizontal="center" vertical="center" wrapText="1"/>
    </xf>
    <xf numFmtId="9" fontId="24" fillId="0" borderId="77" xfId="0" applyNumberFormat="1" applyFont="1" applyBorder="1" applyAlignment="1">
      <alignment horizontal="center" vertical="center" wrapText="1"/>
    </xf>
    <xf numFmtId="9" fontId="24" fillId="0" borderId="80" xfId="0" applyNumberFormat="1" applyFont="1" applyBorder="1" applyAlignment="1">
      <alignment horizontal="center" vertical="center" wrapText="1"/>
    </xf>
    <xf numFmtId="9" fontId="24" fillId="0" borderId="81" xfId="0" applyNumberFormat="1" applyFont="1" applyBorder="1" applyAlignment="1">
      <alignment horizontal="center" vertical="center" wrapText="1"/>
    </xf>
    <xf numFmtId="9" fontId="24" fillId="0" borderId="35" xfId="0" applyNumberFormat="1" applyFont="1" applyBorder="1" applyAlignment="1">
      <alignment horizontal="center" vertical="center" wrapText="1"/>
    </xf>
    <xf numFmtId="9" fontId="24" fillId="0" borderId="5" xfId="0" applyNumberFormat="1" applyFont="1" applyBorder="1" applyAlignment="1">
      <alignment horizontal="center" vertical="center" wrapText="1"/>
    </xf>
    <xf numFmtId="9" fontId="24" fillId="0" borderId="39" xfId="0" applyNumberFormat="1" applyFont="1" applyBorder="1" applyAlignment="1">
      <alignment horizontal="center" vertical="center" wrapText="1"/>
    </xf>
    <xf numFmtId="9" fontId="24" fillId="0" borderId="4" xfId="0" applyNumberFormat="1" applyFont="1" applyBorder="1" applyAlignment="1">
      <alignment horizontal="center" vertical="center" wrapText="1"/>
    </xf>
    <xf numFmtId="9" fontId="24" fillId="0" borderId="33" xfId="0" applyNumberFormat="1" applyFont="1" applyBorder="1" applyAlignment="1">
      <alignment horizontal="center" vertical="center" wrapText="1"/>
    </xf>
    <xf numFmtId="0" fontId="13" fillId="0" borderId="8" xfId="2" applyFont="1" applyBorder="1" applyAlignment="1">
      <alignment horizontal="center" vertical="center" textRotation="90" wrapText="1"/>
    </xf>
    <xf numFmtId="0" fontId="13" fillId="2" borderId="18" xfId="2" applyFont="1" applyFill="1" applyBorder="1" applyAlignment="1">
      <alignment horizontal="center"/>
    </xf>
    <xf numFmtId="0" fontId="13" fillId="2" borderId="17" xfId="2" applyFont="1" applyFill="1" applyBorder="1" applyAlignment="1">
      <alignment horizontal="center"/>
    </xf>
    <xf numFmtId="0" fontId="13" fillId="2" borderId="16" xfId="2" applyFont="1" applyFill="1" applyBorder="1" applyAlignment="1">
      <alignment horizontal="center"/>
    </xf>
    <xf numFmtId="0" fontId="13" fillId="0" borderId="39" xfId="2" applyFont="1" applyBorder="1" applyAlignment="1">
      <alignment horizontal="center" vertical="center" textRotation="90" wrapText="1"/>
    </xf>
    <xf numFmtId="0" fontId="13" fillId="0" borderId="40" xfId="2" applyFont="1" applyBorder="1" applyAlignment="1">
      <alignment horizontal="center" vertical="center" textRotation="90" wrapText="1"/>
    </xf>
    <xf numFmtId="0" fontId="13" fillId="0" borderId="33" xfId="2" applyFont="1" applyBorder="1" applyAlignment="1">
      <alignment horizontal="center" vertical="center" textRotation="90" wrapText="1"/>
    </xf>
    <xf numFmtId="0" fontId="13" fillId="0" borderId="36" xfId="2" applyFont="1" applyBorder="1" applyAlignment="1">
      <alignment horizontal="center" vertical="center" wrapText="1"/>
    </xf>
    <xf numFmtId="0" fontId="13" fillId="0" borderId="31" xfId="2" applyFont="1" applyBorder="1" applyAlignment="1">
      <alignment horizontal="center" vertical="center" wrapText="1"/>
    </xf>
    <xf numFmtId="0" fontId="13" fillId="0" borderId="32" xfId="2" applyFont="1" applyBorder="1" applyAlignment="1">
      <alignment horizontal="center" vertical="center" wrapText="1"/>
    </xf>
    <xf numFmtId="0" fontId="17" fillId="4" borderId="21" xfId="0" applyFont="1" applyFill="1" applyBorder="1" applyAlignment="1">
      <alignment horizontal="center" vertical="center"/>
    </xf>
    <xf numFmtId="0" fontId="17" fillId="4" borderId="22" xfId="0" applyFont="1" applyFill="1" applyBorder="1" applyAlignment="1">
      <alignment horizontal="center" vertical="center"/>
    </xf>
    <xf numFmtId="0" fontId="17" fillId="4" borderId="23" xfId="0" applyFont="1" applyFill="1" applyBorder="1" applyAlignment="1">
      <alignment horizontal="center" vertical="center"/>
    </xf>
    <xf numFmtId="0" fontId="0" fillId="4" borderId="18" xfId="0" applyFill="1" applyBorder="1" applyAlignment="1">
      <alignment vertical="top" wrapText="1"/>
    </xf>
    <xf numFmtId="0" fontId="0" fillId="4" borderId="17" xfId="0" applyFill="1" applyBorder="1" applyAlignment="1">
      <alignment vertical="top" wrapText="1"/>
    </xf>
    <xf numFmtId="0" fontId="0" fillId="4" borderId="16" xfId="0" applyFill="1" applyBorder="1" applyAlignment="1">
      <alignment vertical="top" wrapText="1"/>
    </xf>
    <xf numFmtId="0" fontId="0" fillId="4" borderId="15" xfId="0" applyFill="1" applyBorder="1" applyAlignment="1">
      <alignment horizontal="left" vertical="top" wrapText="1"/>
    </xf>
    <xf numFmtId="0" fontId="0" fillId="4" borderId="0" xfId="0" applyFill="1" applyAlignment="1">
      <alignment horizontal="left" vertical="top" wrapText="1"/>
    </xf>
    <xf numFmtId="0" fontId="0" fillId="4" borderId="2" xfId="0" applyFill="1" applyBorder="1" applyAlignment="1">
      <alignment horizontal="left" vertical="top" wrapText="1"/>
    </xf>
    <xf numFmtId="0" fontId="0" fillId="4" borderId="15" xfId="0" applyFill="1" applyBorder="1" applyAlignment="1">
      <alignment horizontal="left" vertical="top"/>
    </xf>
    <xf numFmtId="0" fontId="0" fillId="4" borderId="0" xfId="0" applyFill="1" applyAlignment="1">
      <alignment horizontal="left" vertical="top"/>
    </xf>
    <xf numFmtId="0" fontId="0" fillId="4" borderId="2" xfId="0" applyFill="1" applyBorder="1" applyAlignment="1">
      <alignment horizontal="left" vertical="top"/>
    </xf>
    <xf numFmtId="0" fontId="8" fillId="0" borderId="8" xfId="0" applyFont="1" applyBorder="1" applyAlignment="1">
      <alignment horizontal="center"/>
    </xf>
    <xf numFmtId="0" fontId="8" fillId="0" borderId="19" xfId="0" applyFont="1" applyBorder="1" applyAlignment="1">
      <alignment horizontal="center"/>
    </xf>
    <xf numFmtId="0" fontId="8" fillId="0" borderId="1" xfId="0" applyFont="1" applyBorder="1" applyAlignment="1">
      <alignment horizontal="center"/>
    </xf>
    <xf numFmtId="0" fontId="0" fillId="4" borderId="14" xfId="0" applyFill="1" applyBorder="1" applyAlignment="1">
      <alignment horizontal="left" vertical="top" wrapText="1"/>
    </xf>
    <xf numFmtId="0" fontId="0" fillId="4" borderId="13" xfId="0" applyFill="1" applyBorder="1" applyAlignment="1">
      <alignment horizontal="left" vertical="top" wrapText="1"/>
    </xf>
    <xf numFmtId="0" fontId="0" fillId="4" borderId="12" xfId="0" applyFill="1" applyBorder="1" applyAlignment="1">
      <alignment horizontal="left" vertical="top" wrapText="1"/>
    </xf>
    <xf numFmtId="14" fontId="3" fillId="2" borderId="1" xfId="2" applyNumberFormat="1" applyFont="1" applyFill="1" applyBorder="1" applyAlignment="1" applyProtection="1">
      <alignment horizontal="right"/>
      <protection locked="0"/>
    </xf>
    <xf numFmtId="0" fontId="14" fillId="0" borderId="1" xfId="0" applyFont="1" applyBorder="1" applyAlignment="1" applyProtection="1">
      <alignment horizontal="left" wrapText="1"/>
      <protection locked="0"/>
    </xf>
    <xf numFmtId="0" fontId="8" fillId="5" borderId="1" xfId="0" applyFont="1" applyFill="1" applyBorder="1" applyAlignment="1">
      <alignment horizontal="center" vertical="center"/>
    </xf>
    <xf numFmtId="0" fontId="14" fillId="0" borderId="1" xfId="0" applyFont="1" applyBorder="1" applyAlignment="1" applyProtection="1">
      <alignment horizontal="left" vertical="center" wrapText="1"/>
      <protection locked="0"/>
    </xf>
    <xf numFmtId="0" fontId="14" fillId="0" borderId="1" xfId="0" applyFont="1" applyBorder="1" applyAlignment="1" applyProtection="1">
      <alignment horizontal="center" wrapText="1"/>
      <protection locked="0"/>
    </xf>
    <xf numFmtId="0" fontId="6" fillId="0" borderId="77" xfId="2" applyFont="1" applyBorder="1" applyAlignment="1">
      <alignment vertical="center" wrapText="1"/>
    </xf>
    <xf numFmtId="0" fontId="6" fillId="0" borderId="7" xfId="2" applyFont="1" applyBorder="1" applyAlignment="1">
      <alignment vertical="center" wrapText="1"/>
    </xf>
    <xf numFmtId="0" fontId="6" fillId="0" borderId="80" xfId="2" applyFont="1" applyBorder="1" applyAlignment="1">
      <alignment vertical="center" wrapText="1"/>
    </xf>
  </cellXfs>
  <cellStyles count="7">
    <cellStyle name="Nor}al" xfId="1" xr:uid="{00000000-0005-0000-0000-000000000000}"/>
    <cellStyle name="Normal" xfId="0" builtinId="0"/>
    <cellStyle name="Normal - Style1 2" xfId="4" xr:uid="{00000000-0005-0000-0000-000002000000}"/>
    <cellStyle name="Normal 2" xfId="2" xr:uid="{00000000-0005-0000-0000-000003000000}"/>
    <cellStyle name="Normal 2 2" xfId="5" xr:uid="{00000000-0005-0000-0000-000004000000}"/>
    <cellStyle name="Normal 3" xfId="3" xr:uid="{00000000-0005-0000-0000-000005000000}"/>
    <cellStyle name="Porcentaje" xfId="6" builtinId="5"/>
  </cellStyles>
  <dxfs count="146">
    <dxf>
      <fill>
        <patternFill>
          <bgColor rgb="FFFF0000"/>
        </patternFill>
      </fill>
    </dxf>
    <dxf>
      <fill>
        <patternFill>
          <bgColor rgb="FFFFC000"/>
        </patternFill>
      </fill>
    </dxf>
    <dxf>
      <fill>
        <patternFill>
          <bgColor rgb="FFFFFF0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FF00"/>
        </patternFill>
      </fill>
    </dxf>
    <dxf>
      <fill>
        <patternFill>
          <bgColor rgb="FFFFC00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92D05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FFC000"/>
        </patternFill>
      </fill>
    </dxf>
    <dxf>
      <fill>
        <patternFill>
          <bgColor rgb="FFFFFF00"/>
        </patternFill>
      </fill>
    </dxf>
    <dxf>
      <fill>
        <patternFill>
          <bgColor rgb="FF00B050"/>
        </patternFill>
      </fill>
    </dxf>
    <dxf>
      <fill>
        <patternFill>
          <bgColor rgb="FF92D050"/>
        </patternFill>
      </fill>
    </dxf>
    <dxf>
      <fill>
        <patternFill>
          <bgColor rgb="FFFF0000"/>
        </patternFill>
      </fill>
    </dxf>
    <dxf>
      <fill>
        <patternFill>
          <bgColor rgb="FFFF0000"/>
        </patternFill>
      </fill>
    </dxf>
    <dxf>
      <fill>
        <patternFill>
          <bgColor rgb="FFFFC000"/>
        </patternFill>
      </fill>
    </dxf>
    <dxf>
      <fill>
        <patternFill>
          <bgColor rgb="FFFFFF00"/>
        </patternFill>
      </fill>
    </dxf>
    <dxf>
      <fill>
        <patternFill>
          <bgColor rgb="FF00B050"/>
        </patternFill>
      </fill>
    </dxf>
    <dxf>
      <fill>
        <patternFill>
          <bgColor rgb="FF92D050"/>
        </patternFill>
      </fill>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rgb="FF000000"/>
        <name val="Helvetica"/>
        <scheme val="none"/>
      </font>
      <alignment horizontal="justify"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theme="1"/>
        <name val="Helvetica"/>
        <scheme val="none"/>
      </font>
      <alignment horizontal="general" vertical="bottom" textRotation="0" wrapText="1" indent="0" justifyLastLine="0" shrinkToFit="0" readingOrder="0"/>
    </dxf>
    <dxf>
      <font>
        <b val="0"/>
        <i val="0"/>
        <strike val="0"/>
        <condense val="0"/>
        <extend val="0"/>
        <outline val="0"/>
        <shadow val="0"/>
        <u val="none"/>
        <vertAlign val="baseline"/>
        <sz val="11"/>
        <color theme="1"/>
        <name val="Helvetica"/>
        <scheme val="none"/>
      </font>
      <alignment horizontal="left" vertical="top"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0"/>
        <color theme="1"/>
        <name val="Arial"/>
        <scheme val="none"/>
      </font>
      <alignment horizontal="general" vertical="bottom" textRotation="0" wrapText="1" indent="0" justifyLastLine="0" shrinkToFit="0" readingOrder="0"/>
    </dxf>
    <dxf>
      <font>
        <b val="0"/>
        <i val="0"/>
        <strike val="0"/>
        <condense val="0"/>
        <extend val="0"/>
        <outline val="0"/>
        <shadow val="0"/>
        <u val="none"/>
        <vertAlign val="baseline"/>
        <sz val="12"/>
        <color auto="1"/>
        <name val="Tahoma"/>
        <family val="2"/>
        <scheme val="none"/>
      </font>
      <alignment horizontal="general"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numFmt numFmtId="0" formatCode="General"/>
      <fill>
        <patternFill patternType="solid">
          <fgColor indexed="64"/>
          <bgColor theme="9" tint="0.79998168889431442"/>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border>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none">
          <fgColor indexed="64"/>
          <bgColor auto="1"/>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outline="0">
        <left style="thin">
          <color indexed="64"/>
        </left>
        <right style="thin">
          <color indexed="64"/>
        </right>
        <top style="thin">
          <color indexed="64"/>
        </top>
        <bottom style="thin">
          <color indexed="64"/>
        </bottom>
      </border>
      <protection locked="0" hidden="0"/>
    </dxf>
    <dxf>
      <font>
        <b val="0"/>
        <i val="0"/>
        <strike val="0"/>
        <condense val="0"/>
        <extend val="0"/>
        <outline val="0"/>
        <shadow val="0"/>
        <u val="none"/>
        <vertAlign val="baseline"/>
        <sz val="11"/>
        <color auto="1"/>
        <name val="Arial"/>
        <scheme val="none"/>
      </font>
      <fill>
        <patternFill patternType="solid">
          <fgColor indexed="64"/>
          <bgColor theme="9" tint="0.79998168889431442"/>
        </patternFill>
      </fill>
      <alignment horizontal="center"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protection locked="0" hidden="0"/>
    </dxf>
    <dxf>
      <border outline="0">
        <left style="thin">
          <color indexed="64"/>
        </left>
        <right style="thin">
          <color indexed="64"/>
        </right>
        <top style="thin">
          <color indexed="64"/>
        </top>
        <bottom style="thin">
          <color indexed="64"/>
        </bottom>
      </border>
    </dxf>
    <dxf>
      <font>
        <b/>
        <i val="0"/>
        <strike val="0"/>
        <condense val="0"/>
        <extend val="0"/>
        <outline val="0"/>
        <shadow val="0"/>
        <u val="none"/>
        <vertAlign val="baseline"/>
        <sz val="11"/>
        <color auto="1"/>
        <name val="Arial"/>
        <scheme val="none"/>
      </font>
      <alignment horizontal="center" vertical="center" textRotation="0" wrapText="1" indent="0" justifyLastLine="0" shrinkToFit="0" readingOrder="0"/>
      <border diagonalUp="0" diagonalDown="0" outline="0">
        <left style="thin">
          <color indexed="64"/>
        </left>
        <right style="thin">
          <color indexed="64"/>
        </right>
        <top/>
        <bottom/>
      </border>
    </dxf>
  </dxfs>
  <tableStyles count="1" defaultTableStyle="TableStyleMedium2" defaultPivotStyle="PivotStyleMedium9">
    <tableStyle name="Estilo de tabla 1" pivot="0" count="0" xr9:uid="{00000000-0011-0000-FFFF-FFFF00000000}"/>
  </tableStyles>
  <colors>
    <mruColors>
      <color rgb="FFFF2500"/>
      <color rgb="FFFFC000"/>
      <color rgb="FFFFFC66"/>
      <color rgb="FF01B150"/>
      <color rgb="FFADDB7B"/>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externalLink" Target="externalLinks/externalLink2.xml"/><Relationship Id="rId1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17"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0</xdr:colOff>
      <xdr:row>127</xdr:row>
      <xdr:rowOff>0</xdr:rowOff>
    </xdr:from>
    <xdr:to>
      <xdr:col>4</xdr:col>
      <xdr:colOff>90438</xdr:colOff>
      <xdr:row>132</xdr:row>
      <xdr:rowOff>41460</xdr:rowOff>
    </xdr:to>
    <xdr:sp macro="" textlink="">
      <xdr:nvSpPr>
        <xdr:cNvPr id="6238" name="Text Box 15">
          <a:extLst>
            <a:ext uri="{FF2B5EF4-FFF2-40B4-BE49-F238E27FC236}">
              <a16:creationId xmlns:a16="http://schemas.microsoft.com/office/drawing/2014/main" id="{00000000-0008-0000-0500-00005E180000}"/>
            </a:ext>
          </a:extLst>
        </xdr:cNvPr>
        <xdr:cNvSpPr txBox="1">
          <a:spLocks noChangeArrowheads="1"/>
        </xdr:cNvSpPr>
      </xdr:nvSpPr>
      <xdr:spPr bwMode="auto">
        <a:xfrm>
          <a:off x="7200900" y="5667375"/>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127</xdr:row>
      <xdr:rowOff>171450</xdr:rowOff>
    </xdr:to>
    <xdr:sp macro="" textlink="">
      <xdr:nvSpPr>
        <xdr:cNvPr id="6239" name="Text Box 16">
          <a:extLst>
            <a:ext uri="{FF2B5EF4-FFF2-40B4-BE49-F238E27FC236}">
              <a16:creationId xmlns:a16="http://schemas.microsoft.com/office/drawing/2014/main" id="{00000000-0008-0000-0500-00005F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127</xdr:row>
      <xdr:rowOff>171450</xdr:rowOff>
    </xdr:to>
    <xdr:sp macro="" textlink="">
      <xdr:nvSpPr>
        <xdr:cNvPr id="6240" name="Text Box 17">
          <a:extLst>
            <a:ext uri="{FF2B5EF4-FFF2-40B4-BE49-F238E27FC236}">
              <a16:creationId xmlns:a16="http://schemas.microsoft.com/office/drawing/2014/main" id="{00000000-0008-0000-0500-000060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127</xdr:row>
      <xdr:rowOff>171450</xdr:rowOff>
    </xdr:to>
    <xdr:sp macro="" textlink="">
      <xdr:nvSpPr>
        <xdr:cNvPr id="6241" name="Text Box 18">
          <a:extLst>
            <a:ext uri="{FF2B5EF4-FFF2-40B4-BE49-F238E27FC236}">
              <a16:creationId xmlns:a16="http://schemas.microsoft.com/office/drawing/2014/main" id="{00000000-0008-0000-0500-000061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0</xdr:rowOff>
    </xdr:from>
    <xdr:to>
      <xdr:col>4</xdr:col>
      <xdr:colOff>95250</xdr:colOff>
      <xdr:row>127</xdr:row>
      <xdr:rowOff>171450</xdr:rowOff>
    </xdr:to>
    <xdr:sp macro="" textlink="">
      <xdr:nvSpPr>
        <xdr:cNvPr id="6242" name="Text Box 19">
          <a:extLst>
            <a:ext uri="{FF2B5EF4-FFF2-40B4-BE49-F238E27FC236}">
              <a16:creationId xmlns:a16="http://schemas.microsoft.com/office/drawing/2014/main" id="{00000000-0008-0000-0500-000062180000}"/>
            </a:ext>
          </a:extLst>
        </xdr:cNvPr>
        <xdr:cNvSpPr txBox="1">
          <a:spLocks noChangeArrowheads="1"/>
        </xdr:cNvSpPr>
      </xdr:nvSpPr>
      <xdr:spPr bwMode="auto">
        <a:xfrm>
          <a:off x="8543925" y="61341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twoCellAnchor editAs="oneCell">
    <xdr:from>
      <xdr:col>4</xdr:col>
      <xdr:colOff>0</xdr:colOff>
      <xdr:row>12</xdr:row>
      <xdr:rowOff>504825</xdr:rowOff>
    </xdr:from>
    <xdr:to>
      <xdr:col>4</xdr:col>
      <xdr:colOff>95250</xdr:colOff>
      <xdr:row>129</xdr:row>
      <xdr:rowOff>110264</xdr:rowOff>
    </xdr:to>
    <xdr:sp macro="" textlink="">
      <xdr:nvSpPr>
        <xdr:cNvPr id="9" name="Text Box 15">
          <a:extLst>
            <a:ext uri="{FF2B5EF4-FFF2-40B4-BE49-F238E27FC236}">
              <a16:creationId xmlns:a16="http://schemas.microsoft.com/office/drawing/2014/main" id="{00000000-0008-0000-0500-000009000000}"/>
            </a:ext>
          </a:extLst>
        </xdr:cNvPr>
        <xdr:cNvSpPr txBox="1">
          <a:spLocks noChangeArrowheads="1"/>
        </xdr:cNvSpPr>
      </xdr:nvSpPr>
      <xdr:spPr bwMode="auto">
        <a:xfrm>
          <a:off x="8568418" y="4423682"/>
          <a:ext cx="95250" cy="219075"/>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twoCellAnchor>
  <xdr:oneCellAnchor>
    <xdr:from>
      <xdr:col>4</xdr:col>
      <xdr:colOff>0</xdr:colOff>
      <xdr:row>127</xdr:row>
      <xdr:rowOff>0</xdr:rowOff>
    </xdr:from>
    <xdr:ext cx="95250" cy="213632"/>
    <xdr:sp macro="" textlink="">
      <xdr:nvSpPr>
        <xdr:cNvPr id="11" name="Text Box 15">
          <a:extLst>
            <a:ext uri="{FF2B5EF4-FFF2-40B4-BE49-F238E27FC236}">
              <a16:creationId xmlns:a16="http://schemas.microsoft.com/office/drawing/2014/main" id="{00000000-0008-0000-0500-00000B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 name="Text Box 15">
          <a:extLst>
            <a:ext uri="{FF2B5EF4-FFF2-40B4-BE49-F238E27FC236}">
              <a16:creationId xmlns:a16="http://schemas.microsoft.com/office/drawing/2014/main" id="{00000000-0008-0000-0500-00000C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 name="Text Box 15">
          <a:extLst>
            <a:ext uri="{FF2B5EF4-FFF2-40B4-BE49-F238E27FC236}">
              <a16:creationId xmlns:a16="http://schemas.microsoft.com/office/drawing/2014/main" id="{00000000-0008-0000-0500-00000D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 name="Text Box 15">
          <a:extLst>
            <a:ext uri="{FF2B5EF4-FFF2-40B4-BE49-F238E27FC236}">
              <a16:creationId xmlns:a16="http://schemas.microsoft.com/office/drawing/2014/main" id="{00000000-0008-0000-0500-00000E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 name="Text Box 15">
          <a:extLst>
            <a:ext uri="{FF2B5EF4-FFF2-40B4-BE49-F238E27FC236}">
              <a16:creationId xmlns:a16="http://schemas.microsoft.com/office/drawing/2014/main" id="{00000000-0008-0000-0500-00000F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 name="Text Box 15">
          <a:extLst>
            <a:ext uri="{FF2B5EF4-FFF2-40B4-BE49-F238E27FC236}">
              <a16:creationId xmlns:a16="http://schemas.microsoft.com/office/drawing/2014/main" id="{00000000-0008-0000-0500-000010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 name="Text Box 15">
          <a:extLst>
            <a:ext uri="{FF2B5EF4-FFF2-40B4-BE49-F238E27FC236}">
              <a16:creationId xmlns:a16="http://schemas.microsoft.com/office/drawing/2014/main" id="{00000000-0008-0000-0500-000011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 name="Text Box 15">
          <a:extLst>
            <a:ext uri="{FF2B5EF4-FFF2-40B4-BE49-F238E27FC236}">
              <a16:creationId xmlns:a16="http://schemas.microsoft.com/office/drawing/2014/main" id="{00000000-0008-0000-0500-000012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 name="Text Box 15">
          <a:extLst>
            <a:ext uri="{FF2B5EF4-FFF2-40B4-BE49-F238E27FC236}">
              <a16:creationId xmlns:a16="http://schemas.microsoft.com/office/drawing/2014/main" id="{00000000-0008-0000-0500-000013000000}"/>
            </a:ext>
          </a:extLst>
        </xdr:cNvPr>
        <xdr:cNvSpPr txBox="1">
          <a:spLocks noChangeArrowheads="1"/>
        </xdr:cNvSpPr>
      </xdr:nvSpPr>
      <xdr:spPr bwMode="auto">
        <a:xfrm>
          <a:off x="7391400" y="58864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 name="Text Box 15">
          <a:extLst>
            <a:ext uri="{FF2B5EF4-FFF2-40B4-BE49-F238E27FC236}">
              <a16:creationId xmlns:a16="http://schemas.microsoft.com/office/drawing/2014/main" id="{00000000-0008-0000-0500-000014000000}"/>
            </a:ext>
          </a:extLst>
        </xdr:cNvPr>
        <xdr:cNvSpPr txBox="1">
          <a:spLocks noChangeArrowheads="1"/>
        </xdr:cNvSpPr>
      </xdr:nvSpPr>
      <xdr:spPr bwMode="auto">
        <a:xfrm>
          <a:off x="7391400" y="63912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 name="Text Box 15">
          <a:extLst>
            <a:ext uri="{FF2B5EF4-FFF2-40B4-BE49-F238E27FC236}">
              <a16:creationId xmlns:a16="http://schemas.microsoft.com/office/drawing/2014/main" id="{00000000-0008-0000-0500-000015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 name="Text Box 15">
          <a:extLst>
            <a:ext uri="{FF2B5EF4-FFF2-40B4-BE49-F238E27FC236}">
              <a16:creationId xmlns:a16="http://schemas.microsoft.com/office/drawing/2014/main" id="{00000000-0008-0000-0500-000016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 name="Text Box 15">
          <a:extLst>
            <a:ext uri="{FF2B5EF4-FFF2-40B4-BE49-F238E27FC236}">
              <a16:creationId xmlns:a16="http://schemas.microsoft.com/office/drawing/2014/main" id="{00000000-0008-0000-0500-000017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 name="Text Box 15">
          <a:extLst>
            <a:ext uri="{FF2B5EF4-FFF2-40B4-BE49-F238E27FC236}">
              <a16:creationId xmlns:a16="http://schemas.microsoft.com/office/drawing/2014/main" id="{00000000-0008-0000-0500-000018000000}"/>
            </a:ext>
          </a:extLst>
        </xdr:cNvPr>
        <xdr:cNvSpPr txBox="1">
          <a:spLocks noChangeArrowheads="1"/>
        </xdr:cNvSpPr>
      </xdr:nvSpPr>
      <xdr:spPr bwMode="auto">
        <a:xfrm>
          <a:off x="7391400" y="77247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6" name="Text Box 16">
          <a:extLst>
            <a:ext uri="{FF2B5EF4-FFF2-40B4-BE49-F238E27FC236}">
              <a16:creationId xmlns:a16="http://schemas.microsoft.com/office/drawing/2014/main" id="{00000000-0008-0000-0500-00001A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7" name="Text Box 17">
          <a:extLst>
            <a:ext uri="{FF2B5EF4-FFF2-40B4-BE49-F238E27FC236}">
              <a16:creationId xmlns:a16="http://schemas.microsoft.com/office/drawing/2014/main" id="{00000000-0008-0000-0500-00001B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8" name="Text Box 18">
          <a:extLst>
            <a:ext uri="{FF2B5EF4-FFF2-40B4-BE49-F238E27FC236}">
              <a16:creationId xmlns:a16="http://schemas.microsoft.com/office/drawing/2014/main" id="{00000000-0008-0000-0500-00001C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29" name="Text Box 19">
          <a:extLst>
            <a:ext uri="{FF2B5EF4-FFF2-40B4-BE49-F238E27FC236}">
              <a16:creationId xmlns:a16="http://schemas.microsoft.com/office/drawing/2014/main" id="{00000000-0008-0000-0500-00001D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30" name="Text Box 15">
          <a:extLst>
            <a:ext uri="{FF2B5EF4-FFF2-40B4-BE49-F238E27FC236}">
              <a16:creationId xmlns:a16="http://schemas.microsoft.com/office/drawing/2014/main" id="{00000000-0008-0000-0500-00001E000000}"/>
            </a:ext>
          </a:extLst>
        </xdr:cNvPr>
        <xdr:cNvSpPr txBox="1">
          <a:spLocks noChangeArrowheads="1"/>
        </xdr:cNvSpPr>
      </xdr:nvSpPr>
      <xdr:spPr bwMode="auto">
        <a:xfrm>
          <a:off x="10014857" y="98257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1" name="Text Box 16">
          <a:extLst>
            <a:ext uri="{FF2B5EF4-FFF2-40B4-BE49-F238E27FC236}">
              <a16:creationId xmlns:a16="http://schemas.microsoft.com/office/drawing/2014/main" id="{00000000-0008-0000-0500-00001F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2" name="Text Box 17">
          <a:extLst>
            <a:ext uri="{FF2B5EF4-FFF2-40B4-BE49-F238E27FC236}">
              <a16:creationId xmlns:a16="http://schemas.microsoft.com/office/drawing/2014/main" id="{00000000-0008-0000-0500-000020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3" name="Text Box 18">
          <a:extLst>
            <a:ext uri="{FF2B5EF4-FFF2-40B4-BE49-F238E27FC236}">
              <a16:creationId xmlns:a16="http://schemas.microsoft.com/office/drawing/2014/main" id="{00000000-0008-0000-0500-000021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34" name="Text Box 19">
          <a:extLst>
            <a:ext uri="{FF2B5EF4-FFF2-40B4-BE49-F238E27FC236}">
              <a16:creationId xmlns:a16="http://schemas.microsoft.com/office/drawing/2014/main" id="{00000000-0008-0000-0500-000022000000}"/>
            </a:ext>
          </a:extLst>
        </xdr:cNvPr>
        <xdr:cNvSpPr txBox="1">
          <a:spLocks noChangeArrowheads="1"/>
        </xdr:cNvSpPr>
      </xdr:nvSpPr>
      <xdr:spPr bwMode="auto">
        <a:xfrm>
          <a:off x="7391400" y="44291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 name="Text Box 15">
          <a:extLst>
            <a:ext uri="{FF2B5EF4-FFF2-40B4-BE49-F238E27FC236}">
              <a16:creationId xmlns:a16="http://schemas.microsoft.com/office/drawing/2014/main" id="{00000000-0008-0000-0500-000023000000}"/>
            </a:ext>
          </a:extLst>
        </xdr:cNvPr>
        <xdr:cNvSpPr txBox="1">
          <a:spLocks noChangeArrowheads="1"/>
        </xdr:cNvSpPr>
      </xdr:nvSpPr>
      <xdr:spPr bwMode="auto">
        <a:xfrm>
          <a:off x="7391400" y="49339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1" name="Text Box 16">
          <a:extLst>
            <a:ext uri="{FF2B5EF4-FFF2-40B4-BE49-F238E27FC236}">
              <a16:creationId xmlns:a16="http://schemas.microsoft.com/office/drawing/2014/main" id="{00000000-0008-0000-0500-000029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2" name="Text Box 17">
          <a:extLst>
            <a:ext uri="{FF2B5EF4-FFF2-40B4-BE49-F238E27FC236}">
              <a16:creationId xmlns:a16="http://schemas.microsoft.com/office/drawing/2014/main" id="{00000000-0008-0000-0500-00002A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3" name="Text Box 18">
          <a:extLst>
            <a:ext uri="{FF2B5EF4-FFF2-40B4-BE49-F238E27FC236}">
              <a16:creationId xmlns:a16="http://schemas.microsoft.com/office/drawing/2014/main" id="{00000000-0008-0000-0500-00002B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44" name="Text Box 19">
          <a:extLst>
            <a:ext uri="{FF2B5EF4-FFF2-40B4-BE49-F238E27FC236}">
              <a16:creationId xmlns:a16="http://schemas.microsoft.com/office/drawing/2014/main" id="{00000000-0008-0000-0500-00002C000000}"/>
            </a:ext>
          </a:extLst>
        </xdr:cNvPr>
        <xdr:cNvSpPr txBox="1">
          <a:spLocks noChangeArrowheads="1"/>
        </xdr:cNvSpPr>
      </xdr:nvSpPr>
      <xdr:spPr bwMode="auto">
        <a:xfrm>
          <a:off x="10527434"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442269"/>
    <xdr:sp macro="" textlink="">
      <xdr:nvSpPr>
        <xdr:cNvPr id="45" name="Text Box 15">
          <a:extLst>
            <a:ext uri="{FF2B5EF4-FFF2-40B4-BE49-F238E27FC236}">
              <a16:creationId xmlns:a16="http://schemas.microsoft.com/office/drawing/2014/main" id="{00000000-0008-0000-0500-00002D000000}"/>
            </a:ext>
          </a:extLst>
        </xdr:cNvPr>
        <xdr:cNvSpPr txBox="1">
          <a:spLocks noChangeArrowheads="1"/>
        </xdr:cNvSpPr>
      </xdr:nvSpPr>
      <xdr:spPr bwMode="auto">
        <a:xfrm>
          <a:off x="10527434" y="595428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 name="Text Box 15">
          <a:extLst>
            <a:ext uri="{FF2B5EF4-FFF2-40B4-BE49-F238E27FC236}">
              <a16:creationId xmlns:a16="http://schemas.microsoft.com/office/drawing/2014/main" id="{00000000-0008-0000-0500-00002E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 name="Text Box 15">
          <a:extLst>
            <a:ext uri="{FF2B5EF4-FFF2-40B4-BE49-F238E27FC236}">
              <a16:creationId xmlns:a16="http://schemas.microsoft.com/office/drawing/2014/main" id="{00000000-0008-0000-0500-00002F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 name="Text Box 15">
          <a:extLst>
            <a:ext uri="{FF2B5EF4-FFF2-40B4-BE49-F238E27FC236}">
              <a16:creationId xmlns:a16="http://schemas.microsoft.com/office/drawing/2014/main" id="{00000000-0008-0000-0500-000030000000}"/>
            </a:ext>
          </a:extLst>
        </xdr:cNvPr>
        <xdr:cNvSpPr txBox="1">
          <a:spLocks noChangeArrowheads="1"/>
        </xdr:cNvSpPr>
      </xdr:nvSpPr>
      <xdr:spPr bwMode="auto">
        <a:xfrm>
          <a:off x="10527434"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 name="Text Box 15">
          <a:extLst>
            <a:ext uri="{FF2B5EF4-FFF2-40B4-BE49-F238E27FC236}">
              <a16:creationId xmlns:a16="http://schemas.microsoft.com/office/drawing/2014/main" id="{00000000-0008-0000-0500-000031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 name="Text Box 15">
          <a:extLst>
            <a:ext uri="{FF2B5EF4-FFF2-40B4-BE49-F238E27FC236}">
              <a16:creationId xmlns:a16="http://schemas.microsoft.com/office/drawing/2014/main" id="{00000000-0008-0000-0500-000032000000}"/>
            </a:ext>
          </a:extLst>
        </xdr:cNvPr>
        <xdr:cNvSpPr txBox="1">
          <a:spLocks noChangeArrowheads="1"/>
        </xdr:cNvSpPr>
      </xdr:nvSpPr>
      <xdr:spPr bwMode="auto">
        <a:xfrm>
          <a:off x="10527434"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 name="Text Box 15">
          <a:extLst>
            <a:ext uri="{FF2B5EF4-FFF2-40B4-BE49-F238E27FC236}">
              <a16:creationId xmlns:a16="http://schemas.microsoft.com/office/drawing/2014/main" id="{00000000-0008-0000-0500-000033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 name="Text Box 15">
          <a:extLst>
            <a:ext uri="{FF2B5EF4-FFF2-40B4-BE49-F238E27FC236}">
              <a16:creationId xmlns:a16="http://schemas.microsoft.com/office/drawing/2014/main" id="{00000000-0008-0000-0500-000034000000}"/>
            </a:ext>
          </a:extLst>
        </xdr:cNvPr>
        <xdr:cNvSpPr txBox="1">
          <a:spLocks noChangeArrowheads="1"/>
        </xdr:cNvSpPr>
      </xdr:nvSpPr>
      <xdr:spPr bwMode="auto">
        <a:xfrm>
          <a:off x="10527434"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 name="Text Box 15">
          <a:extLst>
            <a:ext uri="{FF2B5EF4-FFF2-40B4-BE49-F238E27FC236}">
              <a16:creationId xmlns:a16="http://schemas.microsoft.com/office/drawing/2014/main" id="{00000000-0008-0000-0500-000035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 name="Text Box 15">
          <a:extLst>
            <a:ext uri="{FF2B5EF4-FFF2-40B4-BE49-F238E27FC236}">
              <a16:creationId xmlns:a16="http://schemas.microsoft.com/office/drawing/2014/main" id="{00000000-0008-0000-0500-000036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 name="Text Box 15">
          <a:extLst>
            <a:ext uri="{FF2B5EF4-FFF2-40B4-BE49-F238E27FC236}">
              <a16:creationId xmlns:a16="http://schemas.microsoft.com/office/drawing/2014/main" id="{00000000-0008-0000-0500-000037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 name="Text Box 15">
          <a:extLst>
            <a:ext uri="{FF2B5EF4-FFF2-40B4-BE49-F238E27FC236}">
              <a16:creationId xmlns:a16="http://schemas.microsoft.com/office/drawing/2014/main" id="{00000000-0008-0000-0500-000038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 name="Text Box 15">
          <a:extLst>
            <a:ext uri="{FF2B5EF4-FFF2-40B4-BE49-F238E27FC236}">
              <a16:creationId xmlns:a16="http://schemas.microsoft.com/office/drawing/2014/main" id="{00000000-0008-0000-0500-000039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 name="Text Box 15">
          <a:extLst>
            <a:ext uri="{FF2B5EF4-FFF2-40B4-BE49-F238E27FC236}">
              <a16:creationId xmlns:a16="http://schemas.microsoft.com/office/drawing/2014/main" id="{00000000-0008-0000-0500-00003A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 name="Text Box 15">
          <a:extLst>
            <a:ext uri="{FF2B5EF4-FFF2-40B4-BE49-F238E27FC236}">
              <a16:creationId xmlns:a16="http://schemas.microsoft.com/office/drawing/2014/main" id="{00000000-0008-0000-0500-00003B000000}"/>
            </a:ext>
          </a:extLst>
        </xdr:cNvPr>
        <xdr:cNvSpPr txBox="1">
          <a:spLocks noChangeArrowheads="1"/>
        </xdr:cNvSpPr>
      </xdr:nvSpPr>
      <xdr:spPr bwMode="auto">
        <a:xfrm>
          <a:off x="10527434"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0" name="Text Box 16">
          <a:extLst>
            <a:ext uri="{FF2B5EF4-FFF2-40B4-BE49-F238E27FC236}">
              <a16:creationId xmlns:a16="http://schemas.microsoft.com/office/drawing/2014/main" id="{00000000-0008-0000-0500-00003C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1" name="Text Box 17">
          <a:extLst>
            <a:ext uri="{FF2B5EF4-FFF2-40B4-BE49-F238E27FC236}">
              <a16:creationId xmlns:a16="http://schemas.microsoft.com/office/drawing/2014/main" id="{00000000-0008-0000-0500-00003D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2" name="Text Box 18">
          <a:extLst>
            <a:ext uri="{FF2B5EF4-FFF2-40B4-BE49-F238E27FC236}">
              <a16:creationId xmlns:a16="http://schemas.microsoft.com/office/drawing/2014/main" id="{00000000-0008-0000-0500-00003E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3" name="Text Box 19">
          <a:extLst>
            <a:ext uri="{FF2B5EF4-FFF2-40B4-BE49-F238E27FC236}">
              <a16:creationId xmlns:a16="http://schemas.microsoft.com/office/drawing/2014/main" id="{00000000-0008-0000-0500-00003F000000}"/>
            </a:ext>
          </a:extLst>
        </xdr:cNvPr>
        <xdr:cNvSpPr txBox="1">
          <a:spLocks noChangeArrowheads="1"/>
        </xdr:cNvSpPr>
      </xdr:nvSpPr>
      <xdr:spPr bwMode="auto">
        <a:xfrm>
          <a:off x="10527434"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 name="Text Box 15">
          <a:extLst>
            <a:ext uri="{FF2B5EF4-FFF2-40B4-BE49-F238E27FC236}">
              <a16:creationId xmlns:a16="http://schemas.microsoft.com/office/drawing/2014/main" id="{00000000-0008-0000-0500-000040000000}"/>
            </a:ext>
          </a:extLst>
        </xdr:cNvPr>
        <xdr:cNvSpPr txBox="1">
          <a:spLocks noChangeArrowheads="1"/>
        </xdr:cNvSpPr>
      </xdr:nvSpPr>
      <xdr:spPr bwMode="auto">
        <a:xfrm>
          <a:off x="10527434"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5" name="Text Box 16">
          <a:extLst>
            <a:ext uri="{FF2B5EF4-FFF2-40B4-BE49-F238E27FC236}">
              <a16:creationId xmlns:a16="http://schemas.microsoft.com/office/drawing/2014/main" id="{00000000-0008-0000-0500-000041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6" name="Text Box 17">
          <a:extLst>
            <a:ext uri="{FF2B5EF4-FFF2-40B4-BE49-F238E27FC236}">
              <a16:creationId xmlns:a16="http://schemas.microsoft.com/office/drawing/2014/main" id="{00000000-0008-0000-0500-000042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7" name="Text Box 18">
          <a:extLst>
            <a:ext uri="{FF2B5EF4-FFF2-40B4-BE49-F238E27FC236}">
              <a16:creationId xmlns:a16="http://schemas.microsoft.com/office/drawing/2014/main" id="{00000000-0008-0000-0500-000043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68" name="Text Box 19">
          <a:extLst>
            <a:ext uri="{FF2B5EF4-FFF2-40B4-BE49-F238E27FC236}">
              <a16:creationId xmlns:a16="http://schemas.microsoft.com/office/drawing/2014/main" id="{00000000-0008-0000-0500-000044000000}"/>
            </a:ext>
          </a:extLst>
        </xdr:cNvPr>
        <xdr:cNvSpPr txBox="1">
          <a:spLocks noChangeArrowheads="1"/>
        </xdr:cNvSpPr>
      </xdr:nvSpPr>
      <xdr:spPr bwMode="auto">
        <a:xfrm>
          <a:off x="10527434"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 name="Text Box 15">
          <a:extLst>
            <a:ext uri="{FF2B5EF4-FFF2-40B4-BE49-F238E27FC236}">
              <a16:creationId xmlns:a16="http://schemas.microsoft.com/office/drawing/2014/main" id="{00000000-0008-0000-0500-000045000000}"/>
            </a:ext>
          </a:extLst>
        </xdr:cNvPr>
        <xdr:cNvSpPr txBox="1">
          <a:spLocks noChangeArrowheads="1"/>
        </xdr:cNvSpPr>
      </xdr:nvSpPr>
      <xdr:spPr bwMode="auto">
        <a:xfrm>
          <a:off x="10527434"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0" name="Text Box 16">
          <a:extLst>
            <a:ext uri="{FF2B5EF4-FFF2-40B4-BE49-F238E27FC236}">
              <a16:creationId xmlns:a16="http://schemas.microsoft.com/office/drawing/2014/main" id="{00000000-0008-0000-0500-000046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1" name="Text Box 17">
          <a:extLst>
            <a:ext uri="{FF2B5EF4-FFF2-40B4-BE49-F238E27FC236}">
              <a16:creationId xmlns:a16="http://schemas.microsoft.com/office/drawing/2014/main" id="{00000000-0008-0000-0500-000047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2" name="Text Box 18">
          <a:extLst>
            <a:ext uri="{FF2B5EF4-FFF2-40B4-BE49-F238E27FC236}">
              <a16:creationId xmlns:a16="http://schemas.microsoft.com/office/drawing/2014/main" id="{00000000-0008-0000-0500-000048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xdr:row>
      <xdr:rowOff>0</xdr:rowOff>
    </xdr:from>
    <xdr:ext cx="95250" cy="171450"/>
    <xdr:sp macro="" textlink="">
      <xdr:nvSpPr>
        <xdr:cNvPr id="73" name="Text Box 19">
          <a:extLst>
            <a:ext uri="{FF2B5EF4-FFF2-40B4-BE49-F238E27FC236}">
              <a16:creationId xmlns:a16="http://schemas.microsoft.com/office/drawing/2014/main" id="{00000000-0008-0000-0500-000049000000}"/>
            </a:ext>
          </a:extLst>
        </xdr:cNvPr>
        <xdr:cNvSpPr txBox="1">
          <a:spLocks noChangeArrowheads="1"/>
        </xdr:cNvSpPr>
      </xdr:nvSpPr>
      <xdr:spPr bwMode="auto">
        <a:xfrm>
          <a:off x="9374909" y="5449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5" name="Text Box 15">
          <a:extLst>
            <a:ext uri="{FF2B5EF4-FFF2-40B4-BE49-F238E27FC236}">
              <a16:creationId xmlns:a16="http://schemas.microsoft.com/office/drawing/2014/main" id="{00000000-0008-0000-0500-00004B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6" name="Text Box 15">
          <a:extLst>
            <a:ext uri="{FF2B5EF4-FFF2-40B4-BE49-F238E27FC236}">
              <a16:creationId xmlns:a16="http://schemas.microsoft.com/office/drawing/2014/main" id="{00000000-0008-0000-0500-00004C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7" name="Text Box 15">
          <a:extLst>
            <a:ext uri="{FF2B5EF4-FFF2-40B4-BE49-F238E27FC236}">
              <a16:creationId xmlns:a16="http://schemas.microsoft.com/office/drawing/2014/main" id="{00000000-0008-0000-0500-00004D000000}"/>
            </a:ext>
          </a:extLst>
        </xdr:cNvPr>
        <xdr:cNvSpPr txBox="1">
          <a:spLocks noChangeArrowheads="1"/>
        </xdr:cNvSpPr>
      </xdr:nvSpPr>
      <xdr:spPr bwMode="auto">
        <a:xfrm>
          <a:off x="9374909" y="88752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8" name="Text Box 15">
          <a:extLst>
            <a:ext uri="{FF2B5EF4-FFF2-40B4-BE49-F238E27FC236}">
              <a16:creationId xmlns:a16="http://schemas.microsoft.com/office/drawing/2014/main" id="{00000000-0008-0000-0500-00004E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79" name="Text Box 15">
          <a:extLst>
            <a:ext uri="{FF2B5EF4-FFF2-40B4-BE49-F238E27FC236}">
              <a16:creationId xmlns:a16="http://schemas.microsoft.com/office/drawing/2014/main" id="{00000000-0008-0000-0500-00004F000000}"/>
            </a:ext>
          </a:extLst>
        </xdr:cNvPr>
        <xdr:cNvSpPr txBox="1">
          <a:spLocks noChangeArrowheads="1"/>
        </xdr:cNvSpPr>
      </xdr:nvSpPr>
      <xdr:spPr bwMode="auto">
        <a:xfrm>
          <a:off x="9374909" y="1029537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0" name="Text Box 15">
          <a:extLst>
            <a:ext uri="{FF2B5EF4-FFF2-40B4-BE49-F238E27FC236}">
              <a16:creationId xmlns:a16="http://schemas.microsoft.com/office/drawing/2014/main" id="{00000000-0008-0000-0500-000050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1" name="Text Box 15">
          <a:extLst>
            <a:ext uri="{FF2B5EF4-FFF2-40B4-BE49-F238E27FC236}">
              <a16:creationId xmlns:a16="http://schemas.microsoft.com/office/drawing/2014/main" id="{00000000-0008-0000-0500-000051000000}"/>
            </a:ext>
          </a:extLst>
        </xdr:cNvPr>
        <xdr:cNvSpPr txBox="1">
          <a:spLocks noChangeArrowheads="1"/>
        </xdr:cNvSpPr>
      </xdr:nvSpPr>
      <xdr:spPr bwMode="auto">
        <a:xfrm>
          <a:off x="9374909" y="1106891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2" name="Text Box 15">
          <a:extLst>
            <a:ext uri="{FF2B5EF4-FFF2-40B4-BE49-F238E27FC236}">
              <a16:creationId xmlns:a16="http://schemas.microsoft.com/office/drawing/2014/main" id="{00000000-0008-0000-0500-000052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3" name="Text Box 15">
          <a:extLst>
            <a:ext uri="{FF2B5EF4-FFF2-40B4-BE49-F238E27FC236}">
              <a16:creationId xmlns:a16="http://schemas.microsoft.com/office/drawing/2014/main" id="{00000000-0008-0000-0500-000053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4" name="Text Box 15">
          <a:extLst>
            <a:ext uri="{FF2B5EF4-FFF2-40B4-BE49-F238E27FC236}">
              <a16:creationId xmlns:a16="http://schemas.microsoft.com/office/drawing/2014/main" id="{00000000-0008-0000-0500-000054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5" name="Text Box 15">
          <a:extLst>
            <a:ext uri="{FF2B5EF4-FFF2-40B4-BE49-F238E27FC236}">
              <a16:creationId xmlns:a16="http://schemas.microsoft.com/office/drawing/2014/main" id="{00000000-0008-0000-0500-000055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6" name="Text Box 15">
          <a:extLst>
            <a:ext uri="{FF2B5EF4-FFF2-40B4-BE49-F238E27FC236}">
              <a16:creationId xmlns:a16="http://schemas.microsoft.com/office/drawing/2014/main" id="{00000000-0008-0000-0500-000056000000}"/>
            </a:ext>
          </a:extLst>
        </xdr:cNvPr>
        <xdr:cNvSpPr txBox="1">
          <a:spLocks noChangeArrowheads="1"/>
        </xdr:cNvSpPr>
      </xdr:nvSpPr>
      <xdr:spPr bwMode="auto">
        <a:xfrm>
          <a:off x="9374909" y="1178790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7" name="Text Box 15">
          <a:extLst>
            <a:ext uri="{FF2B5EF4-FFF2-40B4-BE49-F238E27FC236}">
              <a16:creationId xmlns:a16="http://schemas.microsoft.com/office/drawing/2014/main" id="{00000000-0008-0000-0500-000057000000}"/>
            </a:ext>
          </a:extLst>
        </xdr:cNvPr>
        <xdr:cNvSpPr txBox="1">
          <a:spLocks noChangeArrowheads="1"/>
        </xdr:cNvSpPr>
      </xdr:nvSpPr>
      <xdr:spPr bwMode="auto">
        <a:xfrm>
          <a:off x="50072637" y="12746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88" name="Text Box 15">
          <a:extLst>
            <a:ext uri="{FF2B5EF4-FFF2-40B4-BE49-F238E27FC236}">
              <a16:creationId xmlns:a16="http://schemas.microsoft.com/office/drawing/2014/main" id="{00000000-0008-0000-0500-000058000000}"/>
            </a:ext>
          </a:extLst>
        </xdr:cNvPr>
        <xdr:cNvSpPr txBox="1">
          <a:spLocks noChangeArrowheads="1"/>
        </xdr:cNvSpPr>
      </xdr:nvSpPr>
      <xdr:spPr bwMode="auto">
        <a:xfrm>
          <a:off x="49942750" y="132238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89" name="Text Box 16">
          <a:extLst>
            <a:ext uri="{FF2B5EF4-FFF2-40B4-BE49-F238E27FC236}">
              <a16:creationId xmlns:a16="http://schemas.microsoft.com/office/drawing/2014/main" id="{00000000-0008-0000-0500-000059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0" name="Text Box 17">
          <a:extLst>
            <a:ext uri="{FF2B5EF4-FFF2-40B4-BE49-F238E27FC236}">
              <a16:creationId xmlns:a16="http://schemas.microsoft.com/office/drawing/2014/main" id="{00000000-0008-0000-0500-00005A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1" name="Text Box 18">
          <a:extLst>
            <a:ext uri="{FF2B5EF4-FFF2-40B4-BE49-F238E27FC236}">
              <a16:creationId xmlns:a16="http://schemas.microsoft.com/office/drawing/2014/main" id="{00000000-0008-0000-0500-00005B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2" name="Text Box 19">
          <a:extLst>
            <a:ext uri="{FF2B5EF4-FFF2-40B4-BE49-F238E27FC236}">
              <a16:creationId xmlns:a16="http://schemas.microsoft.com/office/drawing/2014/main" id="{00000000-0008-0000-0500-00005C000000}"/>
            </a:ext>
          </a:extLst>
        </xdr:cNvPr>
        <xdr:cNvSpPr txBox="1">
          <a:spLocks noChangeArrowheads="1"/>
        </xdr:cNvSpPr>
      </xdr:nvSpPr>
      <xdr:spPr bwMode="auto">
        <a:xfrm>
          <a:off x="9374909" y="62230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3" name="Text Box 15">
          <a:extLst>
            <a:ext uri="{FF2B5EF4-FFF2-40B4-BE49-F238E27FC236}">
              <a16:creationId xmlns:a16="http://schemas.microsoft.com/office/drawing/2014/main" id="{00000000-0008-0000-0500-00005D000000}"/>
            </a:ext>
          </a:extLst>
        </xdr:cNvPr>
        <xdr:cNvSpPr txBox="1">
          <a:spLocks noChangeArrowheads="1"/>
        </xdr:cNvSpPr>
      </xdr:nvSpPr>
      <xdr:spPr bwMode="auto">
        <a:xfrm>
          <a:off x="9374909" y="6727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4" name="Text Box 16">
          <a:extLst>
            <a:ext uri="{FF2B5EF4-FFF2-40B4-BE49-F238E27FC236}">
              <a16:creationId xmlns:a16="http://schemas.microsoft.com/office/drawing/2014/main" id="{00000000-0008-0000-0500-00005E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5" name="Text Box 17">
          <a:extLst>
            <a:ext uri="{FF2B5EF4-FFF2-40B4-BE49-F238E27FC236}">
              <a16:creationId xmlns:a16="http://schemas.microsoft.com/office/drawing/2014/main" id="{00000000-0008-0000-0500-00005F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6" name="Text Box 18">
          <a:extLst>
            <a:ext uri="{FF2B5EF4-FFF2-40B4-BE49-F238E27FC236}">
              <a16:creationId xmlns:a16="http://schemas.microsoft.com/office/drawing/2014/main" id="{00000000-0008-0000-0500-000060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97" name="Text Box 19">
          <a:extLst>
            <a:ext uri="{FF2B5EF4-FFF2-40B4-BE49-F238E27FC236}">
              <a16:creationId xmlns:a16="http://schemas.microsoft.com/office/drawing/2014/main" id="{00000000-0008-0000-0500-000061000000}"/>
            </a:ext>
          </a:extLst>
        </xdr:cNvPr>
        <xdr:cNvSpPr txBox="1">
          <a:spLocks noChangeArrowheads="1"/>
        </xdr:cNvSpPr>
      </xdr:nvSpPr>
      <xdr:spPr bwMode="auto">
        <a:xfrm>
          <a:off x="9374909" y="7296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98" name="Text Box 15">
          <a:extLst>
            <a:ext uri="{FF2B5EF4-FFF2-40B4-BE49-F238E27FC236}">
              <a16:creationId xmlns:a16="http://schemas.microsoft.com/office/drawing/2014/main" id="{00000000-0008-0000-0500-000062000000}"/>
            </a:ext>
          </a:extLst>
        </xdr:cNvPr>
        <xdr:cNvSpPr txBox="1">
          <a:spLocks noChangeArrowheads="1"/>
        </xdr:cNvSpPr>
      </xdr:nvSpPr>
      <xdr:spPr bwMode="auto">
        <a:xfrm>
          <a:off x="9374909" y="7801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99" name="Text Box 15">
          <a:extLst>
            <a:ext uri="{FF2B5EF4-FFF2-40B4-BE49-F238E27FC236}">
              <a16:creationId xmlns:a16="http://schemas.microsoft.com/office/drawing/2014/main" id="{00000000-0008-0000-0500-000063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0" name="Text Box 15">
          <a:extLst>
            <a:ext uri="{FF2B5EF4-FFF2-40B4-BE49-F238E27FC236}">
              <a16:creationId xmlns:a16="http://schemas.microsoft.com/office/drawing/2014/main" id="{00000000-0008-0000-0500-000064000000}"/>
            </a:ext>
          </a:extLst>
        </xdr:cNvPr>
        <xdr:cNvSpPr txBox="1">
          <a:spLocks noChangeArrowheads="1"/>
        </xdr:cNvSpPr>
      </xdr:nvSpPr>
      <xdr:spPr bwMode="auto">
        <a:xfrm>
          <a:off x="9374909"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1" name="Text Box 15">
          <a:extLst>
            <a:ext uri="{FF2B5EF4-FFF2-40B4-BE49-F238E27FC236}">
              <a16:creationId xmlns:a16="http://schemas.microsoft.com/office/drawing/2014/main" id="{00000000-0008-0000-0500-000065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02" name="Text Box 15">
          <a:extLst>
            <a:ext uri="{FF2B5EF4-FFF2-40B4-BE49-F238E27FC236}">
              <a16:creationId xmlns:a16="http://schemas.microsoft.com/office/drawing/2014/main" id="{00000000-0008-0000-0500-000066000000}"/>
            </a:ext>
          </a:extLst>
        </xdr:cNvPr>
        <xdr:cNvSpPr txBox="1">
          <a:spLocks noChangeArrowheads="1"/>
        </xdr:cNvSpPr>
      </xdr:nvSpPr>
      <xdr:spPr bwMode="auto">
        <a:xfrm>
          <a:off x="12790343"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3" name="Text Box 15">
          <a:extLst>
            <a:ext uri="{FF2B5EF4-FFF2-40B4-BE49-F238E27FC236}">
              <a16:creationId xmlns:a16="http://schemas.microsoft.com/office/drawing/2014/main" id="{00000000-0008-0000-0500-000067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04" name="Text Box 15">
          <a:extLst>
            <a:ext uri="{FF2B5EF4-FFF2-40B4-BE49-F238E27FC236}">
              <a16:creationId xmlns:a16="http://schemas.microsoft.com/office/drawing/2014/main" id="{00000000-0008-0000-0500-000068000000}"/>
            </a:ext>
          </a:extLst>
        </xdr:cNvPr>
        <xdr:cNvSpPr txBox="1">
          <a:spLocks noChangeArrowheads="1"/>
        </xdr:cNvSpPr>
      </xdr:nvSpPr>
      <xdr:spPr bwMode="auto">
        <a:xfrm>
          <a:off x="50084182" y="1164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5" name="Text Box 15">
          <a:extLst>
            <a:ext uri="{FF2B5EF4-FFF2-40B4-BE49-F238E27FC236}">
              <a16:creationId xmlns:a16="http://schemas.microsoft.com/office/drawing/2014/main" id="{00000000-0008-0000-0500-00006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6" name="Text Box 15">
          <a:extLst>
            <a:ext uri="{FF2B5EF4-FFF2-40B4-BE49-F238E27FC236}">
              <a16:creationId xmlns:a16="http://schemas.microsoft.com/office/drawing/2014/main" id="{00000000-0008-0000-0500-00006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7" name="Text Box 15">
          <a:extLst>
            <a:ext uri="{FF2B5EF4-FFF2-40B4-BE49-F238E27FC236}">
              <a16:creationId xmlns:a16="http://schemas.microsoft.com/office/drawing/2014/main" id="{00000000-0008-0000-0500-00006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8" name="Text Box 15">
          <a:extLst>
            <a:ext uri="{FF2B5EF4-FFF2-40B4-BE49-F238E27FC236}">
              <a16:creationId xmlns:a16="http://schemas.microsoft.com/office/drawing/2014/main" id="{00000000-0008-0000-0500-00006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09" name="Text Box 15">
          <a:extLst>
            <a:ext uri="{FF2B5EF4-FFF2-40B4-BE49-F238E27FC236}">
              <a16:creationId xmlns:a16="http://schemas.microsoft.com/office/drawing/2014/main" id="{00000000-0008-0000-0500-00006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0" name="Text Box 15">
          <a:extLst>
            <a:ext uri="{FF2B5EF4-FFF2-40B4-BE49-F238E27FC236}">
              <a16:creationId xmlns:a16="http://schemas.microsoft.com/office/drawing/2014/main" id="{00000000-0008-0000-0500-00006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1" name="Text Box 15">
          <a:extLst>
            <a:ext uri="{FF2B5EF4-FFF2-40B4-BE49-F238E27FC236}">
              <a16:creationId xmlns:a16="http://schemas.microsoft.com/office/drawing/2014/main" id="{00000000-0008-0000-0500-00006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2" name="Text Box 15">
          <a:extLst>
            <a:ext uri="{FF2B5EF4-FFF2-40B4-BE49-F238E27FC236}">
              <a16:creationId xmlns:a16="http://schemas.microsoft.com/office/drawing/2014/main" id="{00000000-0008-0000-0500-00007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3" name="Text Box 15">
          <a:extLst>
            <a:ext uri="{FF2B5EF4-FFF2-40B4-BE49-F238E27FC236}">
              <a16:creationId xmlns:a16="http://schemas.microsoft.com/office/drawing/2014/main" id="{00000000-0008-0000-0500-00007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4" name="Text Box 15">
          <a:extLst>
            <a:ext uri="{FF2B5EF4-FFF2-40B4-BE49-F238E27FC236}">
              <a16:creationId xmlns:a16="http://schemas.microsoft.com/office/drawing/2014/main" id="{00000000-0008-0000-0500-00007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5" name="Text Box 15">
          <a:extLst>
            <a:ext uri="{FF2B5EF4-FFF2-40B4-BE49-F238E27FC236}">
              <a16:creationId xmlns:a16="http://schemas.microsoft.com/office/drawing/2014/main" id="{00000000-0008-0000-0500-00007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6" name="Text Box 15">
          <a:extLst>
            <a:ext uri="{FF2B5EF4-FFF2-40B4-BE49-F238E27FC236}">
              <a16:creationId xmlns:a16="http://schemas.microsoft.com/office/drawing/2014/main" id="{00000000-0008-0000-0500-00007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7" name="Text Box 15">
          <a:extLst>
            <a:ext uri="{FF2B5EF4-FFF2-40B4-BE49-F238E27FC236}">
              <a16:creationId xmlns:a16="http://schemas.microsoft.com/office/drawing/2014/main" id="{00000000-0008-0000-0500-00007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18" name="Text Box 15">
          <a:extLst>
            <a:ext uri="{FF2B5EF4-FFF2-40B4-BE49-F238E27FC236}">
              <a16:creationId xmlns:a16="http://schemas.microsoft.com/office/drawing/2014/main" id="{00000000-0008-0000-0500-00007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19" name="Text Box 15">
          <a:extLst>
            <a:ext uri="{FF2B5EF4-FFF2-40B4-BE49-F238E27FC236}">
              <a16:creationId xmlns:a16="http://schemas.microsoft.com/office/drawing/2014/main" id="{00000000-0008-0000-0500-000077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0" name="Text Box 15">
          <a:extLst>
            <a:ext uri="{FF2B5EF4-FFF2-40B4-BE49-F238E27FC236}">
              <a16:creationId xmlns:a16="http://schemas.microsoft.com/office/drawing/2014/main" id="{00000000-0008-0000-0500-000078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 name="Text Box 15">
          <a:extLst>
            <a:ext uri="{FF2B5EF4-FFF2-40B4-BE49-F238E27FC236}">
              <a16:creationId xmlns:a16="http://schemas.microsoft.com/office/drawing/2014/main" id="{00000000-0008-0000-0500-000079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2" name="Text Box 15">
          <a:extLst>
            <a:ext uri="{FF2B5EF4-FFF2-40B4-BE49-F238E27FC236}">
              <a16:creationId xmlns:a16="http://schemas.microsoft.com/office/drawing/2014/main" id="{00000000-0008-0000-0500-00007A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 name="Text Box 15">
          <a:extLst>
            <a:ext uri="{FF2B5EF4-FFF2-40B4-BE49-F238E27FC236}">
              <a16:creationId xmlns:a16="http://schemas.microsoft.com/office/drawing/2014/main" id="{00000000-0008-0000-0500-00007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 name="Text Box 15">
          <a:extLst>
            <a:ext uri="{FF2B5EF4-FFF2-40B4-BE49-F238E27FC236}">
              <a16:creationId xmlns:a16="http://schemas.microsoft.com/office/drawing/2014/main" id="{00000000-0008-0000-0500-00007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 name="Text Box 15">
          <a:extLst>
            <a:ext uri="{FF2B5EF4-FFF2-40B4-BE49-F238E27FC236}">
              <a16:creationId xmlns:a16="http://schemas.microsoft.com/office/drawing/2014/main" id="{00000000-0008-0000-0500-00007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6" name="Text Box 15">
          <a:extLst>
            <a:ext uri="{FF2B5EF4-FFF2-40B4-BE49-F238E27FC236}">
              <a16:creationId xmlns:a16="http://schemas.microsoft.com/office/drawing/2014/main" id="{00000000-0008-0000-0500-00007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7" name="Text Box 15">
          <a:extLst>
            <a:ext uri="{FF2B5EF4-FFF2-40B4-BE49-F238E27FC236}">
              <a16:creationId xmlns:a16="http://schemas.microsoft.com/office/drawing/2014/main" id="{00000000-0008-0000-0500-00007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8" name="Text Box 15">
          <a:extLst>
            <a:ext uri="{FF2B5EF4-FFF2-40B4-BE49-F238E27FC236}">
              <a16:creationId xmlns:a16="http://schemas.microsoft.com/office/drawing/2014/main" id="{00000000-0008-0000-0500-00008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9" name="Text Box 15">
          <a:extLst>
            <a:ext uri="{FF2B5EF4-FFF2-40B4-BE49-F238E27FC236}">
              <a16:creationId xmlns:a16="http://schemas.microsoft.com/office/drawing/2014/main" id="{00000000-0008-0000-0500-00008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0" name="Text Box 15">
          <a:extLst>
            <a:ext uri="{FF2B5EF4-FFF2-40B4-BE49-F238E27FC236}">
              <a16:creationId xmlns:a16="http://schemas.microsoft.com/office/drawing/2014/main" id="{00000000-0008-0000-0500-00008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 name="Text Box 15">
          <a:extLst>
            <a:ext uri="{FF2B5EF4-FFF2-40B4-BE49-F238E27FC236}">
              <a16:creationId xmlns:a16="http://schemas.microsoft.com/office/drawing/2014/main" id="{00000000-0008-0000-0500-00008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2" name="Text Box 15">
          <a:extLst>
            <a:ext uri="{FF2B5EF4-FFF2-40B4-BE49-F238E27FC236}">
              <a16:creationId xmlns:a16="http://schemas.microsoft.com/office/drawing/2014/main" id="{00000000-0008-0000-0500-00008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3" name="Text Box 15">
          <a:extLst>
            <a:ext uri="{FF2B5EF4-FFF2-40B4-BE49-F238E27FC236}">
              <a16:creationId xmlns:a16="http://schemas.microsoft.com/office/drawing/2014/main" id="{00000000-0008-0000-0500-00008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 name="Text Box 15">
          <a:extLst>
            <a:ext uri="{FF2B5EF4-FFF2-40B4-BE49-F238E27FC236}">
              <a16:creationId xmlns:a16="http://schemas.microsoft.com/office/drawing/2014/main" id="{00000000-0008-0000-0500-00008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5" name="Text Box 15">
          <a:extLst>
            <a:ext uri="{FF2B5EF4-FFF2-40B4-BE49-F238E27FC236}">
              <a16:creationId xmlns:a16="http://schemas.microsoft.com/office/drawing/2014/main" id="{00000000-0008-0000-0500-00008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6" name="Text Box 15">
          <a:extLst>
            <a:ext uri="{FF2B5EF4-FFF2-40B4-BE49-F238E27FC236}">
              <a16:creationId xmlns:a16="http://schemas.microsoft.com/office/drawing/2014/main" id="{00000000-0008-0000-0500-00008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7" name="Text Box 15">
          <a:extLst>
            <a:ext uri="{FF2B5EF4-FFF2-40B4-BE49-F238E27FC236}">
              <a16:creationId xmlns:a16="http://schemas.microsoft.com/office/drawing/2014/main" id="{00000000-0008-0000-0500-000089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8" name="Text Box 15">
          <a:extLst>
            <a:ext uri="{FF2B5EF4-FFF2-40B4-BE49-F238E27FC236}">
              <a16:creationId xmlns:a16="http://schemas.microsoft.com/office/drawing/2014/main" id="{00000000-0008-0000-0500-00008A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9" name="Text Box 15">
          <a:extLst>
            <a:ext uri="{FF2B5EF4-FFF2-40B4-BE49-F238E27FC236}">
              <a16:creationId xmlns:a16="http://schemas.microsoft.com/office/drawing/2014/main" id="{00000000-0008-0000-0500-00008B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0" name="Text Box 15">
          <a:extLst>
            <a:ext uri="{FF2B5EF4-FFF2-40B4-BE49-F238E27FC236}">
              <a16:creationId xmlns:a16="http://schemas.microsoft.com/office/drawing/2014/main" id="{00000000-0008-0000-0500-00008C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1" name="Text Box 15">
          <a:extLst>
            <a:ext uri="{FF2B5EF4-FFF2-40B4-BE49-F238E27FC236}">
              <a16:creationId xmlns:a16="http://schemas.microsoft.com/office/drawing/2014/main" id="{00000000-0008-0000-0500-00008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2" name="Text Box 15">
          <a:extLst>
            <a:ext uri="{FF2B5EF4-FFF2-40B4-BE49-F238E27FC236}">
              <a16:creationId xmlns:a16="http://schemas.microsoft.com/office/drawing/2014/main" id="{00000000-0008-0000-0500-00008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3" name="Text Box 15">
          <a:extLst>
            <a:ext uri="{FF2B5EF4-FFF2-40B4-BE49-F238E27FC236}">
              <a16:creationId xmlns:a16="http://schemas.microsoft.com/office/drawing/2014/main" id="{00000000-0008-0000-0500-00008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4" name="Text Box 15">
          <a:extLst>
            <a:ext uri="{FF2B5EF4-FFF2-40B4-BE49-F238E27FC236}">
              <a16:creationId xmlns:a16="http://schemas.microsoft.com/office/drawing/2014/main" id="{00000000-0008-0000-0500-00009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5" name="Text Box 15">
          <a:extLst>
            <a:ext uri="{FF2B5EF4-FFF2-40B4-BE49-F238E27FC236}">
              <a16:creationId xmlns:a16="http://schemas.microsoft.com/office/drawing/2014/main" id="{00000000-0008-0000-0500-00009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6" name="Text Box 15">
          <a:extLst>
            <a:ext uri="{FF2B5EF4-FFF2-40B4-BE49-F238E27FC236}">
              <a16:creationId xmlns:a16="http://schemas.microsoft.com/office/drawing/2014/main" id="{00000000-0008-0000-0500-00009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47" name="Text Box 15">
          <a:extLst>
            <a:ext uri="{FF2B5EF4-FFF2-40B4-BE49-F238E27FC236}">
              <a16:creationId xmlns:a16="http://schemas.microsoft.com/office/drawing/2014/main" id="{00000000-0008-0000-0500-00009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8" name="Text Box 15">
          <a:extLst>
            <a:ext uri="{FF2B5EF4-FFF2-40B4-BE49-F238E27FC236}">
              <a16:creationId xmlns:a16="http://schemas.microsoft.com/office/drawing/2014/main" id="{00000000-0008-0000-0500-00009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49" name="Text Box 15">
          <a:extLst>
            <a:ext uri="{FF2B5EF4-FFF2-40B4-BE49-F238E27FC236}">
              <a16:creationId xmlns:a16="http://schemas.microsoft.com/office/drawing/2014/main" id="{00000000-0008-0000-0500-000095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0" name="Text Box 15">
          <a:extLst>
            <a:ext uri="{FF2B5EF4-FFF2-40B4-BE49-F238E27FC236}">
              <a16:creationId xmlns:a16="http://schemas.microsoft.com/office/drawing/2014/main" id="{00000000-0008-0000-0500-00009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1" name="Text Box 15">
          <a:extLst>
            <a:ext uri="{FF2B5EF4-FFF2-40B4-BE49-F238E27FC236}">
              <a16:creationId xmlns:a16="http://schemas.microsoft.com/office/drawing/2014/main" id="{00000000-0008-0000-0500-00009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2" name="Text Box 15">
          <a:extLst>
            <a:ext uri="{FF2B5EF4-FFF2-40B4-BE49-F238E27FC236}">
              <a16:creationId xmlns:a16="http://schemas.microsoft.com/office/drawing/2014/main" id="{00000000-0008-0000-0500-00009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3" name="Text Box 15">
          <a:extLst>
            <a:ext uri="{FF2B5EF4-FFF2-40B4-BE49-F238E27FC236}">
              <a16:creationId xmlns:a16="http://schemas.microsoft.com/office/drawing/2014/main" id="{00000000-0008-0000-0500-00009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4" name="Text Box 15">
          <a:extLst>
            <a:ext uri="{FF2B5EF4-FFF2-40B4-BE49-F238E27FC236}">
              <a16:creationId xmlns:a16="http://schemas.microsoft.com/office/drawing/2014/main" id="{00000000-0008-0000-0500-00009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5" name="Text Box 15">
          <a:extLst>
            <a:ext uri="{FF2B5EF4-FFF2-40B4-BE49-F238E27FC236}">
              <a16:creationId xmlns:a16="http://schemas.microsoft.com/office/drawing/2014/main" id="{00000000-0008-0000-0500-00009B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6" name="Text Box 15">
          <a:extLst>
            <a:ext uri="{FF2B5EF4-FFF2-40B4-BE49-F238E27FC236}">
              <a16:creationId xmlns:a16="http://schemas.microsoft.com/office/drawing/2014/main" id="{00000000-0008-0000-0500-00009C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7" name="Text Box 15">
          <a:extLst>
            <a:ext uri="{FF2B5EF4-FFF2-40B4-BE49-F238E27FC236}">
              <a16:creationId xmlns:a16="http://schemas.microsoft.com/office/drawing/2014/main" id="{00000000-0008-0000-0500-00009D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58" name="Text Box 15">
          <a:extLst>
            <a:ext uri="{FF2B5EF4-FFF2-40B4-BE49-F238E27FC236}">
              <a16:creationId xmlns:a16="http://schemas.microsoft.com/office/drawing/2014/main" id="{00000000-0008-0000-0500-00009E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59" name="Text Box 15">
          <a:extLst>
            <a:ext uri="{FF2B5EF4-FFF2-40B4-BE49-F238E27FC236}">
              <a16:creationId xmlns:a16="http://schemas.microsoft.com/office/drawing/2014/main" id="{00000000-0008-0000-0500-00009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0" name="Text Box 15">
          <a:extLst>
            <a:ext uri="{FF2B5EF4-FFF2-40B4-BE49-F238E27FC236}">
              <a16:creationId xmlns:a16="http://schemas.microsoft.com/office/drawing/2014/main" id="{00000000-0008-0000-0500-0000A0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1" name="Text Box 15">
          <a:extLst>
            <a:ext uri="{FF2B5EF4-FFF2-40B4-BE49-F238E27FC236}">
              <a16:creationId xmlns:a16="http://schemas.microsoft.com/office/drawing/2014/main" id="{00000000-0008-0000-0500-0000A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2" name="Text Box 15">
          <a:extLst>
            <a:ext uri="{FF2B5EF4-FFF2-40B4-BE49-F238E27FC236}">
              <a16:creationId xmlns:a16="http://schemas.microsoft.com/office/drawing/2014/main" id="{00000000-0008-0000-0500-0000A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3" name="Text Box 15">
          <a:extLst>
            <a:ext uri="{FF2B5EF4-FFF2-40B4-BE49-F238E27FC236}">
              <a16:creationId xmlns:a16="http://schemas.microsoft.com/office/drawing/2014/main" id="{00000000-0008-0000-0500-0000A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4" name="Text Box 15">
          <a:extLst>
            <a:ext uri="{FF2B5EF4-FFF2-40B4-BE49-F238E27FC236}">
              <a16:creationId xmlns:a16="http://schemas.microsoft.com/office/drawing/2014/main" id="{00000000-0008-0000-0500-0000A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65" name="Text Box 15">
          <a:extLst>
            <a:ext uri="{FF2B5EF4-FFF2-40B4-BE49-F238E27FC236}">
              <a16:creationId xmlns:a16="http://schemas.microsoft.com/office/drawing/2014/main" id="{00000000-0008-0000-0500-0000A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6" name="Text Box 15">
          <a:extLst>
            <a:ext uri="{FF2B5EF4-FFF2-40B4-BE49-F238E27FC236}">
              <a16:creationId xmlns:a16="http://schemas.microsoft.com/office/drawing/2014/main" id="{00000000-0008-0000-0500-0000A6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7" name="Text Box 15">
          <a:extLst>
            <a:ext uri="{FF2B5EF4-FFF2-40B4-BE49-F238E27FC236}">
              <a16:creationId xmlns:a16="http://schemas.microsoft.com/office/drawing/2014/main" id="{00000000-0008-0000-0500-0000A7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8" name="Text Box 15">
          <a:extLst>
            <a:ext uri="{FF2B5EF4-FFF2-40B4-BE49-F238E27FC236}">
              <a16:creationId xmlns:a16="http://schemas.microsoft.com/office/drawing/2014/main" id="{00000000-0008-0000-0500-0000A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69" name="Text Box 15">
          <a:extLst>
            <a:ext uri="{FF2B5EF4-FFF2-40B4-BE49-F238E27FC236}">
              <a16:creationId xmlns:a16="http://schemas.microsoft.com/office/drawing/2014/main" id="{00000000-0008-0000-0500-0000A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0" name="Text Box 15">
          <a:extLst>
            <a:ext uri="{FF2B5EF4-FFF2-40B4-BE49-F238E27FC236}">
              <a16:creationId xmlns:a16="http://schemas.microsoft.com/office/drawing/2014/main" id="{00000000-0008-0000-0500-0000A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1" name="Text Box 15">
          <a:extLst>
            <a:ext uri="{FF2B5EF4-FFF2-40B4-BE49-F238E27FC236}">
              <a16:creationId xmlns:a16="http://schemas.microsoft.com/office/drawing/2014/main" id="{00000000-0008-0000-0500-0000A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2" name="Text Box 15">
          <a:extLst>
            <a:ext uri="{FF2B5EF4-FFF2-40B4-BE49-F238E27FC236}">
              <a16:creationId xmlns:a16="http://schemas.microsoft.com/office/drawing/2014/main" id="{00000000-0008-0000-0500-0000A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3" name="Text Box 15">
          <a:extLst>
            <a:ext uri="{FF2B5EF4-FFF2-40B4-BE49-F238E27FC236}">
              <a16:creationId xmlns:a16="http://schemas.microsoft.com/office/drawing/2014/main" id="{00000000-0008-0000-0500-0000AD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4" name="Text Box 15">
          <a:extLst>
            <a:ext uri="{FF2B5EF4-FFF2-40B4-BE49-F238E27FC236}">
              <a16:creationId xmlns:a16="http://schemas.microsoft.com/office/drawing/2014/main" id="{00000000-0008-0000-0500-0000AE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5" name="Text Box 15">
          <a:extLst>
            <a:ext uri="{FF2B5EF4-FFF2-40B4-BE49-F238E27FC236}">
              <a16:creationId xmlns:a16="http://schemas.microsoft.com/office/drawing/2014/main" id="{00000000-0008-0000-0500-0000AF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76" name="Text Box 15">
          <a:extLst>
            <a:ext uri="{FF2B5EF4-FFF2-40B4-BE49-F238E27FC236}">
              <a16:creationId xmlns:a16="http://schemas.microsoft.com/office/drawing/2014/main" id="{00000000-0008-0000-0500-0000B0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7" name="Text Box 15">
          <a:extLst>
            <a:ext uri="{FF2B5EF4-FFF2-40B4-BE49-F238E27FC236}">
              <a16:creationId xmlns:a16="http://schemas.microsoft.com/office/drawing/2014/main" id="{00000000-0008-0000-0500-0000B1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8" name="Text Box 15">
          <a:extLst>
            <a:ext uri="{FF2B5EF4-FFF2-40B4-BE49-F238E27FC236}">
              <a16:creationId xmlns:a16="http://schemas.microsoft.com/office/drawing/2014/main" id="{00000000-0008-0000-0500-0000B2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79" name="Text Box 15">
          <a:extLst>
            <a:ext uri="{FF2B5EF4-FFF2-40B4-BE49-F238E27FC236}">
              <a16:creationId xmlns:a16="http://schemas.microsoft.com/office/drawing/2014/main" id="{00000000-0008-0000-0500-0000B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0" name="Text Box 15">
          <a:extLst>
            <a:ext uri="{FF2B5EF4-FFF2-40B4-BE49-F238E27FC236}">
              <a16:creationId xmlns:a16="http://schemas.microsoft.com/office/drawing/2014/main" id="{00000000-0008-0000-0500-0000B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1" name="Text Box 15">
          <a:extLst>
            <a:ext uri="{FF2B5EF4-FFF2-40B4-BE49-F238E27FC236}">
              <a16:creationId xmlns:a16="http://schemas.microsoft.com/office/drawing/2014/main" id="{00000000-0008-0000-0500-0000B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2" name="Text Box 15">
          <a:extLst>
            <a:ext uri="{FF2B5EF4-FFF2-40B4-BE49-F238E27FC236}">
              <a16:creationId xmlns:a16="http://schemas.microsoft.com/office/drawing/2014/main" id="{00000000-0008-0000-0500-0000B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83" name="Text Box 15">
          <a:extLst>
            <a:ext uri="{FF2B5EF4-FFF2-40B4-BE49-F238E27FC236}">
              <a16:creationId xmlns:a16="http://schemas.microsoft.com/office/drawing/2014/main" id="{00000000-0008-0000-0500-0000B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4" name="Text Box 15">
          <a:extLst>
            <a:ext uri="{FF2B5EF4-FFF2-40B4-BE49-F238E27FC236}">
              <a16:creationId xmlns:a16="http://schemas.microsoft.com/office/drawing/2014/main" id="{00000000-0008-0000-0500-0000B8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5" name="Text Box 15">
          <a:extLst>
            <a:ext uri="{FF2B5EF4-FFF2-40B4-BE49-F238E27FC236}">
              <a16:creationId xmlns:a16="http://schemas.microsoft.com/office/drawing/2014/main" id="{00000000-0008-0000-0500-0000B9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6" name="Text Box 15">
          <a:extLst>
            <a:ext uri="{FF2B5EF4-FFF2-40B4-BE49-F238E27FC236}">
              <a16:creationId xmlns:a16="http://schemas.microsoft.com/office/drawing/2014/main" id="{00000000-0008-0000-0500-0000B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7" name="Text Box 15">
          <a:extLst>
            <a:ext uri="{FF2B5EF4-FFF2-40B4-BE49-F238E27FC236}">
              <a16:creationId xmlns:a16="http://schemas.microsoft.com/office/drawing/2014/main" id="{00000000-0008-0000-0500-0000B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8" name="Text Box 15">
          <a:extLst>
            <a:ext uri="{FF2B5EF4-FFF2-40B4-BE49-F238E27FC236}">
              <a16:creationId xmlns:a16="http://schemas.microsoft.com/office/drawing/2014/main" id="{00000000-0008-0000-0500-0000B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89" name="Text Box 15">
          <a:extLst>
            <a:ext uri="{FF2B5EF4-FFF2-40B4-BE49-F238E27FC236}">
              <a16:creationId xmlns:a16="http://schemas.microsoft.com/office/drawing/2014/main" id="{00000000-0008-0000-0500-0000B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0" name="Text Box 15">
          <a:extLst>
            <a:ext uri="{FF2B5EF4-FFF2-40B4-BE49-F238E27FC236}">
              <a16:creationId xmlns:a16="http://schemas.microsoft.com/office/drawing/2014/main" id="{00000000-0008-0000-0500-0000B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1" name="Text Box 15">
          <a:extLst>
            <a:ext uri="{FF2B5EF4-FFF2-40B4-BE49-F238E27FC236}">
              <a16:creationId xmlns:a16="http://schemas.microsoft.com/office/drawing/2014/main" id="{00000000-0008-0000-0500-0000BF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2" name="Text Box 15">
          <a:extLst>
            <a:ext uri="{FF2B5EF4-FFF2-40B4-BE49-F238E27FC236}">
              <a16:creationId xmlns:a16="http://schemas.microsoft.com/office/drawing/2014/main" id="{00000000-0008-0000-0500-0000C0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3" name="Text Box 15">
          <a:extLst>
            <a:ext uri="{FF2B5EF4-FFF2-40B4-BE49-F238E27FC236}">
              <a16:creationId xmlns:a16="http://schemas.microsoft.com/office/drawing/2014/main" id="{00000000-0008-0000-0500-0000C1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94" name="Text Box 15">
          <a:extLst>
            <a:ext uri="{FF2B5EF4-FFF2-40B4-BE49-F238E27FC236}">
              <a16:creationId xmlns:a16="http://schemas.microsoft.com/office/drawing/2014/main" id="{00000000-0008-0000-0500-0000C2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5" name="Text Box 15">
          <a:extLst>
            <a:ext uri="{FF2B5EF4-FFF2-40B4-BE49-F238E27FC236}">
              <a16:creationId xmlns:a16="http://schemas.microsoft.com/office/drawing/2014/main" id="{00000000-0008-0000-0500-0000C3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6" name="Text Box 15">
          <a:extLst>
            <a:ext uri="{FF2B5EF4-FFF2-40B4-BE49-F238E27FC236}">
              <a16:creationId xmlns:a16="http://schemas.microsoft.com/office/drawing/2014/main" id="{00000000-0008-0000-0500-0000C4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7" name="Text Box 15">
          <a:extLst>
            <a:ext uri="{FF2B5EF4-FFF2-40B4-BE49-F238E27FC236}">
              <a16:creationId xmlns:a16="http://schemas.microsoft.com/office/drawing/2014/main" id="{00000000-0008-0000-0500-0000C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8" name="Text Box 15">
          <a:extLst>
            <a:ext uri="{FF2B5EF4-FFF2-40B4-BE49-F238E27FC236}">
              <a16:creationId xmlns:a16="http://schemas.microsoft.com/office/drawing/2014/main" id="{00000000-0008-0000-0500-0000C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99" name="Text Box 15">
          <a:extLst>
            <a:ext uri="{FF2B5EF4-FFF2-40B4-BE49-F238E27FC236}">
              <a16:creationId xmlns:a16="http://schemas.microsoft.com/office/drawing/2014/main" id="{00000000-0008-0000-0500-0000C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0" name="Text Box 15">
          <a:extLst>
            <a:ext uri="{FF2B5EF4-FFF2-40B4-BE49-F238E27FC236}">
              <a16:creationId xmlns:a16="http://schemas.microsoft.com/office/drawing/2014/main" id="{00000000-0008-0000-0500-0000C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1" name="Text Box 15">
          <a:extLst>
            <a:ext uri="{FF2B5EF4-FFF2-40B4-BE49-F238E27FC236}">
              <a16:creationId xmlns:a16="http://schemas.microsoft.com/office/drawing/2014/main" id="{00000000-0008-0000-0500-0000C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2" name="Text Box 15">
          <a:extLst>
            <a:ext uri="{FF2B5EF4-FFF2-40B4-BE49-F238E27FC236}">
              <a16:creationId xmlns:a16="http://schemas.microsoft.com/office/drawing/2014/main" id="{00000000-0008-0000-0500-0000CA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3" name="Text Box 15">
          <a:extLst>
            <a:ext uri="{FF2B5EF4-FFF2-40B4-BE49-F238E27FC236}">
              <a16:creationId xmlns:a16="http://schemas.microsoft.com/office/drawing/2014/main" id="{00000000-0008-0000-0500-0000CB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4" name="Text Box 15">
          <a:extLst>
            <a:ext uri="{FF2B5EF4-FFF2-40B4-BE49-F238E27FC236}">
              <a16:creationId xmlns:a16="http://schemas.microsoft.com/office/drawing/2014/main" id="{00000000-0008-0000-0500-0000C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5" name="Text Box 15">
          <a:extLst>
            <a:ext uri="{FF2B5EF4-FFF2-40B4-BE49-F238E27FC236}">
              <a16:creationId xmlns:a16="http://schemas.microsoft.com/office/drawing/2014/main" id="{00000000-0008-0000-0500-0000C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6" name="Text Box 15">
          <a:extLst>
            <a:ext uri="{FF2B5EF4-FFF2-40B4-BE49-F238E27FC236}">
              <a16:creationId xmlns:a16="http://schemas.microsoft.com/office/drawing/2014/main" id="{00000000-0008-0000-0500-0000C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7" name="Text Box 15">
          <a:extLst>
            <a:ext uri="{FF2B5EF4-FFF2-40B4-BE49-F238E27FC236}">
              <a16:creationId xmlns:a16="http://schemas.microsoft.com/office/drawing/2014/main" id="{00000000-0008-0000-0500-0000C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08" name="Text Box 15">
          <a:extLst>
            <a:ext uri="{FF2B5EF4-FFF2-40B4-BE49-F238E27FC236}">
              <a16:creationId xmlns:a16="http://schemas.microsoft.com/office/drawing/2014/main" id="{00000000-0008-0000-0500-0000D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09" name="Text Box 15">
          <a:extLst>
            <a:ext uri="{FF2B5EF4-FFF2-40B4-BE49-F238E27FC236}">
              <a16:creationId xmlns:a16="http://schemas.microsoft.com/office/drawing/2014/main" id="{00000000-0008-0000-0500-0000D1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0" name="Text Box 15">
          <a:extLst>
            <a:ext uri="{FF2B5EF4-FFF2-40B4-BE49-F238E27FC236}">
              <a16:creationId xmlns:a16="http://schemas.microsoft.com/office/drawing/2014/main" id="{00000000-0008-0000-0500-0000D2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1" name="Text Box 15">
          <a:extLst>
            <a:ext uri="{FF2B5EF4-FFF2-40B4-BE49-F238E27FC236}">
              <a16:creationId xmlns:a16="http://schemas.microsoft.com/office/drawing/2014/main" id="{00000000-0008-0000-0500-0000D3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12" name="Text Box 15">
          <a:extLst>
            <a:ext uri="{FF2B5EF4-FFF2-40B4-BE49-F238E27FC236}">
              <a16:creationId xmlns:a16="http://schemas.microsoft.com/office/drawing/2014/main" id="{00000000-0008-0000-0500-0000D4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3" name="Text Box 15">
          <a:extLst>
            <a:ext uri="{FF2B5EF4-FFF2-40B4-BE49-F238E27FC236}">
              <a16:creationId xmlns:a16="http://schemas.microsoft.com/office/drawing/2014/main" id="{00000000-0008-0000-0500-0000D5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4" name="Text Box 15">
          <a:extLst>
            <a:ext uri="{FF2B5EF4-FFF2-40B4-BE49-F238E27FC236}">
              <a16:creationId xmlns:a16="http://schemas.microsoft.com/office/drawing/2014/main" id="{00000000-0008-0000-0500-0000D6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5" name="Text Box 15">
          <a:extLst>
            <a:ext uri="{FF2B5EF4-FFF2-40B4-BE49-F238E27FC236}">
              <a16:creationId xmlns:a16="http://schemas.microsoft.com/office/drawing/2014/main" id="{00000000-0008-0000-0500-0000D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6" name="Text Box 15">
          <a:extLst>
            <a:ext uri="{FF2B5EF4-FFF2-40B4-BE49-F238E27FC236}">
              <a16:creationId xmlns:a16="http://schemas.microsoft.com/office/drawing/2014/main" id="{00000000-0008-0000-0500-0000D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7" name="Text Box 15">
          <a:extLst>
            <a:ext uri="{FF2B5EF4-FFF2-40B4-BE49-F238E27FC236}">
              <a16:creationId xmlns:a16="http://schemas.microsoft.com/office/drawing/2014/main" id="{00000000-0008-0000-0500-0000D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8" name="Text Box 15">
          <a:extLst>
            <a:ext uri="{FF2B5EF4-FFF2-40B4-BE49-F238E27FC236}">
              <a16:creationId xmlns:a16="http://schemas.microsoft.com/office/drawing/2014/main" id="{00000000-0008-0000-0500-0000D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19" name="Text Box 15">
          <a:extLst>
            <a:ext uri="{FF2B5EF4-FFF2-40B4-BE49-F238E27FC236}">
              <a16:creationId xmlns:a16="http://schemas.microsoft.com/office/drawing/2014/main" id="{00000000-0008-0000-0500-0000D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0" name="Text Box 15">
          <a:extLst>
            <a:ext uri="{FF2B5EF4-FFF2-40B4-BE49-F238E27FC236}">
              <a16:creationId xmlns:a16="http://schemas.microsoft.com/office/drawing/2014/main" id="{00000000-0008-0000-0500-0000DC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1" name="Text Box 15">
          <a:extLst>
            <a:ext uri="{FF2B5EF4-FFF2-40B4-BE49-F238E27FC236}">
              <a16:creationId xmlns:a16="http://schemas.microsoft.com/office/drawing/2014/main" id="{00000000-0008-0000-0500-0000DD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2" name="Text Box 15">
          <a:extLst>
            <a:ext uri="{FF2B5EF4-FFF2-40B4-BE49-F238E27FC236}">
              <a16:creationId xmlns:a16="http://schemas.microsoft.com/office/drawing/2014/main" id="{00000000-0008-0000-0500-0000D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3" name="Text Box 15">
          <a:extLst>
            <a:ext uri="{FF2B5EF4-FFF2-40B4-BE49-F238E27FC236}">
              <a16:creationId xmlns:a16="http://schemas.microsoft.com/office/drawing/2014/main" id="{00000000-0008-0000-0500-0000D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4" name="Text Box 15">
          <a:extLst>
            <a:ext uri="{FF2B5EF4-FFF2-40B4-BE49-F238E27FC236}">
              <a16:creationId xmlns:a16="http://schemas.microsoft.com/office/drawing/2014/main" id="{00000000-0008-0000-0500-0000E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5" name="Text Box 15">
          <a:extLst>
            <a:ext uri="{FF2B5EF4-FFF2-40B4-BE49-F238E27FC236}">
              <a16:creationId xmlns:a16="http://schemas.microsoft.com/office/drawing/2014/main" id="{00000000-0008-0000-0500-0000E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6" name="Text Box 15">
          <a:extLst>
            <a:ext uri="{FF2B5EF4-FFF2-40B4-BE49-F238E27FC236}">
              <a16:creationId xmlns:a16="http://schemas.microsoft.com/office/drawing/2014/main" id="{00000000-0008-0000-0500-0000E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7" name="Text Box 15">
          <a:extLst>
            <a:ext uri="{FF2B5EF4-FFF2-40B4-BE49-F238E27FC236}">
              <a16:creationId xmlns:a16="http://schemas.microsoft.com/office/drawing/2014/main" id="{00000000-0008-0000-0500-0000E3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28" name="Text Box 15">
          <a:extLst>
            <a:ext uri="{FF2B5EF4-FFF2-40B4-BE49-F238E27FC236}">
              <a16:creationId xmlns:a16="http://schemas.microsoft.com/office/drawing/2014/main" id="{00000000-0008-0000-0500-0000E4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29" name="Text Box 15">
          <a:extLst>
            <a:ext uri="{FF2B5EF4-FFF2-40B4-BE49-F238E27FC236}">
              <a16:creationId xmlns:a16="http://schemas.microsoft.com/office/drawing/2014/main" id="{00000000-0008-0000-0500-0000E5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0" name="Text Box 15">
          <a:extLst>
            <a:ext uri="{FF2B5EF4-FFF2-40B4-BE49-F238E27FC236}">
              <a16:creationId xmlns:a16="http://schemas.microsoft.com/office/drawing/2014/main" id="{00000000-0008-0000-0500-0000E6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1" name="Text Box 15">
          <a:extLst>
            <a:ext uri="{FF2B5EF4-FFF2-40B4-BE49-F238E27FC236}">
              <a16:creationId xmlns:a16="http://schemas.microsoft.com/office/drawing/2014/main" id="{00000000-0008-0000-0500-0000E7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2" name="Text Box 15">
          <a:extLst>
            <a:ext uri="{FF2B5EF4-FFF2-40B4-BE49-F238E27FC236}">
              <a16:creationId xmlns:a16="http://schemas.microsoft.com/office/drawing/2014/main" id="{00000000-0008-0000-0500-0000E8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3" name="Text Box 15">
          <a:extLst>
            <a:ext uri="{FF2B5EF4-FFF2-40B4-BE49-F238E27FC236}">
              <a16:creationId xmlns:a16="http://schemas.microsoft.com/office/drawing/2014/main" id="{00000000-0008-0000-0500-0000E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4" name="Text Box 15">
          <a:extLst>
            <a:ext uri="{FF2B5EF4-FFF2-40B4-BE49-F238E27FC236}">
              <a16:creationId xmlns:a16="http://schemas.microsoft.com/office/drawing/2014/main" id="{00000000-0008-0000-0500-0000E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5" name="Text Box 15">
          <a:extLst>
            <a:ext uri="{FF2B5EF4-FFF2-40B4-BE49-F238E27FC236}">
              <a16:creationId xmlns:a16="http://schemas.microsoft.com/office/drawing/2014/main" id="{00000000-0008-0000-0500-0000E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6" name="Text Box 15">
          <a:extLst>
            <a:ext uri="{FF2B5EF4-FFF2-40B4-BE49-F238E27FC236}">
              <a16:creationId xmlns:a16="http://schemas.microsoft.com/office/drawing/2014/main" id="{00000000-0008-0000-0500-0000E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37" name="Text Box 15">
          <a:extLst>
            <a:ext uri="{FF2B5EF4-FFF2-40B4-BE49-F238E27FC236}">
              <a16:creationId xmlns:a16="http://schemas.microsoft.com/office/drawing/2014/main" id="{00000000-0008-0000-0500-0000E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8" name="Text Box 15">
          <a:extLst>
            <a:ext uri="{FF2B5EF4-FFF2-40B4-BE49-F238E27FC236}">
              <a16:creationId xmlns:a16="http://schemas.microsoft.com/office/drawing/2014/main" id="{00000000-0008-0000-0500-0000EE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39" name="Text Box 15">
          <a:extLst>
            <a:ext uri="{FF2B5EF4-FFF2-40B4-BE49-F238E27FC236}">
              <a16:creationId xmlns:a16="http://schemas.microsoft.com/office/drawing/2014/main" id="{00000000-0008-0000-0500-0000EF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0" name="Text Box 15">
          <a:extLst>
            <a:ext uri="{FF2B5EF4-FFF2-40B4-BE49-F238E27FC236}">
              <a16:creationId xmlns:a16="http://schemas.microsoft.com/office/drawing/2014/main" id="{00000000-0008-0000-0500-0000F0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1" name="Text Box 15">
          <a:extLst>
            <a:ext uri="{FF2B5EF4-FFF2-40B4-BE49-F238E27FC236}">
              <a16:creationId xmlns:a16="http://schemas.microsoft.com/office/drawing/2014/main" id="{00000000-0008-0000-0500-0000F1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2" name="Text Box 15">
          <a:extLst>
            <a:ext uri="{FF2B5EF4-FFF2-40B4-BE49-F238E27FC236}">
              <a16:creationId xmlns:a16="http://schemas.microsoft.com/office/drawing/2014/main" id="{00000000-0008-0000-0500-0000F2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3" name="Text Box 15">
          <a:extLst>
            <a:ext uri="{FF2B5EF4-FFF2-40B4-BE49-F238E27FC236}">
              <a16:creationId xmlns:a16="http://schemas.microsoft.com/office/drawing/2014/main" id="{00000000-0008-0000-0500-0000F3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4" name="Text Box 15">
          <a:extLst>
            <a:ext uri="{FF2B5EF4-FFF2-40B4-BE49-F238E27FC236}">
              <a16:creationId xmlns:a16="http://schemas.microsoft.com/office/drawing/2014/main" id="{00000000-0008-0000-0500-0000F400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5" name="Text Box 15">
          <a:extLst>
            <a:ext uri="{FF2B5EF4-FFF2-40B4-BE49-F238E27FC236}">
              <a16:creationId xmlns:a16="http://schemas.microsoft.com/office/drawing/2014/main" id="{00000000-0008-0000-0500-0000F5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6" name="Text Box 15">
          <a:extLst>
            <a:ext uri="{FF2B5EF4-FFF2-40B4-BE49-F238E27FC236}">
              <a16:creationId xmlns:a16="http://schemas.microsoft.com/office/drawing/2014/main" id="{00000000-0008-0000-0500-0000F600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7" name="Text Box 15">
          <a:extLst>
            <a:ext uri="{FF2B5EF4-FFF2-40B4-BE49-F238E27FC236}">
              <a16:creationId xmlns:a16="http://schemas.microsoft.com/office/drawing/2014/main" id="{00000000-0008-0000-0500-0000F7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48" name="Text Box 15">
          <a:extLst>
            <a:ext uri="{FF2B5EF4-FFF2-40B4-BE49-F238E27FC236}">
              <a16:creationId xmlns:a16="http://schemas.microsoft.com/office/drawing/2014/main" id="{00000000-0008-0000-0500-0000F800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49" name="Text Box 15">
          <a:extLst>
            <a:ext uri="{FF2B5EF4-FFF2-40B4-BE49-F238E27FC236}">
              <a16:creationId xmlns:a16="http://schemas.microsoft.com/office/drawing/2014/main" id="{00000000-0008-0000-0500-0000F9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0" name="Text Box 15">
          <a:extLst>
            <a:ext uri="{FF2B5EF4-FFF2-40B4-BE49-F238E27FC236}">
              <a16:creationId xmlns:a16="http://schemas.microsoft.com/office/drawing/2014/main" id="{00000000-0008-0000-0500-0000FA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1" name="Text Box 15">
          <a:extLst>
            <a:ext uri="{FF2B5EF4-FFF2-40B4-BE49-F238E27FC236}">
              <a16:creationId xmlns:a16="http://schemas.microsoft.com/office/drawing/2014/main" id="{00000000-0008-0000-0500-0000FB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2" name="Text Box 15">
          <a:extLst>
            <a:ext uri="{FF2B5EF4-FFF2-40B4-BE49-F238E27FC236}">
              <a16:creationId xmlns:a16="http://schemas.microsoft.com/office/drawing/2014/main" id="{00000000-0008-0000-0500-0000FC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3" name="Text Box 15">
          <a:extLst>
            <a:ext uri="{FF2B5EF4-FFF2-40B4-BE49-F238E27FC236}">
              <a16:creationId xmlns:a16="http://schemas.microsoft.com/office/drawing/2014/main" id="{00000000-0008-0000-0500-0000FD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4" name="Text Box 15">
          <a:extLst>
            <a:ext uri="{FF2B5EF4-FFF2-40B4-BE49-F238E27FC236}">
              <a16:creationId xmlns:a16="http://schemas.microsoft.com/office/drawing/2014/main" id="{00000000-0008-0000-0500-0000FE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55" name="Text Box 15">
          <a:extLst>
            <a:ext uri="{FF2B5EF4-FFF2-40B4-BE49-F238E27FC236}">
              <a16:creationId xmlns:a16="http://schemas.microsoft.com/office/drawing/2014/main" id="{00000000-0008-0000-0500-0000FF00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6" name="Text Box 15">
          <a:extLst>
            <a:ext uri="{FF2B5EF4-FFF2-40B4-BE49-F238E27FC236}">
              <a16:creationId xmlns:a16="http://schemas.microsoft.com/office/drawing/2014/main" id="{00000000-0008-0000-0500-00000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7" name="Text Box 15">
          <a:extLst>
            <a:ext uri="{FF2B5EF4-FFF2-40B4-BE49-F238E27FC236}">
              <a16:creationId xmlns:a16="http://schemas.microsoft.com/office/drawing/2014/main" id="{00000000-0008-0000-0500-00000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8" name="Text Box 15">
          <a:extLst>
            <a:ext uri="{FF2B5EF4-FFF2-40B4-BE49-F238E27FC236}">
              <a16:creationId xmlns:a16="http://schemas.microsoft.com/office/drawing/2014/main" id="{00000000-0008-0000-0500-00000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59" name="Text Box 15">
          <a:extLst>
            <a:ext uri="{FF2B5EF4-FFF2-40B4-BE49-F238E27FC236}">
              <a16:creationId xmlns:a16="http://schemas.microsoft.com/office/drawing/2014/main" id="{00000000-0008-0000-0500-00000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0" name="Text Box 15">
          <a:extLst>
            <a:ext uri="{FF2B5EF4-FFF2-40B4-BE49-F238E27FC236}">
              <a16:creationId xmlns:a16="http://schemas.microsoft.com/office/drawing/2014/main" id="{00000000-0008-0000-0500-00000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1" name="Text Box 15">
          <a:extLst>
            <a:ext uri="{FF2B5EF4-FFF2-40B4-BE49-F238E27FC236}">
              <a16:creationId xmlns:a16="http://schemas.microsoft.com/office/drawing/2014/main" id="{00000000-0008-0000-0500-00000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2" name="Text Box 15">
          <a:extLst>
            <a:ext uri="{FF2B5EF4-FFF2-40B4-BE49-F238E27FC236}">
              <a16:creationId xmlns:a16="http://schemas.microsoft.com/office/drawing/2014/main" id="{00000000-0008-0000-0500-00000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3" name="Text Box 15">
          <a:extLst>
            <a:ext uri="{FF2B5EF4-FFF2-40B4-BE49-F238E27FC236}">
              <a16:creationId xmlns:a16="http://schemas.microsoft.com/office/drawing/2014/main" id="{00000000-0008-0000-0500-00000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4" name="Text Box 15">
          <a:extLst>
            <a:ext uri="{FF2B5EF4-FFF2-40B4-BE49-F238E27FC236}">
              <a16:creationId xmlns:a16="http://schemas.microsoft.com/office/drawing/2014/main" id="{00000000-0008-0000-0500-00000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5" name="Text Box 15">
          <a:extLst>
            <a:ext uri="{FF2B5EF4-FFF2-40B4-BE49-F238E27FC236}">
              <a16:creationId xmlns:a16="http://schemas.microsoft.com/office/drawing/2014/main" id="{00000000-0008-0000-0500-00000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66" name="Text Box 15">
          <a:extLst>
            <a:ext uri="{FF2B5EF4-FFF2-40B4-BE49-F238E27FC236}">
              <a16:creationId xmlns:a16="http://schemas.microsoft.com/office/drawing/2014/main" id="{00000000-0008-0000-0500-00000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7" name="Text Box 15">
          <a:extLst>
            <a:ext uri="{FF2B5EF4-FFF2-40B4-BE49-F238E27FC236}">
              <a16:creationId xmlns:a16="http://schemas.microsoft.com/office/drawing/2014/main" id="{00000000-0008-0000-0500-00000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8" name="Text Box 15">
          <a:extLst>
            <a:ext uri="{FF2B5EF4-FFF2-40B4-BE49-F238E27FC236}">
              <a16:creationId xmlns:a16="http://schemas.microsoft.com/office/drawing/2014/main" id="{00000000-0008-0000-0500-00000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69" name="Text Box 15">
          <a:extLst>
            <a:ext uri="{FF2B5EF4-FFF2-40B4-BE49-F238E27FC236}">
              <a16:creationId xmlns:a16="http://schemas.microsoft.com/office/drawing/2014/main" id="{00000000-0008-0000-0500-00000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0" name="Text Box 15">
          <a:extLst>
            <a:ext uri="{FF2B5EF4-FFF2-40B4-BE49-F238E27FC236}">
              <a16:creationId xmlns:a16="http://schemas.microsoft.com/office/drawing/2014/main" id="{00000000-0008-0000-0500-00000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1" name="Text Box 15">
          <a:extLst>
            <a:ext uri="{FF2B5EF4-FFF2-40B4-BE49-F238E27FC236}">
              <a16:creationId xmlns:a16="http://schemas.microsoft.com/office/drawing/2014/main" id="{00000000-0008-0000-0500-00000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2" name="Text Box 15">
          <a:extLst>
            <a:ext uri="{FF2B5EF4-FFF2-40B4-BE49-F238E27FC236}">
              <a16:creationId xmlns:a16="http://schemas.microsoft.com/office/drawing/2014/main" id="{00000000-0008-0000-0500-00001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73" name="Text Box 15">
          <a:extLst>
            <a:ext uri="{FF2B5EF4-FFF2-40B4-BE49-F238E27FC236}">
              <a16:creationId xmlns:a16="http://schemas.microsoft.com/office/drawing/2014/main" id="{00000000-0008-0000-0500-00001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4" name="Text Box 15">
          <a:extLst>
            <a:ext uri="{FF2B5EF4-FFF2-40B4-BE49-F238E27FC236}">
              <a16:creationId xmlns:a16="http://schemas.microsoft.com/office/drawing/2014/main" id="{00000000-0008-0000-0500-00001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5" name="Text Box 15">
          <a:extLst>
            <a:ext uri="{FF2B5EF4-FFF2-40B4-BE49-F238E27FC236}">
              <a16:creationId xmlns:a16="http://schemas.microsoft.com/office/drawing/2014/main" id="{00000000-0008-0000-0500-00001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6" name="Text Box 15">
          <a:extLst>
            <a:ext uri="{FF2B5EF4-FFF2-40B4-BE49-F238E27FC236}">
              <a16:creationId xmlns:a16="http://schemas.microsoft.com/office/drawing/2014/main" id="{00000000-0008-0000-0500-00001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7" name="Text Box 15">
          <a:extLst>
            <a:ext uri="{FF2B5EF4-FFF2-40B4-BE49-F238E27FC236}">
              <a16:creationId xmlns:a16="http://schemas.microsoft.com/office/drawing/2014/main" id="{00000000-0008-0000-0500-00001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8" name="Text Box 15">
          <a:extLst>
            <a:ext uri="{FF2B5EF4-FFF2-40B4-BE49-F238E27FC236}">
              <a16:creationId xmlns:a16="http://schemas.microsoft.com/office/drawing/2014/main" id="{00000000-0008-0000-0500-00001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79" name="Text Box 15">
          <a:extLst>
            <a:ext uri="{FF2B5EF4-FFF2-40B4-BE49-F238E27FC236}">
              <a16:creationId xmlns:a16="http://schemas.microsoft.com/office/drawing/2014/main" id="{00000000-0008-0000-0500-00001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0" name="Text Box 15">
          <a:extLst>
            <a:ext uri="{FF2B5EF4-FFF2-40B4-BE49-F238E27FC236}">
              <a16:creationId xmlns:a16="http://schemas.microsoft.com/office/drawing/2014/main" id="{00000000-0008-0000-0500-00001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1" name="Text Box 15">
          <a:extLst>
            <a:ext uri="{FF2B5EF4-FFF2-40B4-BE49-F238E27FC236}">
              <a16:creationId xmlns:a16="http://schemas.microsoft.com/office/drawing/2014/main" id="{00000000-0008-0000-0500-00001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2" name="Text Box 15">
          <a:extLst>
            <a:ext uri="{FF2B5EF4-FFF2-40B4-BE49-F238E27FC236}">
              <a16:creationId xmlns:a16="http://schemas.microsoft.com/office/drawing/2014/main" id="{00000000-0008-0000-0500-00001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3" name="Text Box 15">
          <a:extLst>
            <a:ext uri="{FF2B5EF4-FFF2-40B4-BE49-F238E27FC236}">
              <a16:creationId xmlns:a16="http://schemas.microsoft.com/office/drawing/2014/main" id="{00000000-0008-0000-0500-00001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84" name="Text Box 15">
          <a:extLst>
            <a:ext uri="{FF2B5EF4-FFF2-40B4-BE49-F238E27FC236}">
              <a16:creationId xmlns:a16="http://schemas.microsoft.com/office/drawing/2014/main" id="{00000000-0008-0000-0500-00001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5" name="Text Box 15">
          <a:extLst>
            <a:ext uri="{FF2B5EF4-FFF2-40B4-BE49-F238E27FC236}">
              <a16:creationId xmlns:a16="http://schemas.microsoft.com/office/drawing/2014/main" id="{00000000-0008-0000-0500-00001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6" name="Text Box 15">
          <a:extLst>
            <a:ext uri="{FF2B5EF4-FFF2-40B4-BE49-F238E27FC236}">
              <a16:creationId xmlns:a16="http://schemas.microsoft.com/office/drawing/2014/main" id="{00000000-0008-0000-0500-00001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7" name="Text Box 15">
          <a:extLst>
            <a:ext uri="{FF2B5EF4-FFF2-40B4-BE49-F238E27FC236}">
              <a16:creationId xmlns:a16="http://schemas.microsoft.com/office/drawing/2014/main" id="{00000000-0008-0000-0500-00001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8" name="Text Box 15">
          <a:extLst>
            <a:ext uri="{FF2B5EF4-FFF2-40B4-BE49-F238E27FC236}">
              <a16:creationId xmlns:a16="http://schemas.microsoft.com/office/drawing/2014/main" id="{00000000-0008-0000-0500-00002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89" name="Text Box 15">
          <a:extLst>
            <a:ext uri="{FF2B5EF4-FFF2-40B4-BE49-F238E27FC236}">
              <a16:creationId xmlns:a16="http://schemas.microsoft.com/office/drawing/2014/main" id="{00000000-0008-0000-0500-00002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0" name="Text Box 15">
          <a:extLst>
            <a:ext uri="{FF2B5EF4-FFF2-40B4-BE49-F238E27FC236}">
              <a16:creationId xmlns:a16="http://schemas.microsoft.com/office/drawing/2014/main" id="{00000000-0008-0000-0500-00002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1" name="Text Box 15">
          <a:extLst>
            <a:ext uri="{FF2B5EF4-FFF2-40B4-BE49-F238E27FC236}">
              <a16:creationId xmlns:a16="http://schemas.microsoft.com/office/drawing/2014/main" id="{00000000-0008-0000-0500-00002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2" name="Text Box 15">
          <a:extLst>
            <a:ext uri="{FF2B5EF4-FFF2-40B4-BE49-F238E27FC236}">
              <a16:creationId xmlns:a16="http://schemas.microsoft.com/office/drawing/2014/main" id="{00000000-0008-0000-0500-00002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3" name="Text Box 15">
          <a:extLst>
            <a:ext uri="{FF2B5EF4-FFF2-40B4-BE49-F238E27FC236}">
              <a16:creationId xmlns:a16="http://schemas.microsoft.com/office/drawing/2014/main" id="{00000000-0008-0000-0500-00002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4" name="Text Box 15">
          <a:extLst>
            <a:ext uri="{FF2B5EF4-FFF2-40B4-BE49-F238E27FC236}">
              <a16:creationId xmlns:a16="http://schemas.microsoft.com/office/drawing/2014/main" id="{00000000-0008-0000-0500-00002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5" name="Text Box 15">
          <a:extLst>
            <a:ext uri="{FF2B5EF4-FFF2-40B4-BE49-F238E27FC236}">
              <a16:creationId xmlns:a16="http://schemas.microsoft.com/office/drawing/2014/main" id="{00000000-0008-0000-0500-00002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6" name="Text Box 15">
          <a:extLst>
            <a:ext uri="{FF2B5EF4-FFF2-40B4-BE49-F238E27FC236}">
              <a16:creationId xmlns:a16="http://schemas.microsoft.com/office/drawing/2014/main" id="{00000000-0008-0000-0500-00002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7" name="Text Box 15">
          <a:extLst>
            <a:ext uri="{FF2B5EF4-FFF2-40B4-BE49-F238E27FC236}">
              <a16:creationId xmlns:a16="http://schemas.microsoft.com/office/drawing/2014/main" id="{00000000-0008-0000-0500-00002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298" name="Text Box 15">
          <a:extLst>
            <a:ext uri="{FF2B5EF4-FFF2-40B4-BE49-F238E27FC236}">
              <a16:creationId xmlns:a16="http://schemas.microsoft.com/office/drawing/2014/main" id="{00000000-0008-0000-0500-00002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299" name="Text Box 15">
          <a:extLst>
            <a:ext uri="{FF2B5EF4-FFF2-40B4-BE49-F238E27FC236}">
              <a16:creationId xmlns:a16="http://schemas.microsoft.com/office/drawing/2014/main" id="{00000000-0008-0000-0500-00002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0" name="Text Box 15">
          <a:extLst>
            <a:ext uri="{FF2B5EF4-FFF2-40B4-BE49-F238E27FC236}">
              <a16:creationId xmlns:a16="http://schemas.microsoft.com/office/drawing/2014/main" id="{00000000-0008-0000-0500-00002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1" name="Text Box 15">
          <a:extLst>
            <a:ext uri="{FF2B5EF4-FFF2-40B4-BE49-F238E27FC236}">
              <a16:creationId xmlns:a16="http://schemas.microsoft.com/office/drawing/2014/main" id="{00000000-0008-0000-0500-00002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02" name="Text Box 15">
          <a:extLst>
            <a:ext uri="{FF2B5EF4-FFF2-40B4-BE49-F238E27FC236}">
              <a16:creationId xmlns:a16="http://schemas.microsoft.com/office/drawing/2014/main" id="{00000000-0008-0000-0500-00002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3" name="Text Box 15">
          <a:extLst>
            <a:ext uri="{FF2B5EF4-FFF2-40B4-BE49-F238E27FC236}">
              <a16:creationId xmlns:a16="http://schemas.microsoft.com/office/drawing/2014/main" id="{00000000-0008-0000-0500-00002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4" name="Text Box 15">
          <a:extLst>
            <a:ext uri="{FF2B5EF4-FFF2-40B4-BE49-F238E27FC236}">
              <a16:creationId xmlns:a16="http://schemas.microsoft.com/office/drawing/2014/main" id="{00000000-0008-0000-0500-00003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5" name="Text Box 15">
          <a:extLst>
            <a:ext uri="{FF2B5EF4-FFF2-40B4-BE49-F238E27FC236}">
              <a16:creationId xmlns:a16="http://schemas.microsoft.com/office/drawing/2014/main" id="{00000000-0008-0000-0500-00003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6" name="Text Box 15">
          <a:extLst>
            <a:ext uri="{FF2B5EF4-FFF2-40B4-BE49-F238E27FC236}">
              <a16:creationId xmlns:a16="http://schemas.microsoft.com/office/drawing/2014/main" id="{00000000-0008-0000-0500-00003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7" name="Text Box 15">
          <a:extLst>
            <a:ext uri="{FF2B5EF4-FFF2-40B4-BE49-F238E27FC236}">
              <a16:creationId xmlns:a16="http://schemas.microsoft.com/office/drawing/2014/main" id="{00000000-0008-0000-0500-00003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8" name="Text Box 15">
          <a:extLst>
            <a:ext uri="{FF2B5EF4-FFF2-40B4-BE49-F238E27FC236}">
              <a16:creationId xmlns:a16="http://schemas.microsoft.com/office/drawing/2014/main" id="{00000000-0008-0000-0500-00003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09" name="Text Box 15">
          <a:extLst>
            <a:ext uri="{FF2B5EF4-FFF2-40B4-BE49-F238E27FC236}">
              <a16:creationId xmlns:a16="http://schemas.microsoft.com/office/drawing/2014/main" id="{00000000-0008-0000-0500-00003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0" name="Text Box 15">
          <a:extLst>
            <a:ext uri="{FF2B5EF4-FFF2-40B4-BE49-F238E27FC236}">
              <a16:creationId xmlns:a16="http://schemas.microsoft.com/office/drawing/2014/main" id="{00000000-0008-0000-0500-00003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1" name="Text Box 15">
          <a:extLst>
            <a:ext uri="{FF2B5EF4-FFF2-40B4-BE49-F238E27FC236}">
              <a16:creationId xmlns:a16="http://schemas.microsoft.com/office/drawing/2014/main" id="{00000000-0008-0000-0500-00003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2" name="Text Box 15">
          <a:extLst>
            <a:ext uri="{FF2B5EF4-FFF2-40B4-BE49-F238E27FC236}">
              <a16:creationId xmlns:a16="http://schemas.microsoft.com/office/drawing/2014/main" id="{00000000-0008-0000-0500-00003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3" name="Text Box 15">
          <a:extLst>
            <a:ext uri="{FF2B5EF4-FFF2-40B4-BE49-F238E27FC236}">
              <a16:creationId xmlns:a16="http://schemas.microsoft.com/office/drawing/2014/main" id="{00000000-0008-0000-0500-00003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4" name="Text Box 15">
          <a:extLst>
            <a:ext uri="{FF2B5EF4-FFF2-40B4-BE49-F238E27FC236}">
              <a16:creationId xmlns:a16="http://schemas.microsoft.com/office/drawing/2014/main" id="{00000000-0008-0000-0500-00003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5" name="Text Box 15">
          <a:extLst>
            <a:ext uri="{FF2B5EF4-FFF2-40B4-BE49-F238E27FC236}">
              <a16:creationId xmlns:a16="http://schemas.microsoft.com/office/drawing/2014/main" id="{00000000-0008-0000-0500-00003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6" name="Text Box 15">
          <a:extLst>
            <a:ext uri="{FF2B5EF4-FFF2-40B4-BE49-F238E27FC236}">
              <a16:creationId xmlns:a16="http://schemas.microsoft.com/office/drawing/2014/main" id="{00000000-0008-0000-0500-00003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7" name="Text Box 15">
          <a:extLst>
            <a:ext uri="{FF2B5EF4-FFF2-40B4-BE49-F238E27FC236}">
              <a16:creationId xmlns:a16="http://schemas.microsoft.com/office/drawing/2014/main" id="{00000000-0008-0000-0500-00003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18" name="Text Box 15">
          <a:extLst>
            <a:ext uri="{FF2B5EF4-FFF2-40B4-BE49-F238E27FC236}">
              <a16:creationId xmlns:a16="http://schemas.microsoft.com/office/drawing/2014/main" id="{00000000-0008-0000-0500-00003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19" name="Text Box 15">
          <a:extLst>
            <a:ext uri="{FF2B5EF4-FFF2-40B4-BE49-F238E27FC236}">
              <a16:creationId xmlns:a16="http://schemas.microsoft.com/office/drawing/2014/main" id="{00000000-0008-0000-0500-00003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0" name="Text Box 15">
          <a:extLst>
            <a:ext uri="{FF2B5EF4-FFF2-40B4-BE49-F238E27FC236}">
              <a16:creationId xmlns:a16="http://schemas.microsoft.com/office/drawing/2014/main" id="{00000000-0008-0000-0500-00004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1" name="Text Box 15">
          <a:extLst>
            <a:ext uri="{FF2B5EF4-FFF2-40B4-BE49-F238E27FC236}">
              <a16:creationId xmlns:a16="http://schemas.microsoft.com/office/drawing/2014/main" id="{00000000-0008-0000-0500-00004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2" name="Text Box 15">
          <a:extLst>
            <a:ext uri="{FF2B5EF4-FFF2-40B4-BE49-F238E27FC236}">
              <a16:creationId xmlns:a16="http://schemas.microsoft.com/office/drawing/2014/main" id="{00000000-0008-0000-0500-00004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3" name="Text Box 15">
          <a:extLst>
            <a:ext uri="{FF2B5EF4-FFF2-40B4-BE49-F238E27FC236}">
              <a16:creationId xmlns:a16="http://schemas.microsoft.com/office/drawing/2014/main" id="{00000000-0008-0000-0500-00004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4" name="Text Box 15">
          <a:extLst>
            <a:ext uri="{FF2B5EF4-FFF2-40B4-BE49-F238E27FC236}">
              <a16:creationId xmlns:a16="http://schemas.microsoft.com/office/drawing/2014/main" id="{00000000-0008-0000-0500-00004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5" name="Text Box 15">
          <a:extLst>
            <a:ext uri="{FF2B5EF4-FFF2-40B4-BE49-F238E27FC236}">
              <a16:creationId xmlns:a16="http://schemas.microsoft.com/office/drawing/2014/main" id="{00000000-0008-0000-0500-00004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6" name="Text Box 15">
          <a:extLst>
            <a:ext uri="{FF2B5EF4-FFF2-40B4-BE49-F238E27FC236}">
              <a16:creationId xmlns:a16="http://schemas.microsoft.com/office/drawing/2014/main" id="{00000000-0008-0000-0500-00004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27" name="Text Box 15">
          <a:extLst>
            <a:ext uri="{FF2B5EF4-FFF2-40B4-BE49-F238E27FC236}">
              <a16:creationId xmlns:a16="http://schemas.microsoft.com/office/drawing/2014/main" id="{00000000-0008-0000-0500-00004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8" name="Text Box 15">
          <a:extLst>
            <a:ext uri="{FF2B5EF4-FFF2-40B4-BE49-F238E27FC236}">
              <a16:creationId xmlns:a16="http://schemas.microsoft.com/office/drawing/2014/main" id="{00000000-0008-0000-0500-00004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29" name="Text Box 15">
          <a:extLst>
            <a:ext uri="{FF2B5EF4-FFF2-40B4-BE49-F238E27FC236}">
              <a16:creationId xmlns:a16="http://schemas.microsoft.com/office/drawing/2014/main" id="{00000000-0008-0000-0500-00004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0" name="Text Box 15">
          <a:extLst>
            <a:ext uri="{FF2B5EF4-FFF2-40B4-BE49-F238E27FC236}">
              <a16:creationId xmlns:a16="http://schemas.microsoft.com/office/drawing/2014/main" id="{00000000-0008-0000-0500-00004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1" name="Text Box 15">
          <a:extLst>
            <a:ext uri="{FF2B5EF4-FFF2-40B4-BE49-F238E27FC236}">
              <a16:creationId xmlns:a16="http://schemas.microsoft.com/office/drawing/2014/main" id="{00000000-0008-0000-0500-00004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2" name="Text Box 15">
          <a:extLst>
            <a:ext uri="{FF2B5EF4-FFF2-40B4-BE49-F238E27FC236}">
              <a16:creationId xmlns:a16="http://schemas.microsoft.com/office/drawing/2014/main" id="{00000000-0008-0000-0500-00004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3" name="Text Box 15">
          <a:extLst>
            <a:ext uri="{FF2B5EF4-FFF2-40B4-BE49-F238E27FC236}">
              <a16:creationId xmlns:a16="http://schemas.microsoft.com/office/drawing/2014/main" id="{00000000-0008-0000-0500-00004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4" name="Text Box 15">
          <a:extLst>
            <a:ext uri="{FF2B5EF4-FFF2-40B4-BE49-F238E27FC236}">
              <a16:creationId xmlns:a16="http://schemas.microsoft.com/office/drawing/2014/main" id="{00000000-0008-0000-0500-00004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5" name="Text Box 15">
          <a:extLst>
            <a:ext uri="{FF2B5EF4-FFF2-40B4-BE49-F238E27FC236}">
              <a16:creationId xmlns:a16="http://schemas.microsoft.com/office/drawing/2014/main" id="{00000000-0008-0000-0500-00004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6" name="Text Box 15">
          <a:extLst>
            <a:ext uri="{FF2B5EF4-FFF2-40B4-BE49-F238E27FC236}">
              <a16:creationId xmlns:a16="http://schemas.microsoft.com/office/drawing/2014/main" id="{00000000-0008-0000-0500-00005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7" name="Text Box 15">
          <a:extLst>
            <a:ext uri="{FF2B5EF4-FFF2-40B4-BE49-F238E27FC236}">
              <a16:creationId xmlns:a16="http://schemas.microsoft.com/office/drawing/2014/main" id="{00000000-0008-0000-0500-00005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38" name="Text Box 15">
          <a:extLst>
            <a:ext uri="{FF2B5EF4-FFF2-40B4-BE49-F238E27FC236}">
              <a16:creationId xmlns:a16="http://schemas.microsoft.com/office/drawing/2014/main" id="{00000000-0008-0000-0500-00005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39" name="Text Box 15">
          <a:extLst>
            <a:ext uri="{FF2B5EF4-FFF2-40B4-BE49-F238E27FC236}">
              <a16:creationId xmlns:a16="http://schemas.microsoft.com/office/drawing/2014/main" id="{00000000-0008-0000-0500-00005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0" name="Text Box 15">
          <a:extLst>
            <a:ext uri="{FF2B5EF4-FFF2-40B4-BE49-F238E27FC236}">
              <a16:creationId xmlns:a16="http://schemas.microsoft.com/office/drawing/2014/main" id="{00000000-0008-0000-0500-00005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1" name="Text Box 15">
          <a:extLst>
            <a:ext uri="{FF2B5EF4-FFF2-40B4-BE49-F238E27FC236}">
              <a16:creationId xmlns:a16="http://schemas.microsoft.com/office/drawing/2014/main" id="{00000000-0008-0000-0500-00005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2" name="Text Box 15">
          <a:extLst>
            <a:ext uri="{FF2B5EF4-FFF2-40B4-BE49-F238E27FC236}">
              <a16:creationId xmlns:a16="http://schemas.microsoft.com/office/drawing/2014/main" id="{00000000-0008-0000-0500-00005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3" name="Text Box 15">
          <a:extLst>
            <a:ext uri="{FF2B5EF4-FFF2-40B4-BE49-F238E27FC236}">
              <a16:creationId xmlns:a16="http://schemas.microsoft.com/office/drawing/2014/main" id="{00000000-0008-0000-0500-00005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4" name="Text Box 15">
          <a:extLst>
            <a:ext uri="{FF2B5EF4-FFF2-40B4-BE49-F238E27FC236}">
              <a16:creationId xmlns:a16="http://schemas.microsoft.com/office/drawing/2014/main" id="{00000000-0008-0000-0500-00005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45" name="Text Box 15">
          <a:extLst>
            <a:ext uri="{FF2B5EF4-FFF2-40B4-BE49-F238E27FC236}">
              <a16:creationId xmlns:a16="http://schemas.microsoft.com/office/drawing/2014/main" id="{00000000-0008-0000-0500-00005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6" name="Text Box 15">
          <a:extLst>
            <a:ext uri="{FF2B5EF4-FFF2-40B4-BE49-F238E27FC236}">
              <a16:creationId xmlns:a16="http://schemas.microsoft.com/office/drawing/2014/main" id="{00000000-0008-0000-0500-00005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7" name="Text Box 15">
          <a:extLst>
            <a:ext uri="{FF2B5EF4-FFF2-40B4-BE49-F238E27FC236}">
              <a16:creationId xmlns:a16="http://schemas.microsoft.com/office/drawing/2014/main" id="{00000000-0008-0000-0500-00005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8" name="Text Box 15">
          <a:extLst>
            <a:ext uri="{FF2B5EF4-FFF2-40B4-BE49-F238E27FC236}">
              <a16:creationId xmlns:a16="http://schemas.microsoft.com/office/drawing/2014/main" id="{00000000-0008-0000-0500-00005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49" name="Text Box 15">
          <a:extLst>
            <a:ext uri="{FF2B5EF4-FFF2-40B4-BE49-F238E27FC236}">
              <a16:creationId xmlns:a16="http://schemas.microsoft.com/office/drawing/2014/main" id="{00000000-0008-0000-0500-00005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0" name="Text Box 15">
          <a:extLst>
            <a:ext uri="{FF2B5EF4-FFF2-40B4-BE49-F238E27FC236}">
              <a16:creationId xmlns:a16="http://schemas.microsoft.com/office/drawing/2014/main" id="{00000000-0008-0000-0500-00005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1" name="Text Box 15">
          <a:extLst>
            <a:ext uri="{FF2B5EF4-FFF2-40B4-BE49-F238E27FC236}">
              <a16:creationId xmlns:a16="http://schemas.microsoft.com/office/drawing/2014/main" id="{00000000-0008-0000-0500-00005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2" name="Text Box 15">
          <a:extLst>
            <a:ext uri="{FF2B5EF4-FFF2-40B4-BE49-F238E27FC236}">
              <a16:creationId xmlns:a16="http://schemas.microsoft.com/office/drawing/2014/main" id="{00000000-0008-0000-0500-00006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3" name="Text Box 15">
          <a:extLst>
            <a:ext uri="{FF2B5EF4-FFF2-40B4-BE49-F238E27FC236}">
              <a16:creationId xmlns:a16="http://schemas.microsoft.com/office/drawing/2014/main" id="{00000000-0008-0000-0500-00006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4" name="Text Box 15">
          <a:extLst>
            <a:ext uri="{FF2B5EF4-FFF2-40B4-BE49-F238E27FC236}">
              <a16:creationId xmlns:a16="http://schemas.microsoft.com/office/drawing/2014/main" id="{00000000-0008-0000-0500-00006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5" name="Text Box 15">
          <a:extLst>
            <a:ext uri="{FF2B5EF4-FFF2-40B4-BE49-F238E27FC236}">
              <a16:creationId xmlns:a16="http://schemas.microsoft.com/office/drawing/2014/main" id="{00000000-0008-0000-0500-00006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56" name="Text Box 15">
          <a:extLst>
            <a:ext uri="{FF2B5EF4-FFF2-40B4-BE49-F238E27FC236}">
              <a16:creationId xmlns:a16="http://schemas.microsoft.com/office/drawing/2014/main" id="{00000000-0008-0000-0500-00006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7" name="Text Box 15">
          <a:extLst>
            <a:ext uri="{FF2B5EF4-FFF2-40B4-BE49-F238E27FC236}">
              <a16:creationId xmlns:a16="http://schemas.microsoft.com/office/drawing/2014/main" id="{00000000-0008-0000-0500-00006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8" name="Text Box 15">
          <a:extLst>
            <a:ext uri="{FF2B5EF4-FFF2-40B4-BE49-F238E27FC236}">
              <a16:creationId xmlns:a16="http://schemas.microsoft.com/office/drawing/2014/main" id="{00000000-0008-0000-0500-00006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59" name="Text Box 15">
          <a:extLst>
            <a:ext uri="{FF2B5EF4-FFF2-40B4-BE49-F238E27FC236}">
              <a16:creationId xmlns:a16="http://schemas.microsoft.com/office/drawing/2014/main" id="{00000000-0008-0000-0500-00006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0" name="Text Box 15">
          <a:extLst>
            <a:ext uri="{FF2B5EF4-FFF2-40B4-BE49-F238E27FC236}">
              <a16:creationId xmlns:a16="http://schemas.microsoft.com/office/drawing/2014/main" id="{00000000-0008-0000-0500-00006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1" name="Text Box 15">
          <a:extLst>
            <a:ext uri="{FF2B5EF4-FFF2-40B4-BE49-F238E27FC236}">
              <a16:creationId xmlns:a16="http://schemas.microsoft.com/office/drawing/2014/main" id="{00000000-0008-0000-0500-00006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2" name="Text Box 15">
          <a:extLst>
            <a:ext uri="{FF2B5EF4-FFF2-40B4-BE49-F238E27FC236}">
              <a16:creationId xmlns:a16="http://schemas.microsoft.com/office/drawing/2014/main" id="{00000000-0008-0000-0500-00006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63" name="Text Box 15">
          <a:extLst>
            <a:ext uri="{FF2B5EF4-FFF2-40B4-BE49-F238E27FC236}">
              <a16:creationId xmlns:a16="http://schemas.microsoft.com/office/drawing/2014/main" id="{00000000-0008-0000-0500-00006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4" name="Text Box 15">
          <a:extLst>
            <a:ext uri="{FF2B5EF4-FFF2-40B4-BE49-F238E27FC236}">
              <a16:creationId xmlns:a16="http://schemas.microsoft.com/office/drawing/2014/main" id="{00000000-0008-0000-0500-00006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5" name="Text Box 15">
          <a:extLst>
            <a:ext uri="{FF2B5EF4-FFF2-40B4-BE49-F238E27FC236}">
              <a16:creationId xmlns:a16="http://schemas.microsoft.com/office/drawing/2014/main" id="{00000000-0008-0000-0500-00006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6" name="Text Box 15">
          <a:extLst>
            <a:ext uri="{FF2B5EF4-FFF2-40B4-BE49-F238E27FC236}">
              <a16:creationId xmlns:a16="http://schemas.microsoft.com/office/drawing/2014/main" id="{00000000-0008-0000-0500-00006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7" name="Text Box 15">
          <a:extLst>
            <a:ext uri="{FF2B5EF4-FFF2-40B4-BE49-F238E27FC236}">
              <a16:creationId xmlns:a16="http://schemas.microsoft.com/office/drawing/2014/main" id="{00000000-0008-0000-0500-00006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8" name="Text Box 15">
          <a:extLst>
            <a:ext uri="{FF2B5EF4-FFF2-40B4-BE49-F238E27FC236}">
              <a16:creationId xmlns:a16="http://schemas.microsoft.com/office/drawing/2014/main" id="{00000000-0008-0000-0500-00007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69" name="Text Box 15">
          <a:extLst>
            <a:ext uri="{FF2B5EF4-FFF2-40B4-BE49-F238E27FC236}">
              <a16:creationId xmlns:a16="http://schemas.microsoft.com/office/drawing/2014/main" id="{00000000-0008-0000-0500-00007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0" name="Text Box 15">
          <a:extLst>
            <a:ext uri="{FF2B5EF4-FFF2-40B4-BE49-F238E27FC236}">
              <a16:creationId xmlns:a16="http://schemas.microsoft.com/office/drawing/2014/main" id="{00000000-0008-0000-0500-00007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1" name="Text Box 15">
          <a:extLst>
            <a:ext uri="{FF2B5EF4-FFF2-40B4-BE49-F238E27FC236}">
              <a16:creationId xmlns:a16="http://schemas.microsoft.com/office/drawing/2014/main" id="{00000000-0008-0000-0500-000073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2" name="Text Box 15">
          <a:extLst>
            <a:ext uri="{FF2B5EF4-FFF2-40B4-BE49-F238E27FC236}">
              <a16:creationId xmlns:a16="http://schemas.microsoft.com/office/drawing/2014/main" id="{00000000-0008-0000-0500-000074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3" name="Text Box 15">
          <a:extLst>
            <a:ext uri="{FF2B5EF4-FFF2-40B4-BE49-F238E27FC236}">
              <a16:creationId xmlns:a16="http://schemas.microsoft.com/office/drawing/2014/main" id="{00000000-0008-0000-0500-000075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74" name="Text Box 15">
          <a:extLst>
            <a:ext uri="{FF2B5EF4-FFF2-40B4-BE49-F238E27FC236}">
              <a16:creationId xmlns:a16="http://schemas.microsoft.com/office/drawing/2014/main" id="{00000000-0008-0000-0500-000076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5" name="Text Box 15">
          <a:extLst>
            <a:ext uri="{FF2B5EF4-FFF2-40B4-BE49-F238E27FC236}">
              <a16:creationId xmlns:a16="http://schemas.microsoft.com/office/drawing/2014/main" id="{00000000-0008-0000-0500-00007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6" name="Text Box 15">
          <a:extLst>
            <a:ext uri="{FF2B5EF4-FFF2-40B4-BE49-F238E27FC236}">
              <a16:creationId xmlns:a16="http://schemas.microsoft.com/office/drawing/2014/main" id="{00000000-0008-0000-0500-00007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7" name="Text Box 15">
          <a:extLst>
            <a:ext uri="{FF2B5EF4-FFF2-40B4-BE49-F238E27FC236}">
              <a16:creationId xmlns:a16="http://schemas.microsoft.com/office/drawing/2014/main" id="{00000000-0008-0000-0500-00007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8" name="Text Box 15">
          <a:extLst>
            <a:ext uri="{FF2B5EF4-FFF2-40B4-BE49-F238E27FC236}">
              <a16:creationId xmlns:a16="http://schemas.microsoft.com/office/drawing/2014/main" id="{00000000-0008-0000-0500-00007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79" name="Text Box 15">
          <a:extLst>
            <a:ext uri="{FF2B5EF4-FFF2-40B4-BE49-F238E27FC236}">
              <a16:creationId xmlns:a16="http://schemas.microsoft.com/office/drawing/2014/main" id="{00000000-0008-0000-0500-00007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0" name="Text Box 15">
          <a:extLst>
            <a:ext uri="{FF2B5EF4-FFF2-40B4-BE49-F238E27FC236}">
              <a16:creationId xmlns:a16="http://schemas.microsoft.com/office/drawing/2014/main" id="{00000000-0008-0000-0500-00007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1" name="Text Box 15">
          <a:extLst>
            <a:ext uri="{FF2B5EF4-FFF2-40B4-BE49-F238E27FC236}">
              <a16:creationId xmlns:a16="http://schemas.microsoft.com/office/drawing/2014/main" id="{00000000-0008-0000-0500-00007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2" name="Text Box 15">
          <a:extLst>
            <a:ext uri="{FF2B5EF4-FFF2-40B4-BE49-F238E27FC236}">
              <a16:creationId xmlns:a16="http://schemas.microsoft.com/office/drawing/2014/main" id="{00000000-0008-0000-0500-00007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3" name="Text Box 15">
          <a:extLst>
            <a:ext uri="{FF2B5EF4-FFF2-40B4-BE49-F238E27FC236}">
              <a16:creationId xmlns:a16="http://schemas.microsoft.com/office/drawing/2014/main" id="{00000000-0008-0000-0500-00007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4" name="Text Box 15">
          <a:extLst>
            <a:ext uri="{FF2B5EF4-FFF2-40B4-BE49-F238E27FC236}">
              <a16:creationId xmlns:a16="http://schemas.microsoft.com/office/drawing/2014/main" id="{00000000-0008-0000-0500-00008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5" name="Text Box 15">
          <a:extLst>
            <a:ext uri="{FF2B5EF4-FFF2-40B4-BE49-F238E27FC236}">
              <a16:creationId xmlns:a16="http://schemas.microsoft.com/office/drawing/2014/main" id="{00000000-0008-0000-0500-00008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6" name="Text Box 15">
          <a:extLst>
            <a:ext uri="{FF2B5EF4-FFF2-40B4-BE49-F238E27FC236}">
              <a16:creationId xmlns:a16="http://schemas.microsoft.com/office/drawing/2014/main" id="{00000000-0008-0000-0500-00008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7" name="Text Box 15">
          <a:extLst>
            <a:ext uri="{FF2B5EF4-FFF2-40B4-BE49-F238E27FC236}">
              <a16:creationId xmlns:a16="http://schemas.microsoft.com/office/drawing/2014/main" id="{00000000-0008-0000-0500-00008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88" name="Text Box 15">
          <a:extLst>
            <a:ext uri="{FF2B5EF4-FFF2-40B4-BE49-F238E27FC236}">
              <a16:creationId xmlns:a16="http://schemas.microsoft.com/office/drawing/2014/main" id="{00000000-0008-0000-0500-00008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89" name="Text Box 15">
          <a:extLst>
            <a:ext uri="{FF2B5EF4-FFF2-40B4-BE49-F238E27FC236}">
              <a16:creationId xmlns:a16="http://schemas.microsoft.com/office/drawing/2014/main" id="{00000000-0008-0000-0500-000085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0" name="Text Box 15">
          <a:extLst>
            <a:ext uri="{FF2B5EF4-FFF2-40B4-BE49-F238E27FC236}">
              <a16:creationId xmlns:a16="http://schemas.microsoft.com/office/drawing/2014/main" id="{00000000-0008-0000-0500-000086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1" name="Text Box 15">
          <a:extLst>
            <a:ext uri="{FF2B5EF4-FFF2-40B4-BE49-F238E27FC236}">
              <a16:creationId xmlns:a16="http://schemas.microsoft.com/office/drawing/2014/main" id="{00000000-0008-0000-0500-000087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392" name="Text Box 15">
          <a:extLst>
            <a:ext uri="{FF2B5EF4-FFF2-40B4-BE49-F238E27FC236}">
              <a16:creationId xmlns:a16="http://schemas.microsoft.com/office/drawing/2014/main" id="{00000000-0008-0000-0500-000088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3" name="Text Box 15">
          <a:extLst>
            <a:ext uri="{FF2B5EF4-FFF2-40B4-BE49-F238E27FC236}">
              <a16:creationId xmlns:a16="http://schemas.microsoft.com/office/drawing/2014/main" id="{00000000-0008-0000-0500-00008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4" name="Text Box 15">
          <a:extLst>
            <a:ext uri="{FF2B5EF4-FFF2-40B4-BE49-F238E27FC236}">
              <a16:creationId xmlns:a16="http://schemas.microsoft.com/office/drawing/2014/main" id="{00000000-0008-0000-0500-00008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5" name="Text Box 15">
          <a:extLst>
            <a:ext uri="{FF2B5EF4-FFF2-40B4-BE49-F238E27FC236}">
              <a16:creationId xmlns:a16="http://schemas.microsoft.com/office/drawing/2014/main" id="{00000000-0008-0000-0500-00008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6" name="Text Box 15">
          <a:extLst>
            <a:ext uri="{FF2B5EF4-FFF2-40B4-BE49-F238E27FC236}">
              <a16:creationId xmlns:a16="http://schemas.microsoft.com/office/drawing/2014/main" id="{00000000-0008-0000-0500-00008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7" name="Text Box 15">
          <a:extLst>
            <a:ext uri="{FF2B5EF4-FFF2-40B4-BE49-F238E27FC236}">
              <a16:creationId xmlns:a16="http://schemas.microsoft.com/office/drawing/2014/main" id="{00000000-0008-0000-0500-00008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8" name="Text Box 15">
          <a:extLst>
            <a:ext uri="{FF2B5EF4-FFF2-40B4-BE49-F238E27FC236}">
              <a16:creationId xmlns:a16="http://schemas.microsoft.com/office/drawing/2014/main" id="{00000000-0008-0000-0500-00008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399" name="Text Box 15">
          <a:extLst>
            <a:ext uri="{FF2B5EF4-FFF2-40B4-BE49-F238E27FC236}">
              <a16:creationId xmlns:a16="http://schemas.microsoft.com/office/drawing/2014/main" id="{00000000-0008-0000-0500-00008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0" name="Text Box 15">
          <a:extLst>
            <a:ext uri="{FF2B5EF4-FFF2-40B4-BE49-F238E27FC236}">
              <a16:creationId xmlns:a16="http://schemas.microsoft.com/office/drawing/2014/main" id="{00000000-0008-0000-0500-00009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1" name="Text Box 15">
          <a:extLst>
            <a:ext uri="{FF2B5EF4-FFF2-40B4-BE49-F238E27FC236}">
              <a16:creationId xmlns:a16="http://schemas.microsoft.com/office/drawing/2014/main" id="{00000000-0008-0000-0500-000091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2" name="Text Box 15">
          <a:extLst>
            <a:ext uri="{FF2B5EF4-FFF2-40B4-BE49-F238E27FC236}">
              <a16:creationId xmlns:a16="http://schemas.microsoft.com/office/drawing/2014/main" id="{00000000-0008-0000-0500-00009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3" name="Text Box 15">
          <a:extLst>
            <a:ext uri="{FF2B5EF4-FFF2-40B4-BE49-F238E27FC236}">
              <a16:creationId xmlns:a16="http://schemas.microsoft.com/office/drawing/2014/main" id="{00000000-0008-0000-0500-00009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4" name="Text Box 15">
          <a:extLst>
            <a:ext uri="{FF2B5EF4-FFF2-40B4-BE49-F238E27FC236}">
              <a16:creationId xmlns:a16="http://schemas.microsoft.com/office/drawing/2014/main" id="{00000000-0008-0000-0500-00009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5" name="Text Box 15">
          <a:extLst>
            <a:ext uri="{FF2B5EF4-FFF2-40B4-BE49-F238E27FC236}">
              <a16:creationId xmlns:a16="http://schemas.microsoft.com/office/drawing/2014/main" id="{00000000-0008-0000-0500-00009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6" name="Text Box 15">
          <a:extLst>
            <a:ext uri="{FF2B5EF4-FFF2-40B4-BE49-F238E27FC236}">
              <a16:creationId xmlns:a16="http://schemas.microsoft.com/office/drawing/2014/main" id="{00000000-0008-0000-0500-00009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7" name="Text Box 15">
          <a:extLst>
            <a:ext uri="{FF2B5EF4-FFF2-40B4-BE49-F238E27FC236}">
              <a16:creationId xmlns:a16="http://schemas.microsoft.com/office/drawing/2014/main" id="{00000000-0008-0000-0500-000097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08" name="Text Box 15">
          <a:extLst>
            <a:ext uri="{FF2B5EF4-FFF2-40B4-BE49-F238E27FC236}">
              <a16:creationId xmlns:a16="http://schemas.microsoft.com/office/drawing/2014/main" id="{00000000-0008-0000-0500-000098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09" name="Text Box 15">
          <a:extLst>
            <a:ext uri="{FF2B5EF4-FFF2-40B4-BE49-F238E27FC236}">
              <a16:creationId xmlns:a16="http://schemas.microsoft.com/office/drawing/2014/main" id="{00000000-0008-0000-0500-000099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0" name="Text Box 15">
          <a:extLst>
            <a:ext uri="{FF2B5EF4-FFF2-40B4-BE49-F238E27FC236}">
              <a16:creationId xmlns:a16="http://schemas.microsoft.com/office/drawing/2014/main" id="{00000000-0008-0000-0500-00009A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1" name="Text Box 15">
          <a:extLst>
            <a:ext uri="{FF2B5EF4-FFF2-40B4-BE49-F238E27FC236}">
              <a16:creationId xmlns:a16="http://schemas.microsoft.com/office/drawing/2014/main" id="{00000000-0008-0000-0500-00009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2" name="Text Box 15">
          <a:extLst>
            <a:ext uri="{FF2B5EF4-FFF2-40B4-BE49-F238E27FC236}">
              <a16:creationId xmlns:a16="http://schemas.microsoft.com/office/drawing/2014/main" id="{00000000-0008-0000-0500-00009C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3" name="Text Box 15">
          <a:extLst>
            <a:ext uri="{FF2B5EF4-FFF2-40B4-BE49-F238E27FC236}">
              <a16:creationId xmlns:a16="http://schemas.microsoft.com/office/drawing/2014/main" id="{00000000-0008-0000-0500-00009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4" name="Text Box 15">
          <a:extLst>
            <a:ext uri="{FF2B5EF4-FFF2-40B4-BE49-F238E27FC236}">
              <a16:creationId xmlns:a16="http://schemas.microsoft.com/office/drawing/2014/main" id="{00000000-0008-0000-0500-00009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5" name="Text Box 15">
          <a:extLst>
            <a:ext uri="{FF2B5EF4-FFF2-40B4-BE49-F238E27FC236}">
              <a16:creationId xmlns:a16="http://schemas.microsoft.com/office/drawing/2014/main" id="{00000000-0008-0000-0500-00009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6" name="Text Box 15">
          <a:extLst>
            <a:ext uri="{FF2B5EF4-FFF2-40B4-BE49-F238E27FC236}">
              <a16:creationId xmlns:a16="http://schemas.microsoft.com/office/drawing/2014/main" id="{00000000-0008-0000-0500-0000A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17" name="Text Box 15">
          <a:extLst>
            <a:ext uri="{FF2B5EF4-FFF2-40B4-BE49-F238E27FC236}">
              <a16:creationId xmlns:a16="http://schemas.microsoft.com/office/drawing/2014/main" id="{00000000-0008-0000-0500-0000A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8" name="Text Box 15">
          <a:extLst>
            <a:ext uri="{FF2B5EF4-FFF2-40B4-BE49-F238E27FC236}">
              <a16:creationId xmlns:a16="http://schemas.microsoft.com/office/drawing/2014/main" id="{00000000-0008-0000-0500-0000A2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19" name="Text Box 15">
          <a:extLst>
            <a:ext uri="{FF2B5EF4-FFF2-40B4-BE49-F238E27FC236}">
              <a16:creationId xmlns:a16="http://schemas.microsoft.com/office/drawing/2014/main" id="{00000000-0008-0000-0500-0000A3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0" name="Text Box 15">
          <a:extLst>
            <a:ext uri="{FF2B5EF4-FFF2-40B4-BE49-F238E27FC236}">
              <a16:creationId xmlns:a16="http://schemas.microsoft.com/office/drawing/2014/main" id="{00000000-0008-0000-0500-0000A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1" name="Text Box 15">
          <a:extLst>
            <a:ext uri="{FF2B5EF4-FFF2-40B4-BE49-F238E27FC236}">
              <a16:creationId xmlns:a16="http://schemas.microsoft.com/office/drawing/2014/main" id="{00000000-0008-0000-0500-0000A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2" name="Text Box 15">
          <a:extLst>
            <a:ext uri="{FF2B5EF4-FFF2-40B4-BE49-F238E27FC236}">
              <a16:creationId xmlns:a16="http://schemas.microsoft.com/office/drawing/2014/main" id="{00000000-0008-0000-0500-0000A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3" name="Text Box 15">
          <a:extLst>
            <a:ext uri="{FF2B5EF4-FFF2-40B4-BE49-F238E27FC236}">
              <a16:creationId xmlns:a16="http://schemas.microsoft.com/office/drawing/2014/main" id="{00000000-0008-0000-0500-0000A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4" name="Text Box 15">
          <a:extLst>
            <a:ext uri="{FF2B5EF4-FFF2-40B4-BE49-F238E27FC236}">
              <a16:creationId xmlns:a16="http://schemas.microsoft.com/office/drawing/2014/main" id="{00000000-0008-0000-0500-0000A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5" name="Text Box 15">
          <a:extLst>
            <a:ext uri="{FF2B5EF4-FFF2-40B4-BE49-F238E27FC236}">
              <a16:creationId xmlns:a16="http://schemas.microsoft.com/office/drawing/2014/main" id="{00000000-0008-0000-0500-0000A9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6" name="Text Box 15">
          <a:extLst>
            <a:ext uri="{FF2B5EF4-FFF2-40B4-BE49-F238E27FC236}">
              <a16:creationId xmlns:a16="http://schemas.microsoft.com/office/drawing/2014/main" id="{00000000-0008-0000-0500-0000AA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7" name="Text Box 15">
          <a:extLst>
            <a:ext uri="{FF2B5EF4-FFF2-40B4-BE49-F238E27FC236}">
              <a16:creationId xmlns:a16="http://schemas.microsoft.com/office/drawing/2014/main" id="{00000000-0008-0000-0500-0000AB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28" name="Text Box 15">
          <a:extLst>
            <a:ext uri="{FF2B5EF4-FFF2-40B4-BE49-F238E27FC236}">
              <a16:creationId xmlns:a16="http://schemas.microsoft.com/office/drawing/2014/main" id="{00000000-0008-0000-0500-0000AC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29" name="Text Box 15">
          <a:extLst>
            <a:ext uri="{FF2B5EF4-FFF2-40B4-BE49-F238E27FC236}">
              <a16:creationId xmlns:a16="http://schemas.microsoft.com/office/drawing/2014/main" id="{00000000-0008-0000-0500-0000AD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0" name="Text Box 15">
          <a:extLst>
            <a:ext uri="{FF2B5EF4-FFF2-40B4-BE49-F238E27FC236}">
              <a16:creationId xmlns:a16="http://schemas.microsoft.com/office/drawing/2014/main" id="{00000000-0008-0000-0500-0000AE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1" name="Text Box 15">
          <a:extLst>
            <a:ext uri="{FF2B5EF4-FFF2-40B4-BE49-F238E27FC236}">
              <a16:creationId xmlns:a16="http://schemas.microsoft.com/office/drawing/2014/main" id="{00000000-0008-0000-0500-0000A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2" name="Text Box 15">
          <a:extLst>
            <a:ext uri="{FF2B5EF4-FFF2-40B4-BE49-F238E27FC236}">
              <a16:creationId xmlns:a16="http://schemas.microsoft.com/office/drawing/2014/main" id="{00000000-0008-0000-0500-0000B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3" name="Text Box 15">
          <a:extLst>
            <a:ext uri="{FF2B5EF4-FFF2-40B4-BE49-F238E27FC236}">
              <a16:creationId xmlns:a16="http://schemas.microsoft.com/office/drawing/2014/main" id="{00000000-0008-0000-0500-0000B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4" name="Text Box 15">
          <a:extLst>
            <a:ext uri="{FF2B5EF4-FFF2-40B4-BE49-F238E27FC236}">
              <a16:creationId xmlns:a16="http://schemas.microsoft.com/office/drawing/2014/main" id="{00000000-0008-0000-0500-0000B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35" name="Text Box 15">
          <a:extLst>
            <a:ext uri="{FF2B5EF4-FFF2-40B4-BE49-F238E27FC236}">
              <a16:creationId xmlns:a16="http://schemas.microsoft.com/office/drawing/2014/main" id="{00000000-0008-0000-0500-0000B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6" name="Text Box 15">
          <a:extLst>
            <a:ext uri="{FF2B5EF4-FFF2-40B4-BE49-F238E27FC236}">
              <a16:creationId xmlns:a16="http://schemas.microsoft.com/office/drawing/2014/main" id="{00000000-0008-0000-0500-0000B4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7" name="Text Box 15">
          <a:extLst>
            <a:ext uri="{FF2B5EF4-FFF2-40B4-BE49-F238E27FC236}">
              <a16:creationId xmlns:a16="http://schemas.microsoft.com/office/drawing/2014/main" id="{00000000-0008-0000-0500-0000B5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8" name="Text Box 15">
          <a:extLst>
            <a:ext uri="{FF2B5EF4-FFF2-40B4-BE49-F238E27FC236}">
              <a16:creationId xmlns:a16="http://schemas.microsoft.com/office/drawing/2014/main" id="{00000000-0008-0000-0500-0000B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39" name="Text Box 15">
          <a:extLst>
            <a:ext uri="{FF2B5EF4-FFF2-40B4-BE49-F238E27FC236}">
              <a16:creationId xmlns:a16="http://schemas.microsoft.com/office/drawing/2014/main" id="{00000000-0008-0000-0500-0000B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0" name="Text Box 15">
          <a:extLst>
            <a:ext uri="{FF2B5EF4-FFF2-40B4-BE49-F238E27FC236}">
              <a16:creationId xmlns:a16="http://schemas.microsoft.com/office/drawing/2014/main" id="{00000000-0008-0000-0500-0000B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1" name="Text Box 15">
          <a:extLst>
            <a:ext uri="{FF2B5EF4-FFF2-40B4-BE49-F238E27FC236}">
              <a16:creationId xmlns:a16="http://schemas.microsoft.com/office/drawing/2014/main" id="{00000000-0008-0000-0500-0000B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2" name="Text Box 15">
          <a:extLst>
            <a:ext uri="{FF2B5EF4-FFF2-40B4-BE49-F238E27FC236}">
              <a16:creationId xmlns:a16="http://schemas.microsoft.com/office/drawing/2014/main" id="{00000000-0008-0000-0500-0000B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3" name="Text Box 15">
          <a:extLst>
            <a:ext uri="{FF2B5EF4-FFF2-40B4-BE49-F238E27FC236}">
              <a16:creationId xmlns:a16="http://schemas.microsoft.com/office/drawing/2014/main" id="{00000000-0008-0000-0500-0000BB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4" name="Text Box 15">
          <a:extLst>
            <a:ext uri="{FF2B5EF4-FFF2-40B4-BE49-F238E27FC236}">
              <a16:creationId xmlns:a16="http://schemas.microsoft.com/office/drawing/2014/main" id="{00000000-0008-0000-0500-0000BC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5" name="Text Box 15">
          <a:extLst>
            <a:ext uri="{FF2B5EF4-FFF2-40B4-BE49-F238E27FC236}">
              <a16:creationId xmlns:a16="http://schemas.microsoft.com/office/drawing/2014/main" id="{00000000-0008-0000-0500-0000BD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46" name="Text Box 15">
          <a:extLst>
            <a:ext uri="{FF2B5EF4-FFF2-40B4-BE49-F238E27FC236}">
              <a16:creationId xmlns:a16="http://schemas.microsoft.com/office/drawing/2014/main" id="{00000000-0008-0000-0500-0000BE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7" name="Text Box 15">
          <a:extLst>
            <a:ext uri="{FF2B5EF4-FFF2-40B4-BE49-F238E27FC236}">
              <a16:creationId xmlns:a16="http://schemas.microsoft.com/office/drawing/2014/main" id="{00000000-0008-0000-0500-0000BF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8" name="Text Box 15">
          <a:extLst>
            <a:ext uri="{FF2B5EF4-FFF2-40B4-BE49-F238E27FC236}">
              <a16:creationId xmlns:a16="http://schemas.microsoft.com/office/drawing/2014/main" id="{00000000-0008-0000-0500-0000C0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49" name="Text Box 15">
          <a:extLst>
            <a:ext uri="{FF2B5EF4-FFF2-40B4-BE49-F238E27FC236}">
              <a16:creationId xmlns:a16="http://schemas.microsoft.com/office/drawing/2014/main" id="{00000000-0008-0000-0500-0000C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0" name="Text Box 15">
          <a:extLst>
            <a:ext uri="{FF2B5EF4-FFF2-40B4-BE49-F238E27FC236}">
              <a16:creationId xmlns:a16="http://schemas.microsoft.com/office/drawing/2014/main" id="{00000000-0008-0000-0500-0000C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1" name="Text Box 15">
          <a:extLst>
            <a:ext uri="{FF2B5EF4-FFF2-40B4-BE49-F238E27FC236}">
              <a16:creationId xmlns:a16="http://schemas.microsoft.com/office/drawing/2014/main" id="{00000000-0008-0000-0500-0000C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2" name="Text Box 15">
          <a:extLst>
            <a:ext uri="{FF2B5EF4-FFF2-40B4-BE49-F238E27FC236}">
              <a16:creationId xmlns:a16="http://schemas.microsoft.com/office/drawing/2014/main" id="{00000000-0008-0000-0500-0000C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53" name="Text Box 15">
          <a:extLst>
            <a:ext uri="{FF2B5EF4-FFF2-40B4-BE49-F238E27FC236}">
              <a16:creationId xmlns:a16="http://schemas.microsoft.com/office/drawing/2014/main" id="{00000000-0008-0000-0500-0000C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4" name="Text Box 15">
          <a:extLst>
            <a:ext uri="{FF2B5EF4-FFF2-40B4-BE49-F238E27FC236}">
              <a16:creationId xmlns:a16="http://schemas.microsoft.com/office/drawing/2014/main" id="{00000000-0008-0000-0500-0000C6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5" name="Text Box 15">
          <a:extLst>
            <a:ext uri="{FF2B5EF4-FFF2-40B4-BE49-F238E27FC236}">
              <a16:creationId xmlns:a16="http://schemas.microsoft.com/office/drawing/2014/main" id="{00000000-0008-0000-0500-0000C7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6" name="Text Box 15">
          <a:extLst>
            <a:ext uri="{FF2B5EF4-FFF2-40B4-BE49-F238E27FC236}">
              <a16:creationId xmlns:a16="http://schemas.microsoft.com/office/drawing/2014/main" id="{00000000-0008-0000-0500-0000C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7" name="Text Box 15">
          <a:extLst>
            <a:ext uri="{FF2B5EF4-FFF2-40B4-BE49-F238E27FC236}">
              <a16:creationId xmlns:a16="http://schemas.microsoft.com/office/drawing/2014/main" id="{00000000-0008-0000-0500-0000C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8" name="Text Box 15">
          <a:extLst>
            <a:ext uri="{FF2B5EF4-FFF2-40B4-BE49-F238E27FC236}">
              <a16:creationId xmlns:a16="http://schemas.microsoft.com/office/drawing/2014/main" id="{00000000-0008-0000-0500-0000C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59" name="Text Box 15">
          <a:extLst>
            <a:ext uri="{FF2B5EF4-FFF2-40B4-BE49-F238E27FC236}">
              <a16:creationId xmlns:a16="http://schemas.microsoft.com/office/drawing/2014/main" id="{00000000-0008-0000-0500-0000C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0" name="Text Box 15">
          <a:extLst>
            <a:ext uri="{FF2B5EF4-FFF2-40B4-BE49-F238E27FC236}">
              <a16:creationId xmlns:a16="http://schemas.microsoft.com/office/drawing/2014/main" id="{00000000-0008-0000-0500-0000C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1" name="Text Box 15">
          <a:extLst>
            <a:ext uri="{FF2B5EF4-FFF2-40B4-BE49-F238E27FC236}">
              <a16:creationId xmlns:a16="http://schemas.microsoft.com/office/drawing/2014/main" id="{00000000-0008-0000-0500-0000CD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2" name="Text Box 15">
          <a:extLst>
            <a:ext uri="{FF2B5EF4-FFF2-40B4-BE49-F238E27FC236}">
              <a16:creationId xmlns:a16="http://schemas.microsoft.com/office/drawing/2014/main" id="{00000000-0008-0000-0500-0000CE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3" name="Text Box 15">
          <a:extLst>
            <a:ext uri="{FF2B5EF4-FFF2-40B4-BE49-F238E27FC236}">
              <a16:creationId xmlns:a16="http://schemas.microsoft.com/office/drawing/2014/main" id="{00000000-0008-0000-0500-0000CF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64" name="Text Box 15">
          <a:extLst>
            <a:ext uri="{FF2B5EF4-FFF2-40B4-BE49-F238E27FC236}">
              <a16:creationId xmlns:a16="http://schemas.microsoft.com/office/drawing/2014/main" id="{00000000-0008-0000-0500-0000D0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5" name="Text Box 15">
          <a:extLst>
            <a:ext uri="{FF2B5EF4-FFF2-40B4-BE49-F238E27FC236}">
              <a16:creationId xmlns:a16="http://schemas.microsoft.com/office/drawing/2014/main" id="{00000000-0008-0000-0500-0000D1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6" name="Text Box 15">
          <a:extLst>
            <a:ext uri="{FF2B5EF4-FFF2-40B4-BE49-F238E27FC236}">
              <a16:creationId xmlns:a16="http://schemas.microsoft.com/office/drawing/2014/main" id="{00000000-0008-0000-0500-0000D2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7" name="Text Box 15">
          <a:extLst>
            <a:ext uri="{FF2B5EF4-FFF2-40B4-BE49-F238E27FC236}">
              <a16:creationId xmlns:a16="http://schemas.microsoft.com/office/drawing/2014/main" id="{00000000-0008-0000-0500-0000D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8" name="Text Box 15">
          <a:extLst>
            <a:ext uri="{FF2B5EF4-FFF2-40B4-BE49-F238E27FC236}">
              <a16:creationId xmlns:a16="http://schemas.microsoft.com/office/drawing/2014/main" id="{00000000-0008-0000-0500-0000D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69" name="Text Box 15">
          <a:extLst>
            <a:ext uri="{FF2B5EF4-FFF2-40B4-BE49-F238E27FC236}">
              <a16:creationId xmlns:a16="http://schemas.microsoft.com/office/drawing/2014/main" id="{00000000-0008-0000-0500-0000D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0" name="Text Box 15">
          <a:extLst>
            <a:ext uri="{FF2B5EF4-FFF2-40B4-BE49-F238E27FC236}">
              <a16:creationId xmlns:a16="http://schemas.microsoft.com/office/drawing/2014/main" id="{00000000-0008-0000-0500-0000D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1" name="Text Box 15">
          <a:extLst>
            <a:ext uri="{FF2B5EF4-FFF2-40B4-BE49-F238E27FC236}">
              <a16:creationId xmlns:a16="http://schemas.microsoft.com/office/drawing/2014/main" id="{00000000-0008-0000-0500-0000D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2" name="Text Box 15">
          <a:extLst>
            <a:ext uri="{FF2B5EF4-FFF2-40B4-BE49-F238E27FC236}">
              <a16:creationId xmlns:a16="http://schemas.microsoft.com/office/drawing/2014/main" id="{00000000-0008-0000-0500-0000D8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3" name="Text Box 15">
          <a:extLst>
            <a:ext uri="{FF2B5EF4-FFF2-40B4-BE49-F238E27FC236}">
              <a16:creationId xmlns:a16="http://schemas.microsoft.com/office/drawing/2014/main" id="{00000000-0008-0000-0500-0000D9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4" name="Text Box 15">
          <a:extLst>
            <a:ext uri="{FF2B5EF4-FFF2-40B4-BE49-F238E27FC236}">
              <a16:creationId xmlns:a16="http://schemas.microsoft.com/office/drawing/2014/main" id="{00000000-0008-0000-0500-0000D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5" name="Text Box 15">
          <a:extLst>
            <a:ext uri="{FF2B5EF4-FFF2-40B4-BE49-F238E27FC236}">
              <a16:creationId xmlns:a16="http://schemas.microsoft.com/office/drawing/2014/main" id="{00000000-0008-0000-0500-0000D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6" name="Text Box 15">
          <a:extLst>
            <a:ext uri="{FF2B5EF4-FFF2-40B4-BE49-F238E27FC236}">
              <a16:creationId xmlns:a16="http://schemas.microsoft.com/office/drawing/2014/main" id="{00000000-0008-0000-0500-0000D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7" name="Text Box 15">
          <a:extLst>
            <a:ext uri="{FF2B5EF4-FFF2-40B4-BE49-F238E27FC236}">
              <a16:creationId xmlns:a16="http://schemas.microsoft.com/office/drawing/2014/main" id="{00000000-0008-0000-0500-0000D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78" name="Text Box 15">
          <a:extLst>
            <a:ext uri="{FF2B5EF4-FFF2-40B4-BE49-F238E27FC236}">
              <a16:creationId xmlns:a16="http://schemas.microsoft.com/office/drawing/2014/main" id="{00000000-0008-0000-0500-0000D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79" name="Text Box 15">
          <a:extLst>
            <a:ext uri="{FF2B5EF4-FFF2-40B4-BE49-F238E27FC236}">
              <a16:creationId xmlns:a16="http://schemas.microsoft.com/office/drawing/2014/main" id="{00000000-0008-0000-0500-0000DF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0" name="Text Box 15">
          <a:extLst>
            <a:ext uri="{FF2B5EF4-FFF2-40B4-BE49-F238E27FC236}">
              <a16:creationId xmlns:a16="http://schemas.microsoft.com/office/drawing/2014/main" id="{00000000-0008-0000-0500-0000E0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1" name="Text Box 15">
          <a:extLst>
            <a:ext uri="{FF2B5EF4-FFF2-40B4-BE49-F238E27FC236}">
              <a16:creationId xmlns:a16="http://schemas.microsoft.com/office/drawing/2014/main" id="{00000000-0008-0000-0500-0000E1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82" name="Text Box 15">
          <a:extLst>
            <a:ext uri="{FF2B5EF4-FFF2-40B4-BE49-F238E27FC236}">
              <a16:creationId xmlns:a16="http://schemas.microsoft.com/office/drawing/2014/main" id="{00000000-0008-0000-0500-0000E2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3" name="Text Box 15">
          <a:extLst>
            <a:ext uri="{FF2B5EF4-FFF2-40B4-BE49-F238E27FC236}">
              <a16:creationId xmlns:a16="http://schemas.microsoft.com/office/drawing/2014/main" id="{00000000-0008-0000-0500-0000E3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4" name="Text Box 15">
          <a:extLst>
            <a:ext uri="{FF2B5EF4-FFF2-40B4-BE49-F238E27FC236}">
              <a16:creationId xmlns:a16="http://schemas.microsoft.com/office/drawing/2014/main" id="{00000000-0008-0000-0500-0000E4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5" name="Text Box 15">
          <a:extLst>
            <a:ext uri="{FF2B5EF4-FFF2-40B4-BE49-F238E27FC236}">
              <a16:creationId xmlns:a16="http://schemas.microsoft.com/office/drawing/2014/main" id="{00000000-0008-0000-0500-0000E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6" name="Text Box 15">
          <a:extLst>
            <a:ext uri="{FF2B5EF4-FFF2-40B4-BE49-F238E27FC236}">
              <a16:creationId xmlns:a16="http://schemas.microsoft.com/office/drawing/2014/main" id="{00000000-0008-0000-0500-0000E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7" name="Text Box 15">
          <a:extLst>
            <a:ext uri="{FF2B5EF4-FFF2-40B4-BE49-F238E27FC236}">
              <a16:creationId xmlns:a16="http://schemas.microsoft.com/office/drawing/2014/main" id="{00000000-0008-0000-0500-0000E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8" name="Text Box 15">
          <a:extLst>
            <a:ext uri="{FF2B5EF4-FFF2-40B4-BE49-F238E27FC236}">
              <a16:creationId xmlns:a16="http://schemas.microsoft.com/office/drawing/2014/main" id="{00000000-0008-0000-0500-0000E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89" name="Text Box 15">
          <a:extLst>
            <a:ext uri="{FF2B5EF4-FFF2-40B4-BE49-F238E27FC236}">
              <a16:creationId xmlns:a16="http://schemas.microsoft.com/office/drawing/2014/main" id="{00000000-0008-0000-0500-0000E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0" name="Text Box 15">
          <a:extLst>
            <a:ext uri="{FF2B5EF4-FFF2-40B4-BE49-F238E27FC236}">
              <a16:creationId xmlns:a16="http://schemas.microsoft.com/office/drawing/2014/main" id="{00000000-0008-0000-0500-0000EA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1" name="Text Box 15">
          <a:extLst>
            <a:ext uri="{FF2B5EF4-FFF2-40B4-BE49-F238E27FC236}">
              <a16:creationId xmlns:a16="http://schemas.microsoft.com/office/drawing/2014/main" id="{00000000-0008-0000-0500-0000EB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2" name="Text Box 15">
          <a:extLst>
            <a:ext uri="{FF2B5EF4-FFF2-40B4-BE49-F238E27FC236}">
              <a16:creationId xmlns:a16="http://schemas.microsoft.com/office/drawing/2014/main" id="{00000000-0008-0000-0500-0000E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3" name="Text Box 15">
          <a:extLst>
            <a:ext uri="{FF2B5EF4-FFF2-40B4-BE49-F238E27FC236}">
              <a16:creationId xmlns:a16="http://schemas.microsoft.com/office/drawing/2014/main" id="{00000000-0008-0000-0500-0000E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4" name="Text Box 15">
          <a:extLst>
            <a:ext uri="{FF2B5EF4-FFF2-40B4-BE49-F238E27FC236}">
              <a16:creationId xmlns:a16="http://schemas.microsoft.com/office/drawing/2014/main" id="{00000000-0008-0000-0500-0000E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5" name="Text Box 15">
          <a:extLst>
            <a:ext uri="{FF2B5EF4-FFF2-40B4-BE49-F238E27FC236}">
              <a16:creationId xmlns:a16="http://schemas.microsoft.com/office/drawing/2014/main" id="{00000000-0008-0000-0500-0000E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6" name="Text Box 15">
          <a:extLst>
            <a:ext uri="{FF2B5EF4-FFF2-40B4-BE49-F238E27FC236}">
              <a16:creationId xmlns:a16="http://schemas.microsoft.com/office/drawing/2014/main" id="{00000000-0008-0000-0500-0000F0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7" name="Text Box 15">
          <a:extLst>
            <a:ext uri="{FF2B5EF4-FFF2-40B4-BE49-F238E27FC236}">
              <a16:creationId xmlns:a16="http://schemas.microsoft.com/office/drawing/2014/main" id="{00000000-0008-0000-0500-0000F1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498" name="Text Box 15">
          <a:extLst>
            <a:ext uri="{FF2B5EF4-FFF2-40B4-BE49-F238E27FC236}">
              <a16:creationId xmlns:a16="http://schemas.microsoft.com/office/drawing/2014/main" id="{00000000-0008-0000-0500-0000F201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499" name="Text Box 15">
          <a:extLst>
            <a:ext uri="{FF2B5EF4-FFF2-40B4-BE49-F238E27FC236}">
              <a16:creationId xmlns:a16="http://schemas.microsoft.com/office/drawing/2014/main" id="{00000000-0008-0000-0500-0000F3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0" name="Text Box 15">
          <a:extLst>
            <a:ext uri="{FF2B5EF4-FFF2-40B4-BE49-F238E27FC236}">
              <a16:creationId xmlns:a16="http://schemas.microsoft.com/office/drawing/2014/main" id="{00000000-0008-0000-0500-0000F401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1" name="Text Box 15">
          <a:extLst>
            <a:ext uri="{FF2B5EF4-FFF2-40B4-BE49-F238E27FC236}">
              <a16:creationId xmlns:a16="http://schemas.microsoft.com/office/drawing/2014/main" id="{00000000-0008-0000-0500-0000F5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2" name="Text Box 15">
          <a:extLst>
            <a:ext uri="{FF2B5EF4-FFF2-40B4-BE49-F238E27FC236}">
              <a16:creationId xmlns:a16="http://schemas.microsoft.com/office/drawing/2014/main" id="{00000000-0008-0000-0500-0000F6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3" name="Text Box 15">
          <a:extLst>
            <a:ext uri="{FF2B5EF4-FFF2-40B4-BE49-F238E27FC236}">
              <a16:creationId xmlns:a16="http://schemas.microsoft.com/office/drawing/2014/main" id="{00000000-0008-0000-0500-0000F7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4" name="Text Box 15">
          <a:extLst>
            <a:ext uri="{FF2B5EF4-FFF2-40B4-BE49-F238E27FC236}">
              <a16:creationId xmlns:a16="http://schemas.microsoft.com/office/drawing/2014/main" id="{00000000-0008-0000-0500-0000F8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5" name="Text Box 15">
          <a:extLst>
            <a:ext uri="{FF2B5EF4-FFF2-40B4-BE49-F238E27FC236}">
              <a16:creationId xmlns:a16="http://schemas.microsoft.com/office/drawing/2014/main" id="{00000000-0008-0000-0500-0000F9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6" name="Text Box 15">
          <a:extLst>
            <a:ext uri="{FF2B5EF4-FFF2-40B4-BE49-F238E27FC236}">
              <a16:creationId xmlns:a16="http://schemas.microsoft.com/office/drawing/2014/main" id="{00000000-0008-0000-0500-0000FA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07" name="Text Box 15">
          <a:extLst>
            <a:ext uri="{FF2B5EF4-FFF2-40B4-BE49-F238E27FC236}">
              <a16:creationId xmlns:a16="http://schemas.microsoft.com/office/drawing/2014/main" id="{00000000-0008-0000-0500-0000FB01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8" name="Text Box 15">
          <a:extLst>
            <a:ext uri="{FF2B5EF4-FFF2-40B4-BE49-F238E27FC236}">
              <a16:creationId xmlns:a16="http://schemas.microsoft.com/office/drawing/2014/main" id="{00000000-0008-0000-0500-0000FC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09" name="Text Box 15">
          <a:extLst>
            <a:ext uri="{FF2B5EF4-FFF2-40B4-BE49-F238E27FC236}">
              <a16:creationId xmlns:a16="http://schemas.microsoft.com/office/drawing/2014/main" id="{00000000-0008-0000-0500-0000FD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0" name="Text Box 15">
          <a:extLst>
            <a:ext uri="{FF2B5EF4-FFF2-40B4-BE49-F238E27FC236}">
              <a16:creationId xmlns:a16="http://schemas.microsoft.com/office/drawing/2014/main" id="{00000000-0008-0000-0500-0000FE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1" name="Text Box 15">
          <a:extLst>
            <a:ext uri="{FF2B5EF4-FFF2-40B4-BE49-F238E27FC236}">
              <a16:creationId xmlns:a16="http://schemas.microsoft.com/office/drawing/2014/main" id="{00000000-0008-0000-0500-0000FF01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2" name="Text Box 15">
          <a:extLst>
            <a:ext uri="{FF2B5EF4-FFF2-40B4-BE49-F238E27FC236}">
              <a16:creationId xmlns:a16="http://schemas.microsoft.com/office/drawing/2014/main" id="{00000000-0008-0000-0500-00000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3" name="Text Box 15">
          <a:extLst>
            <a:ext uri="{FF2B5EF4-FFF2-40B4-BE49-F238E27FC236}">
              <a16:creationId xmlns:a16="http://schemas.microsoft.com/office/drawing/2014/main" id="{00000000-0008-0000-0500-00000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4" name="Text Box 15">
          <a:extLst>
            <a:ext uri="{FF2B5EF4-FFF2-40B4-BE49-F238E27FC236}">
              <a16:creationId xmlns:a16="http://schemas.microsoft.com/office/drawing/2014/main" id="{00000000-0008-0000-0500-00000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5" name="Text Box 15">
          <a:extLst>
            <a:ext uri="{FF2B5EF4-FFF2-40B4-BE49-F238E27FC236}">
              <a16:creationId xmlns:a16="http://schemas.microsoft.com/office/drawing/2014/main" id="{00000000-0008-0000-0500-00000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6" name="Text Box 15">
          <a:extLst>
            <a:ext uri="{FF2B5EF4-FFF2-40B4-BE49-F238E27FC236}">
              <a16:creationId xmlns:a16="http://schemas.microsoft.com/office/drawing/2014/main" id="{00000000-0008-0000-0500-00000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7" name="Text Box 15">
          <a:extLst>
            <a:ext uri="{FF2B5EF4-FFF2-40B4-BE49-F238E27FC236}">
              <a16:creationId xmlns:a16="http://schemas.microsoft.com/office/drawing/2014/main" id="{00000000-0008-0000-0500-00000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18" name="Text Box 15">
          <a:extLst>
            <a:ext uri="{FF2B5EF4-FFF2-40B4-BE49-F238E27FC236}">
              <a16:creationId xmlns:a16="http://schemas.microsoft.com/office/drawing/2014/main" id="{00000000-0008-0000-0500-00000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19" name="Text Box 15">
          <a:extLst>
            <a:ext uri="{FF2B5EF4-FFF2-40B4-BE49-F238E27FC236}">
              <a16:creationId xmlns:a16="http://schemas.microsoft.com/office/drawing/2014/main" id="{00000000-0008-0000-0500-00000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0" name="Text Box 15">
          <a:extLst>
            <a:ext uri="{FF2B5EF4-FFF2-40B4-BE49-F238E27FC236}">
              <a16:creationId xmlns:a16="http://schemas.microsoft.com/office/drawing/2014/main" id="{00000000-0008-0000-0500-00000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1" name="Text Box 15">
          <a:extLst>
            <a:ext uri="{FF2B5EF4-FFF2-40B4-BE49-F238E27FC236}">
              <a16:creationId xmlns:a16="http://schemas.microsoft.com/office/drawing/2014/main" id="{00000000-0008-0000-0500-00000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2" name="Text Box 15">
          <a:extLst>
            <a:ext uri="{FF2B5EF4-FFF2-40B4-BE49-F238E27FC236}">
              <a16:creationId xmlns:a16="http://schemas.microsoft.com/office/drawing/2014/main" id="{00000000-0008-0000-0500-00000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3" name="Text Box 15">
          <a:extLst>
            <a:ext uri="{FF2B5EF4-FFF2-40B4-BE49-F238E27FC236}">
              <a16:creationId xmlns:a16="http://schemas.microsoft.com/office/drawing/2014/main" id="{00000000-0008-0000-0500-00000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4" name="Text Box 15">
          <a:extLst>
            <a:ext uri="{FF2B5EF4-FFF2-40B4-BE49-F238E27FC236}">
              <a16:creationId xmlns:a16="http://schemas.microsoft.com/office/drawing/2014/main" id="{00000000-0008-0000-0500-00000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25" name="Text Box 15">
          <a:extLst>
            <a:ext uri="{FF2B5EF4-FFF2-40B4-BE49-F238E27FC236}">
              <a16:creationId xmlns:a16="http://schemas.microsoft.com/office/drawing/2014/main" id="{00000000-0008-0000-0500-00000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6" name="Text Box 15">
          <a:extLst>
            <a:ext uri="{FF2B5EF4-FFF2-40B4-BE49-F238E27FC236}">
              <a16:creationId xmlns:a16="http://schemas.microsoft.com/office/drawing/2014/main" id="{00000000-0008-0000-0500-00000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7" name="Text Box 15">
          <a:extLst>
            <a:ext uri="{FF2B5EF4-FFF2-40B4-BE49-F238E27FC236}">
              <a16:creationId xmlns:a16="http://schemas.microsoft.com/office/drawing/2014/main" id="{00000000-0008-0000-0500-00000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8" name="Text Box 15">
          <a:extLst>
            <a:ext uri="{FF2B5EF4-FFF2-40B4-BE49-F238E27FC236}">
              <a16:creationId xmlns:a16="http://schemas.microsoft.com/office/drawing/2014/main" id="{00000000-0008-0000-0500-00001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29" name="Text Box 15">
          <a:extLst>
            <a:ext uri="{FF2B5EF4-FFF2-40B4-BE49-F238E27FC236}">
              <a16:creationId xmlns:a16="http://schemas.microsoft.com/office/drawing/2014/main" id="{00000000-0008-0000-0500-00001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0" name="Text Box 15">
          <a:extLst>
            <a:ext uri="{FF2B5EF4-FFF2-40B4-BE49-F238E27FC236}">
              <a16:creationId xmlns:a16="http://schemas.microsoft.com/office/drawing/2014/main" id="{00000000-0008-0000-0500-00001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1" name="Text Box 15">
          <a:extLst>
            <a:ext uri="{FF2B5EF4-FFF2-40B4-BE49-F238E27FC236}">
              <a16:creationId xmlns:a16="http://schemas.microsoft.com/office/drawing/2014/main" id="{00000000-0008-0000-0500-00001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2" name="Text Box 15">
          <a:extLst>
            <a:ext uri="{FF2B5EF4-FFF2-40B4-BE49-F238E27FC236}">
              <a16:creationId xmlns:a16="http://schemas.microsoft.com/office/drawing/2014/main" id="{00000000-0008-0000-0500-00001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3" name="Text Box 15">
          <a:extLst>
            <a:ext uri="{FF2B5EF4-FFF2-40B4-BE49-F238E27FC236}">
              <a16:creationId xmlns:a16="http://schemas.microsoft.com/office/drawing/2014/main" id="{00000000-0008-0000-0500-00001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4" name="Text Box 15">
          <a:extLst>
            <a:ext uri="{FF2B5EF4-FFF2-40B4-BE49-F238E27FC236}">
              <a16:creationId xmlns:a16="http://schemas.microsoft.com/office/drawing/2014/main" id="{00000000-0008-0000-0500-00001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5" name="Text Box 15">
          <a:extLst>
            <a:ext uri="{FF2B5EF4-FFF2-40B4-BE49-F238E27FC236}">
              <a16:creationId xmlns:a16="http://schemas.microsoft.com/office/drawing/2014/main" id="{00000000-0008-0000-0500-00001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36" name="Text Box 15">
          <a:extLst>
            <a:ext uri="{FF2B5EF4-FFF2-40B4-BE49-F238E27FC236}">
              <a16:creationId xmlns:a16="http://schemas.microsoft.com/office/drawing/2014/main" id="{00000000-0008-0000-0500-00001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7" name="Text Box 15">
          <a:extLst>
            <a:ext uri="{FF2B5EF4-FFF2-40B4-BE49-F238E27FC236}">
              <a16:creationId xmlns:a16="http://schemas.microsoft.com/office/drawing/2014/main" id="{00000000-0008-0000-0500-00001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8" name="Text Box 15">
          <a:extLst>
            <a:ext uri="{FF2B5EF4-FFF2-40B4-BE49-F238E27FC236}">
              <a16:creationId xmlns:a16="http://schemas.microsoft.com/office/drawing/2014/main" id="{00000000-0008-0000-0500-00001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39" name="Text Box 15">
          <a:extLst>
            <a:ext uri="{FF2B5EF4-FFF2-40B4-BE49-F238E27FC236}">
              <a16:creationId xmlns:a16="http://schemas.microsoft.com/office/drawing/2014/main" id="{00000000-0008-0000-0500-00001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0" name="Text Box 15">
          <a:extLst>
            <a:ext uri="{FF2B5EF4-FFF2-40B4-BE49-F238E27FC236}">
              <a16:creationId xmlns:a16="http://schemas.microsoft.com/office/drawing/2014/main" id="{00000000-0008-0000-0500-00001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1" name="Text Box 15">
          <a:extLst>
            <a:ext uri="{FF2B5EF4-FFF2-40B4-BE49-F238E27FC236}">
              <a16:creationId xmlns:a16="http://schemas.microsoft.com/office/drawing/2014/main" id="{00000000-0008-0000-0500-00001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2" name="Text Box 15">
          <a:extLst>
            <a:ext uri="{FF2B5EF4-FFF2-40B4-BE49-F238E27FC236}">
              <a16:creationId xmlns:a16="http://schemas.microsoft.com/office/drawing/2014/main" id="{00000000-0008-0000-0500-00001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43" name="Text Box 15">
          <a:extLst>
            <a:ext uri="{FF2B5EF4-FFF2-40B4-BE49-F238E27FC236}">
              <a16:creationId xmlns:a16="http://schemas.microsoft.com/office/drawing/2014/main" id="{00000000-0008-0000-0500-00001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4" name="Text Box 15">
          <a:extLst>
            <a:ext uri="{FF2B5EF4-FFF2-40B4-BE49-F238E27FC236}">
              <a16:creationId xmlns:a16="http://schemas.microsoft.com/office/drawing/2014/main" id="{00000000-0008-0000-0500-00002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5" name="Text Box 15">
          <a:extLst>
            <a:ext uri="{FF2B5EF4-FFF2-40B4-BE49-F238E27FC236}">
              <a16:creationId xmlns:a16="http://schemas.microsoft.com/office/drawing/2014/main" id="{00000000-0008-0000-0500-00002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6" name="Text Box 15">
          <a:extLst>
            <a:ext uri="{FF2B5EF4-FFF2-40B4-BE49-F238E27FC236}">
              <a16:creationId xmlns:a16="http://schemas.microsoft.com/office/drawing/2014/main" id="{00000000-0008-0000-0500-00002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7" name="Text Box 15">
          <a:extLst>
            <a:ext uri="{FF2B5EF4-FFF2-40B4-BE49-F238E27FC236}">
              <a16:creationId xmlns:a16="http://schemas.microsoft.com/office/drawing/2014/main" id="{00000000-0008-0000-0500-00002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8" name="Text Box 15">
          <a:extLst>
            <a:ext uri="{FF2B5EF4-FFF2-40B4-BE49-F238E27FC236}">
              <a16:creationId xmlns:a16="http://schemas.microsoft.com/office/drawing/2014/main" id="{00000000-0008-0000-0500-00002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49" name="Text Box 15">
          <a:extLst>
            <a:ext uri="{FF2B5EF4-FFF2-40B4-BE49-F238E27FC236}">
              <a16:creationId xmlns:a16="http://schemas.microsoft.com/office/drawing/2014/main" id="{00000000-0008-0000-0500-00002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0" name="Text Box 15">
          <a:extLst>
            <a:ext uri="{FF2B5EF4-FFF2-40B4-BE49-F238E27FC236}">
              <a16:creationId xmlns:a16="http://schemas.microsoft.com/office/drawing/2014/main" id="{00000000-0008-0000-0500-00002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1" name="Text Box 15">
          <a:extLst>
            <a:ext uri="{FF2B5EF4-FFF2-40B4-BE49-F238E27FC236}">
              <a16:creationId xmlns:a16="http://schemas.microsoft.com/office/drawing/2014/main" id="{00000000-0008-0000-0500-00002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2" name="Text Box 15">
          <a:extLst>
            <a:ext uri="{FF2B5EF4-FFF2-40B4-BE49-F238E27FC236}">
              <a16:creationId xmlns:a16="http://schemas.microsoft.com/office/drawing/2014/main" id="{00000000-0008-0000-0500-000028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3" name="Text Box 15">
          <a:extLst>
            <a:ext uri="{FF2B5EF4-FFF2-40B4-BE49-F238E27FC236}">
              <a16:creationId xmlns:a16="http://schemas.microsoft.com/office/drawing/2014/main" id="{00000000-0008-0000-0500-00002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54" name="Text Box 15">
          <a:extLst>
            <a:ext uri="{FF2B5EF4-FFF2-40B4-BE49-F238E27FC236}">
              <a16:creationId xmlns:a16="http://schemas.microsoft.com/office/drawing/2014/main" id="{00000000-0008-0000-0500-00002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5" name="Text Box 15">
          <a:extLst>
            <a:ext uri="{FF2B5EF4-FFF2-40B4-BE49-F238E27FC236}">
              <a16:creationId xmlns:a16="http://schemas.microsoft.com/office/drawing/2014/main" id="{00000000-0008-0000-0500-00002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6" name="Text Box 15">
          <a:extLst>
            <a:ext uri="{FF2B5EF4-FFF2-40B4-BE49-F238E27FC236}">
              <a16:creationId xmlns:a16="http://schemas.microsoft.com/office/drawing/2014/main" id="{00000000-0008-0000-0500-00002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7" name="Text Box 15">
          <a:extLst>
            <a:ext uri="{FF2B5EF4-FFF2-40B4-BE49-F238E27FC236}">
              <a16:creationId xmlns:a16="http://schemas.microsoft.com/office/drawing/2014/main" id="{00000000-0008-0000-0500-00002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8" name="Text Box 15">
          <a:extLst>
            <a:ext uri="{FF2B5EF4-FFF2-40B4-BE49-F238E27FC236}">
              <a16:creationId xmlns:a16="http://schemas.microsoft.com/office/drawing/2014/main" id="{00000000-0008-0000-0500-00002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59" name="Text Box 15">
          <a:extLst>
            <a:ext uri="{FF2B5EF4-FFF2-40B4-BE49-F238E27FC236}">
              <a16:creationId xmlns:a16="http://schemas.microsoft.com/office/drawing/2014/main" id="{00000000-0008-0000-0500-00002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0" name="Text Box 15">
          <a:extLst>
            <a:ext uri="{FF2B5EF4-FFF2-40B4-BE49-F238E27FC236}">
              <a16:creationId xmlns:a16="http://schemas.microsoft.com/office/drawing/2014/main" id="{00000000-0008-0000-0500-00003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1" name="Text Box 15">
          <a:extLst>
            <a:ext uri="{FF2B5EF4-FFF2-40B4-BE49-F238E27FC236}">
              <a16:creationId xmlns:a16="http://schemas.microsoft.com/office/drawing/2014/main" id="{00000000-0008-0000-0500-00003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2" name="Text Box 15">
          <a:extLst>
            <a:ext uri="{FF2B5EF4-FFF2-40B4-BE49-F238E27FC236}">
              <a16:creationId xmlns:a16="http://schemas.microsoft.com/office/drawing/2014/main" id="{00000000-0008-0000-0500-00003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3" name="Text Box 15">
          <a:extLst>
            <a:ext uri="{FF2B5EF4-FFF2-40B4-BE49-F238E27FC236}">
              <a16:creationId xmlns:a16="http://schemas.microsoft.com/office/drawing/2014/main" id="{00000000-0008-0000-0500-00003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4" name="Text Box 15">
          <a:extLst>
            <a:ext uri="{FF2B5EF4-FFF2-40B4-BE49-F238E27FC236}">
              <a16:creationId xmlns:a16="http://schemas.microsoft.com/office/drawing/2014/main" id="{00000000-0008-0000-0500-00003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5" name="Text Box 15">
          <a:extLst>
            <a:ext uri="{FF2B5EF4-FFF2-40B4-BE49-F238E27FC236}">
              <a16:creationId xmlns:a16="http://schemas.microsoft.com/office/drawing/2014/main" id="{00000000-0008-0000-0500-00003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6" name="Text Box 15">
          <a:extLst>
            <a:ext uri="{FF2B5EF4-FFF2-40B4-BE49-F238E27FC236}">
              <a16:creationId xmlns:a16="http://schemas.microsoft.com/office/drawing/2014/main" id="{00000000-0008-0000-0500-00003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7" name="Text Box 15">
          <a:extLst>
            <a:ext uri="{FF2B5EF4-FFF2-40B4-BE49-F238E27FC236}">
              <a16:creationId xmlns:a16="http://schemas.microsoft.com/office/drawing/2014/main" id="{00000000-0008-0000-0500-00003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68" name="Text Box 15">
          <a:extLst>
            <a:ext uri="{FF2B5EF4-FFF2-40B4-BE49-F238E27FC236}">
              <a16:creationId xmlns:a16="http://schemas.microsoft.com/office/drawing/2014/main" id="{00000000-0008-0000-0500-00003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69" name="Text Box 15">
          <a:extLst>
            <a:ext uri="{FF2B5EF4-FFF2-40B4-BE49-F238E27FC236}">
              <a16:creationId xmlns:a16="http://schemas.microsoft.com/office/drawing/2014/main" id="{00000000-0008-0000-0500-000039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0" name="Text Box 15">
          <a:extLst>
            <a:ext uri="{FF2B5EF4-FFF2-40B4-BE49-F238E27FC236}">
              <a16:creationId xmlns:a16="http://schemas.microsoft.com/office/drawing/2014/main" id="{00000000-0008-0000-0500-00003A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1" name="Text Box 15">
          <a:extLst>
            <a:ext uri="{FF2B5EF4-FFF2-40B4-BE49-F238E27FC236}">
              <a16:creationId xmlns:a16="http://schemas.microsoft.com/office/drawing/2014/main" id="{00000000-0008-0000-0500-00003B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72" name="Text Box 15">
          <a:extLst>
            <a:ext uri="{FF2B5EF4-FFF2-40B4-BE49-F238E27FC236}">
              <a16:creationId xmlns:a16="http://schemas.microsoft.com/office/drawing/2014/main" id="{00000000-0008-0000-0500-00003C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3" name="Text Box 15">
          <a:extLst>
            <a:ext uri="{FF2B5EF4-FFF2-40B4-BE49-F238E27FC236}">
              <a16:creationId xmlns:a16="http://schemas.microsoft.com/office/drawing/2014/main" id="{00000000-0008-0000-0500-00003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4" name="Text Box 15">
          <a:extLst>
            <a:ext uri="{FF2B5EF4-FFF2-40B4-BE49-F238E27FC236}">
              <a16:creationId xmlns:a16="http://schemas.microsoft.com/office/drawing/2014/main" id="{00000000-0008-0000-0500-00003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5" name="Text Box 15">
          <a:extLst>
            <a:ext uri="{FF2B5EF4-FFF2-40B4-BE49-F238E27FC236}">
              <a16:creationId xmlns:a16="http://schemas.microsoft.com/office/drawing/2014/main" id="{00000000-0008-0000-0500-00003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6" name="Text Box 15">
          <a:extLst>
            <a:ext uri="{FF2B5EF4-FFF2-40B4-BE49-F238E27FC236}">
              <a16:creationId xmlns:a16="http://schemas.microsoft.com/office/drawing/2014/main" id="{00000000-0008-0000-0500-00004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7" name="Text Box 15">
          <a:extLst>
            <a:ext uri="{FF2B5EF4-FFF2-40B4-BE49-F238E27FC236}">
              <a16:creationId xmlns:a16="http://schemas.microsoft.com/office/drawing/2014/main" id="{00000000-0008-0000-0500-00004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8" name="Text Box 15">
          <a:extLst>
            <a:ext uri="{FF2B5EF4-FFF2-40B4-BE49-F238E27FC236}">
              <a16:creationId xmlns:a16="http://schemas.microsoft.com/office/drawing/2014/main" id="{00000000-0008-0000-0500-00004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79" name="Text Box 15">
          <a:extLst>
            <a:ext uri="{FF2B5EF4-FFF2-40B4-BE49-F238E27FC236}">
              <a16:creationId xmlns:a16="http://schemas.microsoft.com/office/drawing/2014/main" id="{00000000-0008-0000-0500-00004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0" name="Text Box 15">
          <a:extLst>
            <a:ext uri="{FF2B5EF4-FFF2-40B4-BE49-F238E27FC236}">
              <a16:creationId xmlns:a16="http://schemas.microsoft.com/office/drawing/2014/main" id="{00000000-0008-0000-0500-00004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1" name="Text Box 15">
          <a:extLst>
            <a:ext uri="{FF2B5EF4-FFF2-40B4-BE49-F238E27FC236}">
              <a16:creationId xmlns:a16="http://schemas.microsoft.com/office/drawing/2014/main" id="{00000000-0008-0000-0500-00004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2" name="Text Box 15">
          <a:extLst>
            <a:ext uri="{FF2B5EF4-FFF2-40B4-BE49-F238E27FC236}">
              <a16:creationId xmlns:a16="http://schemas.microsoft.com/office/drawing/2014/main" id="{00000000-0008-0000-0500-00004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3" name="Text Box 15">
          <a:extLst>
            <a:ext uri="{FF2B5EF4-FFF2-40B4-BE49-F238E27FC236}">
              <a16:creationId xmlns:a16="http://schemas.microsoft.com/office/drawing/2014/main" id="{00000000-0008-0000-0500-00004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4" name="Text Box 15">
          <a:extLst>
            <a:ext uri="{FF2B5EF4-FFF2-40B4-BE49-F238E27FC236}">
              <a16:creationId xmlns:a16="http://schemas.microsoft.com/office/drawing/2014/main" id="{00000000-0008-0000-0500-00004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5" name="Text Box 15">
          <a:extLst>
            <a:ext uri="{FF2B5EF4-FFF2-40B4-BE49-F238E27FC236}">
              <a16:creationId xmlns:a16="http://schemas.microsoft.com/office/drawing/2014/main" id="{00000000-0008-0000-0500-00004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6" name="Text Box 15">
          <a:extLst>
            <a:ext uri="{FF2B5EF4-FFF2-40B4-BE49-F238E27FC236}">
              <a16:creationId xmlns:a16="http://schemas.microsoft.com/office/drawing/2014/main" id="{00000000-0008-0000-0500-00004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7" name="Text Box 15">
          <a:extLst>
            <a:ext uri="{FF2B5EF4-FFF2-40B4-BE49-F238E27FC236}">
              <a16:creationId xmlns:a16="http://schemas.microsoft.com/office/drawing/2014/main" id="{00000000-0008-0000-0500-00004B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88" name="Text Box 15">
          <a:extLst>
            <a:ext uri="{FF2B5EF4-FFF2-40B4-BE49-F238E27FC236}">
              <a16:creationId xmlns:a16="http://schemas.microsoft.com/office/drawing/2014/main" id="{00000000-0008-0000-0500-00004C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89" name="Text Box 15">
          <a:extLst>
            <a:ext uri="{FF2B5EF4-FFF2-40B4-BE49-F238E27FC236}">
              <a16:creationId xmlns:a16="http://schemas.microsoft.com/office/drawing/2014/main" id="{00000000-0008-0000-0500-00004D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0" name="Text Box 15">
          <a:extLst>
            <a:ext uri="{FF2B5EF4-FFF2-40B4-BE49-F238E27FC236}">
              <a16:creationId xmlns:a16="http://schemas.microsoft.com/office/drawing/2014/main" id="{00000000-0008-0000-0500-00004E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1" name="Text Box 15">
          <a:extLst>
            <a:ext uri="{FF2B5EF4-FFF2-40B4-BE49-F238E27FC236}">
              <a16:creationId xmlns:a16="http://schemas.microsoft.com/office/drawing/2014/main" id="{00000000-0008-0000-0500-00004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2" name="Text Box 15">
          <a:extLst>
            <a:ext uri="{FF2B5EF4-FFF2-40B4-BE49-F238E27FC236}">
              <a16:creationId xmlns:a16="http://schemas.microsoft.com/office/drawing/2014/main" id="{00000000-0008-0000-0500-000050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3" name="Text Box 15">
          <a:extLst>
            <a:ext uri="{FF2B5EF4-FFF2-40B4-BE49-F238E27FC236}">
              <a16:creationId xmlns:a16="http://schemas.microsoft.com/office/drawing/2014/main" id="{00000000-0008-0000-0500-00005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4" name="Text Box 15">
          <a:extLst>
            <a:ext uri="{FF2B5EF4-FFF2-40B4-BE49-F238E27FC236}">
              <a16:creationId xmlns:a16="http://schemas.microsoft.com/office/drawing/2014/main" id="{00000000-0008-0000-0500-00005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5" name="Text Box 15">
          <a:extLst>
            <a:ext uri="{FF2B5EF4-FFF2-40B4-BE49-F238E27FC236}">
              <a16:creationId xmlns:a16="http://schemas.microsoft.com/office/drawing/2014/main" id="{00000000-0008-0000-0500-00005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6" name="Text Box 15">
          <a:extLst>
            <a:ext uri="{FF2B5EF4-FFF2-40B4-BE49-F238E27FC236}">
              <a16:creationId xmlns:a16="http://schemas.microsoft.com/office/drawing/2014/main" id="{00000000-0008-0000-0500-00005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597" name="Text Box 15">
          <a:extLst>
            <a:ext uri="{FF2B5EF4-FFF2-40B4-BE49-F238E27FC236}">
              <a16:creationId xmlns:a16="http://schemas.microsoft.com/office/drawing/2014/main" id="{00000000-0008-0000-0500-00005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8" name="Text Box 15">
          <a:extLst>
            <a:ext uri="{FF2B5EF4-FFF2-40B4-BE49-F238E27FC236}">
              <a16:creationId xmlns:a16="http://schemas.microsoft.com/office/drawing/2014/main" id="{00000000-0008-0000-0500-00005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599" name="Text Box 15">
          <a:extLst>
            <a:ext uri="{FF2B5EF4-FFF2-40B4-BE49-F238E27FC236}">
              <a16:creationId xmlns:a16="http://schemas.microsoft.com/office/drawing/2014/main" id="{00000000-0008-0000-0500-000057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0" name="Text Box 15">
          <a:extLst>
            <a:ext uri="{FF2B5EF4-FFF2-40B4-BE49-F238E27FC236}">
              <a16:creationId xmlns:a16="http://schemas.microsoft.com/office/drawing/2014/main" id="{00000000-0008-0000-0500-00005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1" name="Text Box 15">
          <a:extLst>
            <a:ext uri="{FF2B5EF4-FFF2-40B4-BE49-F238E27FC236}">
              <a16:creationId xmlns:a16="http://schemas.microsoft.com/office/drawing/2014/main" id="{00000000-0008-0000-0500-00005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2" name="Text Box 15">
          <a:extLst>
            <a:ext uri="{FF2B5EF4-FFF2-40B4-BE49-F238E27FC236}">
              <a16:creationId xmlns:a16="http://schemas.microsoft.com/office/drawing/2014/main" id="{00000000-0008-0000-0500-00005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3" name="Text Box 15">
          <a:extLst>
            <a:ext uri="{FF2B5EF4-FFF2-40B4-BE49-F238E27FC236}">
              <a16:creationId xmlns:a16="http://schemas.microsoft.com/office/drawing/2014/main" id="{00000000-0008-0000-0500-00005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4" name="Text Box 15">
          <a:extLst>
            <a:ext uri="{FF2B5EF4-FFF2-40B4-BE49-F238E27FC236}">
              <a16:creationId xmlns:a16="http://schemas.microsoft.com/office/drawing/2014/main" id="{00000000-0008-0000-0500-00005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5" name="Text Box 15">
          <a:extLst>
            <a:ext uri="{FF2B5EF4-FFF2-40B4-BE49-F238E27FC236}">
              <a16:creationId xmlns:a16="http://schemas.microsoft.com/office/drawing/2014/main" id="{00000000-0008-0000-0500-00005D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6" name="Text Box 15">
          <a:extLst>
            <a:ext uri="{FF2B5EF4-FFF2-40B4-BE49-F238E27FC236}">
              <a16:creationId xmlns:a16="http://schemas.microsoft.com/office/drawing/2014/main" id="{00000000-0008-0000-0500-00005E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7" name="Text Box 15">
          <a:extLst>
            <a:ext uri="{FF2B5EF4-FFF2-40B4-BE49-F238E27FC236}">
              <a16:creationId xmlns:a16="http://schemas.microsoft.com/office/drawing/2014/main" id="{00000000-0008-0000-0500-00005F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08" name="Text Box 15">
          <a:extLst>
            <a:ext uri="{FF2B5EF4-FFF2-40B4-BE49-F238E27FC236}">
              <a16:creationId xmlns:a16="http://schemas.microsoft.com/office/drawing/2014/main" id="{00000000-0008-0000-0500-000060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09" name="Text Box 15">
          <a:extLst>
            <a:ext uri="{FF2B5EF4-FFF2-40B4-BE49-F238E27FC236}">
              <a16:creationId xmlns:a16="http://schemas.microsoft.com/office/drawing/2014/main" id="{00000000-0008-0000-0500-000061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0" name="Text Box 15">
          <a:extLst>
            <a:ext uri="{FF2B5EF4-FFF2-40B4-BE49-F238E27FC236}">
              <a16:creationId xmlns:a16="http://schemas.microsoft.com/office/drawing/2014/main" id="{00000000-0008-0000-0500-000062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1" name="Text Box 15">
          <a:extLst>
            <a:ext uri="{FF2B5EF4-FFF2-40B4-BE49-F238E27FC236}">
              <a16:creationId xmlns:a16="http://schemas.microsoft.com/office/drawing/2014/main" id="{00000000-0008-0000-0500-00006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2" name="Text Box 15">
          <a:extLst>
            <a:ext uri="{FF2B5EF4-FFF2-40B4-BE49-F238E27FC236}">
              <a16:creationId xmlns:a16="http://schemas.microsoft.com/office/drawing/2014/main" id="{00000000-0008-0000-0500-00006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3" name="Text Box 15">
          <a:extLst>
            <a:ext uri="{FF2B5EF4-FFF2-40B4-BE49-F238E27FC236}">
              <a16:creationId xmlns:a16="http://schemas.microsoft.com/office/drawing/2014/main" id="{00000000-0008-0000-0500-00006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4" name="Text Box 15">
          <a:extLst>
            <a:ext uri="{FF2B5EF4-FFF2-40B4-BE49-F238E27FC236}">
              <a16:creationId xmlns:a16="http://schemas.microsoft.com/office/drawing/2014/main" id="{00000000-0008-0000-0500-00006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15" name="Text Box 15">
          <a:extLst>
            <a:ext uri="{FF2B5EF4-FFF2-40B4-BE49-F238E27FC236}">
              <a16:creationId xmlns:a16="http://schemas.microsoft.com/office/drawing/2014/main" id="{00000000-0008-0000-0500-00006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6" name="Text Box 15">
          <a:extLst>
            <a:ext uri="{FF2B5EF4-FFF2-40B4-BE49-F238E27FC236}">
              <a16:creationId xmlns:a16="http://schemas.microsoft.com/office/drawing/2014/main" id="{00000000-0008-0000-0500-000068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7" name="Text Box 15">
          <a:extLst>
            <a:ext uri="{FF2B5EF4-FFF2-40B4-BE49-F238E27FC236}">
              <a16:creationId xmlns:a16="http://schemas.microsoft.com/office/drawing/2014/main" id="{00000000-0008-0000-0500-000069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8" name="Text Box 15">
          <a:extLst>
            <a:ext uri="{FF2B5EF4-FFF2-40B4-BE49-F238E27FC236}">
              <a16:creationId xmlns:a16="http://schemas.microsoft.com/office/drawing/2014/main" id="{00000000-0008-0000-0500-00006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19" name="Text Box 15">
          <a:extLst>
            <a:ext uri="{FF2B5EF4-FFF2-40B4-BE49-F238E27FC236}">
              <a16:creationId xmlns:a16="http://schemas.microsoft.com/office/drawing/2014/main" id="{00000000-0008-0000-0500-00006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0" name="Text Box 15">
          <a:extLst>
            <a:ext uri="{FF2B5EF4-FFF2-40B4-BE49-F238E27FC236}">
              <a16:creationId xmlns:a16="http://schemas.microsoft.com/office/drawing/2014/main" id="{00000000-0008-0000-0500-00006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1" name="Text Box 15">
          <a:extLst>
            <a:ext uri="{FF2B5EF4-FFF2-40B4-BE49-F238E27FC236}">
              <a16:creationId xmlns:a16="http://schemas.microsoft.com/office/drawing/2014/main" id="{00000000-0008-0000-0500-00006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2" name="Text Box 15">
          <a:extLst>
            <a:ext uri="{FF2B5EF4-FFF2-40B4-BE49-F238E27FC236}">
              <a16:creationId xmlns:a16="http://schemas.microsoft.com/office/drawing/2014/main" id="{00000000-0008-0000-0500-00006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3" name="Text Box 15">
          <a:extLst>
            <a:ext uri="{FF2B5EF4-FFF2-40B4-BE49-F238E27FC236}">
              <a16:creationId xmlns:a16="http://schemas.microsoft.com/office/drawing/2014/main" id="{00000000-0008-0000-0500-00006F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4" name="Text Box 15">
          <a:extLst>
            <a:ext uri="{FF2B5EF4-FFF2-40B4-BE49-F238E27FC236}">
              <a16:creationId xmlns:a16="http://schemas.microsoft.com/office/drawing/2014/main" id="{00000000-0008-0000-0500-000070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5" name="Text Box 15">
          <a:extLst>
            <a:ext uri="{FF2B5EF4-FFF2-40B4-BE49-F238E27FC236}">
              <a16:creationId xmlns:a16="http://schemas.microsoft.com/office/drawing/2014/main" id="{00000000-0008-0000-0500-000071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26" name="Text Box 15">
          <a:extLst>
            <a:ext uri="{FF2B5EF4-FFF2-40B4-BE49-F238E27FC236}">
              <a16:creationId xmlns:a16="http://schemas.microsoft.com/office/drawing/2014/main" id="{00000000-0008-0000-0500-000072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7" name="Text Box 15">
          <a:extLst>
            <a:ext uri="{FF2B5EF4-FFF2-40B4-BE49-F238E27FC236}">
              <a16:creationId xmlns:a16="http://schemas.microsoft.com/office/drawing/2014/main" id="{00000000-0008-0000-0500-000073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8" name="Text Box 15">
          <a:extLst>
            <a:ext uri="{FF2B5EF4-FFF2-40B4-BE49-F238E27FC236}">
              <a16:creationId xmlns:a16="http://schemas.microsoft.com/office/drawing/2014/main" id="{00000000-0008-0000-0500-000074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29" name="Text Box 15">
          <a:extLst>
            <a:ext uri="{FF2B5EF4-FFF2-40B4-BE49-F238E27FC236}">
              <a16:creationId xmlns:a16="http://schemas.microsoft.com/office/drawing/2014/main" id="{00000000-0008-0000-0500-00007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0" name="Text Box 15">
          <a:extLst>
            <a:ext uri="{FF2B5EF4-FFF2-40B4-BE49-F238E27FC236}">
              <a16:creationId xmlns:a16="http://schemas.microsoft.com/office/drawing/2014/main" id="{00000000-0008-0000-0500-00007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1" name="Text Box 15">
          <a:extLst>
            <a:ext uri="{FF2B5EF4-FFF2-40B4-BE49-F238E27FC236}">
              <a16:creationId xmlns:a16="http://schemas.microsoft.com/office/drawing/2014/main" id="{00000000-0008-0000-0500-00007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2" name="Text Box 15">
          <a:extLst>
            <a:ext uri="{FF2B5EF4-FFF2-40B4-BE49-F238E27FC236}">
              <a16:creationId xmlns:a16="http://schemas.microsoft.com/office/drawing/2014/main" id="{00000000-0008-0000-0500-00007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33" name="Text Box 15">
          <a:extLst>
            <a:ext uri="{FF2B5EF4-FFF2-40B4-BE49-F238E27FC236}">
              <a16:creationId xmlns:a16="http://schemas.microsoft.com/office/drawing/2014/main" id="{00000000-0008-0000-0500-00007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4" name="Text Box 15">
          <a:extLst>
            <a:ext uri="{FF2B5EF4-FFF2-40B4-BE49-F238E27FC236}">
              <a16:creationId xmlns:a16="http://schemas.microsoft.com/office/drawing/2014/main" id="{00000000-0008-0000-0500-00007A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5" name="Text Box 15">
          <a:extLst>
            <a:ext uri="{FF2B5EF4-FFF2-40B4-BE49-F238E27FC236}">
              <a16:creationId xmlns:a16="http://schemas.microsoft.com/office/drawing/2014/main" id="{00000000-0008-0000-0500-00007B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6" name="Text Box 15">
          <a:extLst>
            <a:ext uri="{FF2B5EF4-FFF2-40B4-BE49-F238E27FC236}">
              <a16:creationId xmlns:a16="http://schemas.microsoft.com/office/drawing/2014/main" id="{00000000-0008-0000-0500-00007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7" name="Text Box 15">
          <a:extLst>
            <a:ext uri="{FF2B5EF4-FFF2-40B4-BE49-F238E27FC236}">
              <a16:creationId xmlns:a16="http://schemas.microsoft.com/office/drawing/2014/main" id="{00000000-0008-0000-0500-00007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8" name="Text Box 15">
          <a:extLst>
            <a:ext uri="{FF2B5EF4-FFF2-40B4-BE49-F238E27FC236}">
              <a16:creationId xmlns:a16="http://schemas.microsoft.com/office/drawing/2014/main" id="{00000000-0008-0000-0500-00007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39" name="Text Box 15">
          <a:extLst>
            <a:ext uri="{FF2B5EF4-FFF2-40B4-BE49-F238E27FC236}">
              <a16:creationId xmlns:a16="http://schemas.microsoft.com/office/drawing/2014/main" id="{00000000-0008-0000-0500-00007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0" name="Text Box 15">
          <a:extLst>
            <a:ext uri="{FF2B5EF4-FFF2-40B4-BE49-F238E27FC236}">
              <a16:creationId xmlns:a16="http://schemas.microsoft.com/office/drawing/2014/main" id="{00000000-0008-0000-0500-00008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1" name="Text Box 15">
          <a:extLst>
            <a:ext uri="{FF2B5EF4-FFF2-40B4-BE49-F238E27FC236}">
              <a16:creationId xmlns:a16="http://schemas.microsoft.com/office/drawing/2014/main" id="{00000000-0008-0000-0500-000081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2" name="Text Box 15">
          <a:extLst>
            <a:ext uri="{FF2B5EF4-FFF2-40B4-BE49-F238E27FC236}">
              <a16:creationId xmlns:a16="http://schemas.microsoft.com/office/drawing/2014/main" id="{00000000-0008-0000-0500-000082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3" name="Text Box 15">
          <a:extLst>
            <a:ext uri="{FF2B5EF4-FFF2-40B4-BE49-F238E27FC236}">
              <a16:creationId xmlns:a16="http://schemas.microsoft.com/office/drawing/2014/main" id="{00000000-0008-0000-0500-000083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44" name="Text Box 15">
          <a:extLst>
            <a:ext uri="{FF2B5EF4-FFF2-40B4-BE49-F238E27FC236}">
              <a16:creationId xmlns:a16="http://schemas.microsoft.com/office/drawing/2014/main" id="{00000000-0008-0000-0500-000084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5" name="Text Box 15">
          <a:extLst>
            <a:ext uri="{FF2B5EF4-FFF2-40B4-BE49-F238E27FC236}">
              <a16:creationId xmlns:a16="http://schemas.microsoft.com/office/drawing/2014/main" id="{00000000-0008-0000-0500-000085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6" name="Text Box 15">
          <a:extLst>
            <a:ext uri="{FF2B5EF4-FFF2-40B4-BE49-F238E27FC236}">
              <a16:creationId xmlns:a16="http://schemas.microsoft.com/office/drawing/2014/main" id="{00000000-0008-0000-0500-000086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7" name="Text Box 15">
          <a:extLst>
            <a:ext uri="{FF2B5EF4-FFF2-40B4-BE49-F238E27FC236}">
              <a16:creationId xmlns:a16="http://schemas.microsoft.com/office/drawing/2014/main" id="{00000000-0008-0000-0500-00008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8" name="Text Box 15">
          <a:extLst>
            <a:ext uri="{FF2B5EF4-FFF2-40B4-BE49-F238E27FC236}">
              <a16:creationId xmlns:a16="http://schemas.microsoft.com/office/drawing/2014/main" id="{00000000-0008-0000-0500-00008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49" name="Text Box 15">
          <a:extLst>
            <a:ext uri="{FF2B5EF4-FFF2-40B4-BE49-F238E27FC236}">
              <a16:creationId xmlns:a16="http://schemas.microsoft.com/office/drawing/2014/main" id="{00000000-0008-0000-0500-00008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0" name="Text Box 15">
          <a:extLst>
            <a:ext uri="{FF2B5EF4-FFF2-40B4-BE49-F238E27FC236}">
              <a16:creationId xmlns:a16="http://schemas.microsoft.com/office/drawing/2014/main" id="{00000000-0008-0000-0500-00008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1" name="Text Box 15">
          <a:extLst>
            <a:ext uri="{FF2B5EF4-FFF2-40B4-BE49-F238E27FC236}">
              <a16:creationId xmlns:a16="http://schemas.microsoft.com/office/drawing/2014/main" id="{00000000-0008-0000-0500-00008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2" name="Text Box 15">
          <a:extLst>
            <a:ext uri="{FF2B5EF4-FFF2-40B4-BE49-F238E27FC236}">
              <a16:creationId xmlns:a16="http://schemas.microsoft.com/office/drawing/2014/main" id="{00000000-0008-0000-0500-00008C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3" name="Text Box 15">
          <a:extLst>
            <a:ext uri="{FF2B5EF4-FFF2-40B4-BE49-F238E27FC236}">
              <a16:creationId xmlns:a16="http://schemas.microsoft.com/office/drawing/2014/main" id="{00000000-0008-0000-0500-00008D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4" name="Text Box 15">
          <a:extLst>
            <a:ext uri="{FF2B5EF4-FFF2-40B4-BE49-F238E27FC236}">
              <a16:creationId xmlns:a16="http://schemas.microsoft.com/office/drawing/2014/main" id="{00000000-0008-0000-0500-00008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5" name="Text Box 15">
          <a:extLst>
            <a:ext uri="{FF2B5EF4-FFF2-40B4-BE49-F238E27FC236}">
              <a16:creationId xmlns:a16="http://schemas.microsoft.com/office/drawing/2014/main" id="{00000000-0008-0000-0500-00008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6" name="Text Box 15">
          <a:extLst>
            <a:ext uri="{FF2B5EF4-FFF2-40B4-BE49-F238E27FC236}">
              <a16:creationId xmlns:a16="http://schemas.microsoft.com/office/drawing/2014/main" id="{00000000-0008-0000-0500-00009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7" name="Text Box 15">
          <a:extLst>
            <a:ext uri="{FF2B5EF4-FFF2-40B4-BE49-F238E27FC236}">
              <a16:creationId xmlns:a16="http://schemas.microsoft.com/office/drawing/2014/main" id="{00000000-0008-0000-0500-00009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58" name="Text Box 15">
          <a:extLst>
            <a:ext uri="{FF2B5EF4-FFF2-40B4-BE49-F238E27FC236}">
              <a16:creationId xmlns:a16="http://schemas.microsoft.com/office/drawing/2014/main" id="{00000000-0008-0000-0500-00009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59" name="Text Box 15">
          <a:extLst>
            <a:ext uri="{FF2B5EF4-FFF2-40B4-BE49-F238E27FC236}">
              <a16:creationId xmlns:a16="http://schemas.microsoft.com/office/drawing/2014/main" id="{00000000-0008-0000-0500-000093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0" name="Text Box 15">
          <a:extLst>
            <a:ext uri="{FF2B5EF4-FFF2-40B4-BE49-F238E27FC236}">
              <a16:creationId xmlns:a16="http://schemas.microsoft.com/office/drawing/2014/main" id="{00000000-0008-0000-0500-000094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1" name="Text Box 15">
          <a:extLst>
            <a:ext uri="{FF2B5EF4-FFF2-40B4-BE49-F238E27FC236}">
              <a16:creationId xmlns:a16="http://schemas.microsoft.com/office/drawing/2014/main" id="{00000000-0008-0000-0500-000095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62" name="Text Box 15">
          <a:extLst>
            <a:ext uri="{FF2B5EF4-FFF2-40B4-BE49-F238E27FC236}">
              <a16:creationId xmlns:a16="http://schemas.microsoft.com/office/drawing/2014/main" id="{00000000-0008-0000-0500-000096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3" name="Text Box 15">
          <a:extLst>
            <a:ext uri="{FF2B5EF4-FFF2-40B4-BE49-F238E27FC236}">
              <a16:creationId xmlns:a16="http://schemas.microsoft.com/office/drawing/2014/main" id="{00000000-0008-0000-0500-000097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4" name="Text Box 15">
          <a:extLst>
            <a:ext uri="{FF2B5EF4-FFF2-40B4-BE49-F238E27FC236}">
              <a16:creationId xmlns:a16="http://schemas.microsoft.com/office/drawing/2014/main" id="{00000000-0008-0000-0500-000098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5" name="Text Box 15">
          <a:extLst>
            <a:ext uri="{FF2B5EF4-FFF2-40B4-BE49-F238E27FC236}">
              <a16:creationId xmlns:a16="http://schemas.microsoft.com/office/drawing/2014/main" id="{00000000-0008-0000-0500-00009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6" name="Text Box 15">
          <a:extLst>
            <a:ext uri="{FF2B5EF4-FFF2-40B4-BE49-F238E27FC236}">
              <a16:creationId xmlns:a16="http://schemas.microsoft.com/office/drawing/2014/main" id="{00000000-0008-0000-0500-00009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7" name="Text Box 15">
          <a:extLst>
            <a:ext uri="{FF2B5EF4-FFF2-40B4-BE49-F238E27FC236}">
              <a16:creationId xmlns:a16="http://schemas.microsoft.com/office/drawing/2014/main" id="{00000000-0008-0000-0500-00009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8" name="Text Box 15">
          <a:extLst>
            <a:ext uri="{FF2B5EF4-FFF2-40B4-BE49-F238E27FC236}">
              <a16:creationId xmlns:a16="http://schemas.microsoft.com/office/drawing/2014/main" id="{00000000-0008-0000-0500-00009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69" name="Text Box 15">
          <a:extLst>
            <a:ext uri="{FF2B5EF4-FFF2-40B4-BE49-F238E27FC236}">
              <a16:creationId xmlns:a16="http://schemas.microsoft.com/office/drawing/2014/main" id="{00000000-0008-0000-0500-00009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0" name="Text Box 15">
          <a:extLst>
            <a:ext uri="{FF2B5EF4-FFF2-40B4-BE49-F238E27FC236}">
              <a16:creationId xmlns:a16="http://schemas.microsoft.com/office/drawing/2014/main" id="{00000000-0008-0000-0500-00009E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1" name="Text Box 15">
          <a:extLst>
            <a:ext uri="{FF2B5EF4-FFF2-40B4-BE49-F238E27FC236}">
              <a16:creationId xmlns:a16="http://schemas.microsoft.com/office/drawing/2014/main" id="{00000000-0008-0000-0500-00009F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2" name="Text Box 15">
          <a:extLst>
            <a:ext uri="{FF2B5EF4-FFF2-40B4-BE49-F238E27FC236}">
              <a16:creationId xmlns:a16="http://schemas.microsoft.com/office/drawing/2014/main" id="{00000000-0008-0000-0500-0000A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3" name="Text Box 15">
          <a:extLst>
            <a:ext uri="{FF2B5EF4-FFF2-40B4-BE49-F238E27FC236}">
              <a16:creationId xmlns:a16="http://schemas.microsoft.com/office/drawing/2014/main" id="{00000000-0008-0000-0500-0000A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4" name="Text Box 15">
          <a:extLst>
            <a:ext uri="{FF2B5EF4-FFF2-40B4-BE49-F238E27FC236}">
              <a16:creationId xmlns:a16="http://schemas.microsoft.com/office/drawing/2014/main" id="{00000000-0008-0000-0500-0000A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5" name="Text Box 15">
          <a:extLst>
            <a:ext uri="{FF2B5EF4-FFF2-40B4-BE49-F238E27FC236}">
              <a16:creationId xmlns:a16="http://schemas.microsoft.com/office/drawing/2014/main" id="{00000000-0008-0000-0500-0000A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6" name="Text Box 15">
          <a:extLst>
            <a:ext uri="{FF2B5EF4-FFF2-40B4-BE49-F238E27FC236}">
              <a16:creationId xmlns:a16="http://schemas.microsoft.com/office/drawing/2014/main" id="{00000000-0008-0000-0500-0000A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7" name="Text Box 15">
          <a:extLst>
            <a:ext uri="{FF2B5EF4-FFF2-40B4-BE49-F238E27FC236}">
              <a16:creationId xmlns:a16="http://schemas.microsoft.com/office/drawing/2014/main" id="{00000000-0008-0000-0500-0000A5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78" name="Text Box 15">
          <a:extLst>
            <a:ext uri="{FF2B5EF4-FFF2-40B4-BE49-F238E27FC236}">
              <a16:creationId xmlns:a16="http://schemas.microsoft.com/office/drawing/2014/main" id="{00000000-0008-0000-0500-0000A6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79" name="Text Box 15">
          <a:extLst>
            <a:ext uri="{FF2B5EF4-FFF2-40B4-BE49-F238E27FC236}">
              <a16:creationId xmlns:a16="http://schemas.microsoft.com/office/drawing/2014/main" id="{00000000-0008-0000-0500-0000A7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0" name="Text Box 15">
          <a:extLst>
            <a:ext uri="{FF2B5EF4-FFF2-40B4-BE49-F238E27FC236}">
              <a16:creationId xmlns:a16="http://schemas.microsoft.com/office/drawing/2014/main" id="{00000000-0008-0000-0500-0000A8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1" name="Text Box 15">
          <a:extLst>
            <a:ext uri="{FF2B5EF4-FFF2-40B4-BE49-F238E27FC236}">
              <a16:creationId xmlns:a16="http://schemas.microsoft.com/office/drawing/2014/main" id="{00000000-0008-0000-0500-0000A9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2" name="Text Box 15">
          <a:extLst>
            <a:ext uri="{FF2B5EF4-FFF2-40B4-BE49-F238E27FC236}">
              <a16:creationId xmlns:a16="http://schemas.microsoft.com/office/drawing/2014/main" id="{00000000-0008-0000-0500-0000AA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3" name="Text Box 15">
          <a:extLst>
            <a:ext uri="{FF2B5EF4-FFF2-40B4-BE49-F238E27FC236}">
              <a16:creationId xmlns:a16="http://schemas.microsoft.com/office/drawing/2014/main" id="{00000000-0008-0000-0500-0000AB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4" name="Text Box 15">
          <a:extLst>
            <a:ext uri="{FF2B5EF4-FFF2-40B4-BE49-F238E27FC236}">
              <a16:creationId xmlns:a16="http://schemas.microsoft.com/office/drawing/2014/main" id="{00000000-0008-0000-0500-0000AC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5" name="Text Box 15">
          <a:extLst>
            <a:ext uri="{FF2B5EF4-FFF2-40B4-BE49-F238E27FC236}">
              <a16:creationId xmlns:a16="http://schemas.microsoft.com/office/drawing/2014/main" id="{00000000-0008-0000-0500-0000AD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6" name="Text Box 15">
          <a:extLst>
            <a:ext uri="{FF2B5EF4-FFF2-40B4-BE49-F238E27FC236}">
              <a16:creationId xmlns:a16="http://schemas.microsoft.com/office/drawing/2014/main" id="{00000000-0008-0000-0500-0000AE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87" name="Text Box 15">
          <a:extLst>
            <a:ext uri="{FF2B5EF4-FFF2-40B4-BE49-F238E27FC236}">
              <a16:creationId xmlns:a16="http://schemas.microsoft.com/office/drawing/2014/main" id="{00000000-0008-0000-0500-0000AF020000}"/>
            </a:ext>
          </a:extLst>
        </xdr:cNvPr>
        <xdr:cNvSpPr txBox="1">
          <a:spLocks noChangeArrowheads="1"/>
        </xdr:cNvSpPr>
      </xdr:nvSpPr>
      <xdr:spPr bwMode="auto">
        <a:xfrm>
          <a:off x="9374909"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8" name="Text Box 15">
          <a:extLst>
            <a:ext uri="{FF2B5EF4-FFF2-40B4-BE49-F238E27FC236}">
              <a16:creationId xmlns:a16="http://schemas.microsoft.com/office/drawing/2014/main" id="{00000000-0008-0000-0500-0000B0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89" name="Text Box 15">
          <a:extLst>
            <a:ext uri="{FF2B5EF4-FFF2-40B4-BE49-F238E27FC236}">
              <a16:creationId xmlns:a16="http://schemas.microsoft.com/office/drawing/2014/main" id="{00000000-0008-0000-0500-0000B1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0" name="Text Box 15">
          <a:extLst>
            <a:ext uri="{FF2B5EF4-FFF2-40B4-BE49-F238E27FC236}">
              <a16:creationId xmlns:a16="http://schemas.microsoft.com/office/drawing/2014/main" id="{00000000-0008-0000-0500-0000B2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1" name="Text Box 15">
          <a:extLst>
            <a:ext uri="{FF2B5EF4-FFF2-40B4-BE49-F238E27FC236}">
              <a16:creationId xmlns:a16="http://schemas.microsoft.com/office/drawing/2014/main" id="{00000000-0008-0000-0500-0000B3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2" name="Text Box 15">
          <a:extLst>
            <a:ext uri="{FF2B5EF4-FFF2-40B4-BE49-F238E27FC236}">
              <a16:creationId xmlns:a16="http://schemas.microsoft.com/office/drawing/2014/main" id="{00000000-0008-0000-0500-0000B4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3" name="Text Box 15">
          <a:extLst>
            <a:ext uri="{FF2B5EF4-FFF2-40B4-BE49-F238E27FC236}">
              <a16:creationId xmlns:a16="http://schemas.microsoft.com/office/drawing/2014/main" id="{00000000-0008-0000-0500-0000B5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4" name="Text Box 15">
          <a:extLst>
            <a:ext uri="{FF2B5EF4-FFF2-40B4-BE49-F238E27FC236}">
              <a16:creationId xmlns:a16="http://schemas.microsoft.com/office/drawing/2014/main" id="{00000000-0008-0000-0500-0000B6020000}"/>
            </a:ext>
          </a:extLst>
        </xdr:cNvPr>
        <xdr:cNvSpPr txBox="1">
          <a:spLocks noChangeArrowheads="1"/>
        </xdr:cNvSpPr>
      </xdr:nvSpPr>
      <xdr:spPr bwMode="auto">
        <a:xfrm>
          <a:off x="12790343" y="123651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695" name="Text Box 15">
          <a:extLst>
            <a:ext uri="{FF2B5EF4-FFF2-40B4-BE49-F238E27FC236}">
              <a16:creationId xmlns:a16="http://schemas.microsoft.com/office/drawing/2014/main" id="{00000000-0008-0000-0500-0000B7020000}"/>
            </a:ext>
          </a:extLst>
        </xdr:cNvPr>
        <xdr:cNvSpPr txBox="1">
          <a:spLocks noChangeArrowheads="1"/>
        </xdr:cNvSpPr>
      </xdr:nvSpPr>
      <xdr:spPr bwMode="auto">
        <a:xfrm>
          <a:off x="9374909"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7" name="Text Box 15">
          <a:extLst>
            <a:ext uri="{FF2B5EF4-FFF2-40B4-BE49-F238E27FC236}">
              <a16:creationId xmlns:a16="http://schemas.microsoft.com/office/drawing/2014/main" id="{00000000-0008-0000-0500-0000B9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698" name="Text Box 15">
          <a:extLst>
            <a:ext uri="{FF2B5EF4-FFF2-40B4-BE49-F238E27FC236}">
              <a16:creationId xmlns:a16="http://schemas.microsoft.com/office/drawing/2014/main" id="{00000000-0008-0000-0500-0000BA020000}"/>
            </a:ext>
          </a:extLst>
        </xdr:cNvPr>
        <xdr:cNvSpPr txBox="1">
          <a:spLocks noChangeArrowheads="1"/>
        </xdr:cNvSpPr>
      </xdr:nvSpPr>
      <xdr:spPr bwMode="auto">
        <a:xfrm>
          <a:off x="12790343" y="1287000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696" name="Text Box 15">
          <a:extLst>
            <a:ext uri="{FF2B5EF4-FFF2-40B4-BE49-F238E27FC236}">
              <a16:creationId xmlns:a16="http://schemas.microsoft.com/office/drawing/2014/main" id="{00000000-0008-0000-0500-0000B8020000}"/>
            </a:ext>
          </a:extLst>
        </xdr:cNvPr>
        <xdr:cNvSpPr txBox="1">
          <a:spLocks noChangeArrowheads="1"/>
        </xdr:cNvSpPr>
      </xdr:nvSpPr>
      <xdr:spPr bwMode="auto">
        <a:xfrm>
          <a:off x="8980714" y="7036254"/>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699" name="Text Box 16">
          <a:extLst>
            <a:ext uri="{FF2B5EF4-FFF2-40B4-BE49-F238E27FC236}">
              <a16:creationId xmlns:a16="http://schemas.microsoft.com/office/drawing/2014/main" id="{00000000-0008-0000-0500-0000BB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0" name="Text Box 17">
          <a:extLst>
            <a:ext uri="{FF2B5EF4-FFF2-40B4-BE49-F238E27FC236}">
              <a16:creationId xmlns:a16="http://schemas.microsoft.com/office/drawing/2014/main" id="{00000000-0008-0000-0500-0000BC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1" name="Text Box 18">
          <a:extLst>
            <a:ext uri="{FF2B5EF4-FFF2-40B4-BE49-F238E27FC236}">
              <a16:creationId xmlns:a16="http://schemas.microsoft.com/office/drawing/2014/main" id="{00000000-0008-0000-0500-0000BD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02" name="Text Box 19">
          <a:extLst>
            <a:ext uri="{FF2B5EF4-FFF2-40B4-BE49-F238E27FC236}">
              <a16:creationId xmlns:a16="http://schemas.microsoft.com/office/drawing/2014/main" id="{00000000-0008-0000-0500-0000BE020000}"/>
            </a:ext>
          </a:extLst>
        </xdr:cNvPr>
        <xdr:cNvSpPr txBox="1">
          <a:spLocks noChangeArrowheads="1"/>
        </xdr:cNvSpPr>
      </xdr:nvSpPr>
      <xdr:spPr bwMode="auto">
        <a:xfrm>
          <a:off x="8980714" y="73070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3" name="Text Box 15">
          <a:extLst>
            <a:ext uri="{FF2B5EF4-FFF2-40B4-BE49-F238E27FC236}">
              <a16:creationId xmlns:a16="http://schemas.microsoft.com/office/drawing/2014/main" id="{00000000-0008-0000-0500-0000BF020000}"/>
            </a:ext>
          </a:extLst>
        </xdr:cNvPr>
        <xdr:cNvSpPr txBox="1">
          <a:spLocks noChangeArrowheads="1"/>
        </xdr:cNvSpPr>
      </xdr:nvSpPr>
      <xdr:spPr bwMode="auto">
        <a:xfrm>
          <a:off x="8980714" y="78118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4" name="Text Box 15">
          <a:extLst>
            <a:ext uri="{FF2B5EF4-FFF2-40B4-BE49-F238E27FC236}">
              <a16:creationId xmlns:a16="http://schemas.microsoft.com/office/drawing/2014/main" id="{00000000-0008-0000-0500-0000C0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5" name="Text Box 15">
          <a:extLst>
            <a:ext uri="{FF2B5EF4-FFF2-40B4-BE49-F238E27FC236}">
              <a16:creationId xmlns:a16="http://schemas.microsoft.com/office/drawing/2014/main" id="{00000000-0008-0000-0500-0000C1020000}"/>
            </a:ext>
          </a:extLst>
        </xdr:cNvPr>
        <xdr:cNvSpPr txBox="1">
          <a:spLocks noChangeArrowheads="1"/>
        </xdr:cNvSpPr>
      </xdr:nvSpPr>
      <xdr:spPr bwMode="auto">
        <a:xfrm>
          <a:off x="8980714" y="113769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6" name="Text Box 15">
          <a:extLst>
            <a:ext uri="{FF2B5EF4-FFF2-40B4-BE49-F238E27FC236}">
              <a16:creationId xmlns:a16="http://schemas.microsoft.com/office/drawing/2014/main" id="{00000000-0008-0000-0500-0000C2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7" name="Text Box 15">
          <a:extLst>
            <a:ext uri="{FF2B5EF4-FFF2-40B4-BE49-F238E27FC236}">
              <a16:creationId xmlns:a16="http://schemas.microsoft.com/office/drawing/2014/main" id="{00000000-0008-0000-0500-0000C3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8" name="Text Box 15">
          <a:extLst>
            <a:ext uri="{FF2B5EF4-FFF2-40B4-BE49-F238E27FC236}">
              <a16:creationId xmlns:a16="http://schemas.microsoft.com/office/drawing/2014/main" id="{00000000-0008-0000-0500-0000C4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09" name="Text Box 15">
          <a:extLst>
            <a:ext uri="{FF2B5EF4-FFF2-40B4-BE49-F238E27FC236}">
              <a16:creationId xmlns:a16="http://schemas.microsoft.com/office/drawing/2014/main" id="{00000000-0008-0000-0500-0000C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0" name="Text Box 15">
          <a:extLst>
            <a:ext uri="{FF2B5EF4-FFF2-40B4-BE49-F238E27FC236}">
              <a16:creationId xmlns:a16="http://schemas.microsoft.com/office/drawing/2014/main" id="{00000000-0008-0000-0500-0000C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1" name="Text Box 15">
          <a:extLst>
            <a:ext uri="{FF2B5EF4-FFF2-40B4-BE49-F238E27FC236}">
              <a16:creationId xmlns:a16="http://schemas.microsoft.com/office/drawing/2014/main" id="{00000000-0008-0000-0500-0000C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2" name="Text Box 15">
          <a:extLst>
            <a:ext uri="{FF2B5EF4-FFF2-40B4-BE49-F238E27FC236}">
              <a16:creationId xmlns:a16="http://schemas.microsoft.com/office/drawing/2014/main" id="{00000000-0008-0000-0500-0000C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3" name="Text Box 15">
          <a:extLst>
            <a:ext uri="{FF2B5EF4-FFF2-40B4-BE49-F238E27FC236}">
              <a16:creationId xmlns:a16="http://schemas.microsoft.com/office/drawing/2014/main" id="{00000000-0008-0000-0500-0000C9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4" name="Text Box 15">
          <a:extLst>
            <a:ext uri="{FF2B5EF4-FFF2-40B4-BE49-F238E27FC236}">
              <a16:creationId xmlns:a16="http://schemas.microsoft.com/office/drawing/2014/main" id="{00000000-0008-0000-0500-0000CA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5" name="Text Box 15">
          <a:extLst>
            <a:ext uri="{FF2B5EF4-FFF2-40B4-BE49-F238E27FC236}">
              <a16:creationId xmlns:a16="http://schemas.microsoft.com/office/drawing/2014/main" id="{00000000-0008-0000-0500-0000CB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6" name="Text Box 15">
          <a:extLst>
            <a:ext uri="{FF2B5EF4-FFF2-40B4-BE49-F238E27FC236}">
              <a16:creationId xmlns:a16="http://schemas.microsoft.com/office/drawing/2014/main" id="{00000000-0008-0000-0500-0000CC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xdr:row>
      <xdr:rowOff>504825</xdr:rowOff>
    </xdr:from>
    <xdr:ext cx="95250" cy="444014"/>
    <xdr:sp macro="" textlink="">
      <xdr:nvSpPr>
        <xdr:cNvPr id="717" name="Text Box 15">
          <a:extLst>
            <a:ext uri="{FF2B5EF4-FFF2-40B4-BE49-F238E27FC236}">
              <a16:creationId xmlns:a16="http://schemas.microsoft.com/office/drawing/2014/main" id="{00000000-0008-0000-0500-0000CD020000}"/>
            </a:ext>
          </a:extLst>
        </xdr:cNvPr>
        <xdr:cNvSpPr txBox="1">
          <a:spLocks noChangeArrowheads="1"/>
        </xdr:cNvSpPr>
      </xdr:nvSpPr>
      <xdr:spPr bwMode="auto">
        <a:xfrm>
          <a:off x="8960145" y="857892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8" name="Text Box 15">
          <a:extLst>
            <a:ext uri="{FF2B5EF4-FFF2-40B4-BE49-F238E27FC236}">
              <a16:creationId xmlns:a16="http://schemas.microsoft.com/office/drawing/2014/main" id="{00000000-0008-0000-0500-0000CE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19" name="Text Box 15">
          <a:extLst>
            <a:ext uri="{FF2B5EF4-FFF2-40B4-BE49-F238E27FC236}">
              <a16:creationId xmlns:a16="http://schemas.microsoft.com/office/drawing/2014/main" id="{00000000-0008-0000-0500-0000CF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0" name="Text Box 15">
          <a:extLst>
            <a:ext uri="{FF2B5EF4-FFF2-40B4-BE49-F238E27FC236}">
              <a16:creationId xmlns:a16="http://schemas.microsoft.com/office/drawing/2014/main" id="{00000000-0008-0000-0500-0000D0020000}"/>
            </a:ext>
          </a:extLst>
        </xdr:cNvPr>
        <xdr:cNvSpPr txBox="1">
          <a:spLocks noChangeArrowheads="1"/>
        </xdr:cNvSpPr>
      </xdr:nvSpPr>
      <xdr:spPr bwMode="auto">
        <a:xfrm>
          <a:off x="8960145"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1" name="Text Box 15">
          <a:extLst>
            <a:ext uri="{FF2B5EF4-FFF2-40B4-BE49-F238E27FC236}">
              <a16:creationId xmlns:a16="http://schemas.microsoft.com/office/drawing/2014/main" id="{00000000-0008-0000-0500-0000D1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2" name="Text Box 15">
          <a:extLst>
            <a:ext uri="{FF2B5EF4-FFF2-40B4-BE49-F238E27FC236}">
              <a16:creationId xmlns:a16="http://schemas.microsoft.com/office/drawing/2014/main" id="{00000000-0008-0000-0500-0000D2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3" name="Text Box 15">
          <a:extLst>
            <a:ext uri="{FF2B5EF4-FFF2-40B4-BE49-F238E27FC236}">
              <a16:creationId xmlns:a16="http://schemas.microsoft.com/office/drawing/2014/main" id="{00000000-0008-0000-0500-0000D3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4" name="Text Box 15">
          <a:extLst>
            <a:ext uri="{FF2B5EF4-FFF2-40B4-BE49-F238E27FC236}">
              <a16:creationId xmlns:a16="http://schemas.microsoft.com/office/drawing/2014/main" id="{00000000-0008-0000-0500-0000D4020000}"/>
            </a:ext>
          </a:extLst>
        </xdr:cNvPr>
        <xdr:cNvSpPr txBox="1">
          <a:spLocks noChangeArrowheads="1"/>
        </xdr:cNvSpPr>
      </xdr:nvSpPr>
      <xdr:spPr bwMode="auto">
        <a:xfrm>
          <a:off x="8960145"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5" name="Text Box 15">
          <a:extLst>
            <a:ext uri="{FF2B5EF4-FFF2-40B4-BE49-F238E27FC236}">
              <a16:creationId xmlns:a16="http://schemas.microsoft.com/office/drawing/2014/main" id="{00000000-0008-0000-0500-0000D5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6" name="Text Box 15">
          <a:extLst>
            <a:ext uri="{FF2B5EF4-FFF2-40B4-BE49-F238E27FC236}">
              <a16:creationId xmlns:a16="http://schemas.microsoft.com/office/drawing/2014/main" id="{00000000-0008-0000-0500-0000D6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7" name="Text Box 15">
          <a:extLst>
            <a:ext uri="{FF2B5EF4-FFF2-40B4-BE49-F238E27FC236}">
              <a16:creationId xmlns:a16="http://schemas.microsoft.com/office/drawing/2014/main" id="{00000000-0008-0000-0500-0000D7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8" name="Text Box 15">
          <a:extLst>
            <a:ext uri="{FF2B5EF4-FFF2-40B4-BE49-F238E27FC236}">
              <a16:creationId xmlns:a16="http://schemas.microsoft.com/office/drawing/2014/main" id="{00000000-0008-0000-0500-0000D8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29" name="Text Box 15">
          <a:extLst>
            <a:ext uri="{FF2B5EF4-FFF2-40B4-BE49-F238E27FC236}">
              <a16:creationId xmlns:a16="http://schemas.microsoft.com/office/drawing/2014/main" id="{00000000-0008-0000-0500-0000D9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0" name="Text Box 15">
          <a:extLst>
            <a:ext uri="{FF2B5EF4-FFF2-40B4-BE49-F238E27FC236}">
              <a16:creationId xmlns:a16="http://schemas.microsoft.com/office/drawing/2014/main" id="{00000000-0008-0000-0500-0000DA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31" name="Text Box 15">
          <a:extLst>
            <a:ext uri="{FF2B5EF4-FFF2-40B4-BE49-F238E27FC236}">
              <a16:creationId xmlns:a16="http://schemas.microsoft.com/office/drawing/2014/main" id="{00000000-0008-0000-0500-0000DB020000}"/>
            </a:ext>
          </a:extLst>
        </xdr:cNvPr>
        <xdr:cNvSpPr txBox="1">
          <a:spLocks noChangeArrowheads="1"/>
        </xdr:cNvSpPr>
      </xdr:nvSpPr>
      <xdr:spPr bwMode="auto">
        <a:xfrm>
          <a:off x="8960145"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2" name="Text Box 16">
          <a:extLst>
            <a:ext uri="{FF2B5EF4-FFF2-40B4-BE49-F238E27FC236}">
              <a16:creationId xmlns:a16="http://schemas.microsoft.com/office/drawing/2014/main" id="{00000000-0008-0000-0500-0000DC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3" name="Text Box 17">
          <a:extLst>
            <a:ext uri="{FF2B5EF4-FFF2-40B4-BE49-F238E27FC236}">
              <a16:creationId xmlns:a16="http://schemas.microsoft.com/office/drawing/2014/main" id="{00000000-0008-0000-0500-0000DD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4" name="Text Box 18">
          <a:extLst>
            <a:ext uri="{FF2B5EF4-FFF2-40B4-BE49-F238E27FC236}">
              <a16:creationId xmlns:a16="http://schemas.microsoft.com/office/drawing/2014/main" id="{00000000-0008-0000-0500-0000DE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0</xdr:rowOff>
    </xdr:from>
    <xdr:ext cx="95250" cy="171450"/>
    <xdr:sp macro="" textlink="">
      <xdr:nvSpPr>
        <xdr:cNvPr id="735" name="Text Box 19">
          <a:extLst>
            <a:ext uri="{FF2B5EF4-FFF2-40B4-BE49-F238E27FC236}">
              <a16:creationId xmlns:a16="http://schemas.microsoft.com/office/drawing/2014/main" id="{00000000-0008-0000-0500-0000DF020000}"/>
            </a:ext>
          </a:extLst>
        </xdr:cNvPr>
        <xdr:cNvSpPr txBox="1">
          <a:spLocks noChangeArrowheads="1"/>
        </xdr:cNvSpPr>
      </xdr:nvSpPr>
      <xdr:spPr bwMode="auto">
        <a:xfrm>
          <a:off x="8960145"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213632"/>
    <xdr:sp macro="" textlink="">
      <xdr:nvSpPr>
        <xdr:cNvPr id="736" name="Text Box 15">
          <a:extLst>
            <a:ext uri="{FF2B5EF4-FFF2-40B4-BE49-F238E27FC236}">
              <a16:creationId xmlns:a16="http://schemas.microsoft.com/office/drawing/2014/main" id="{00000000-0008-0000-0500-0000E0020000}"/>
            </a:ext>
          </a:extLst>
        </xdr:cNvPr>
        <xdr:cNvSpPr txBox="1">
          <a:spLocks noChangeArrowheads="1"/>
        </xdr:cNvSpPr>
      </xdr:nvSpPr>
      <xdr:spPr bwMode="auto">
        <a:xfrm>
          <a:off x="8960145"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7" name="Text Box 16">
          <a:extLst>
            <a:ext uri="{FF2B5EF4-FFF2-40B4-BE49-F238E27FC236}">
              <a16:creationId xmlns:a16="http://schemas.microsoft.com/office/drawing/2014/main" id="{00000000-0008-0000-0500-0000E1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8" name="Text Box 17">
          <a:extLst>
            <a:ext uri="{FF2B5EF4-FFF2-40B4-BE49-F238E27FC236}">
              <a16:creationId xmlns:a16="http://schemas.microsoft.com/office/drawing/2014/main" id="{00000000-0008-0000-0500-0000E2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39" name="Text Box 18">
          <a:extLst>
            <a:ext uri="{FF2B5EF4-FFF2-40B4-BE49-F238E27FC236}">
              <a16:creationId xmlns:a16="http://schemas.microsoft.com/office/drawing/2014/main" id="{00000000-0008-0000-0500-0000E3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0" name="Text Box 19">
          <a:extLst>
            <a:ext uri="{FF2B5EF4-FFF2-40B4-BE49-F238E27FC236}">
              <a16:creationId xmlns:a16="http://schemas.microsoft.com/office/drawing/2014/main" id="{00000000-0008-0000-0500-0000E4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1" name="Text Box 15">
          <a:extLst>
            <a:ext uri="{FF2B5EF4-FFF2-40B4-BE49-F238E27FC236}">
              <a16:creationId xmlns:a16="http://schemas.microsoft.com/office/drawing/2014/main" id="{00000000-0008-0000-0500-0000E5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2" name="Text Box 15">
          <a:extLst>
            <a:ext uri="{FF2B5EF4-FFF2-40B4-BE49-F238E27FC236}">
              <a16:creationId xmlns:a16="http://schemas.microsoft.com/office/drawing/2014/main" id="{00000000-0008-0000-0500-0000E6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3" name="Text Box 15">
          <a:extLst>
            <a:ext uri="{FF2B5EF4-FFF2-40B4-BE49-F238E27FC236}">
              <a16:creationId xmlns:a16="http://schemas.microsoft.com/office/drawing/2014/main" id="{00000000-0008-0000-0500-0000E7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xdr:row>
      <xdr:rowOff>504825</xdr:rowOff>
    </xdr:from>
    <xdr:ext cx="95250" cy="444331"/>
    <xdr:sp macro="" textlink="">
      <xdr:nvSpPr>
        <xdr:cNvPr id="744" name="Text Box 15">
          <a:extLst>
            <a:ext uri="{FF2B5EF4-FFF2-40B4-BE49-F238E27FC236}">
              <a16:creationId xmlns:a16="http://schemas.microsoft.com/office/drawing/2014/main" id="{00000000-0008-0000-0500-0000E8020000}"/>
            </a:ext>
          </a:extLst>
        </xdr:cNvPr>
        <xdr:cNvSpPr txBox="1">
          <a:spLocks noChangeArrowheads="1"/>
        </xdr:cNvSpPr>
      </xdr:nvSpPr>
      <xdr:spPr bwMode="auto">
        <a:xfrm>
          <a:off x="8960145" y="935421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5" name="Text Box 16">
          <a:extLst>
            <a:ext uri="{FF2B5EF4-FFF2-40B4-BE49-F238E27FC236}">
              <a16:creationId xmlns:a16="http://schemas.microsoft.com/office/drawing/2014/main" id="{00000000-0008-0000-0500-0000E9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6" name="Text Box 17">
          <a:extLst>
            <a:ext uri="{FF2B5EF4-FFF2-40B4-BE49-F238E27FC236}">
              <a16:creationId xmlns:a16="http://schemas.microsoft.com/office/drawing/2014/main" id="{00000000-0008-0000-0500-0000EA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7" name="Text Box 18">
          <a:extLst>
            <a:ext uri="{FF2B5EF4-FFF2-40B4-BE49-F238E27FC236}">
              <a16:creationId xmlns:a16="http://schemas.microsoft.com/office/drawing/2014/main" id="{00000000-0008-0000-0500-0000EB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748" name="Text Box 19">
          <a:extLst>
            <a:ext uri="{FF2B5EF4-FFF2-40B4-BE49-F238E27FC236}">
              <a16:creationId xmlns:a16="http://schemas.microsoft.com/office/drawing/2014/main" id="{00000000-0008-0000-0500-0000EC020000}"/>
            </a:ext>
          </a:extLst>
        </xdr:cNvPr>
        <xdr:cNvSpPr txBox="1">
          <a:spLocks noChangeArrowheads="1"/>
        </xdr:cNvSpPr>
      </xdr:nvSpPr>
      <xdr:spPr bwMode="auto">
        <a:xfrm>
          <a:off x="8960145"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49" name="Text Box 15">
          <a:extLst>
            <a:ext uri="{FF2B5EF4-FFF2-40B4-BE49-F238E27FC236}">
              <a16:creationId xmlns:a16="http://schemas.microsoft.com/office/drawing/2014/main" id="{00000000-0008-0000-0500-0000ED020000}"/>
            </a:ext>
          </a:extLst>
        </xdr:cNvPr>
        <xdr:cNvSpPr txBox="1">
          <a:spLocks noChangeArrowheads="1"/>
        </xdr:cNvSpPr>
      </xdr:nvSpPr>
      <xdr:spPr bwMode="auto">
        <a:xfrm>
          <a:off x="8960145"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0" name="Text Box 15">
          <a:extLst>
            <a:ext uri="{FF2B5EF4-FFF2-40B4-BE49-F238E27FC236}">
              <a16:creationId xmlns:a16="http://schemas.microsoft.com/office/drawing/2014/main" id="{00000000-0008-0000-0500-0000EE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1" name="Text Box 15">
          <a:extLst>
            <a:ext uri="{FF2B5EF4-FFF2-40B4-BE49-F238E27FC236}">
              <a16:creationId xmlns:a16="http://schemas.microsoft.com/office/drawing/2014/main" id="{00000000-0008-0000-0500-0000EF020000}"/>
            </a:ext>
          </a:extLst>
        </xdr:cNvPr>
        <xdr:cNvSpPr txBox="1">
          <a:spLocks noChangeArrowheads="1"/>
        </xdr:cNvSpPr>
      </xdr:nvSpPr>
      <xdr:spPr bwMode="auto">
        <a:xfrm>
          <a:off x="8960145"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2" name="Text Box 15">
          <a:extLst>
            <a:ext uri="{FF2B5EF4-FFF2-40B4-BE49-F238E27FC236}">
              <a16:creationId xmlns:a16="http://schemas.microsoft.com/office/drawing/2014/main" id="{00000000-0008-0000-0500-0000F0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3" name="Text Box 15">
          <a:extLst>
            <a:ext uri="{FF2B5EF4-FFF2-40B4-BE49-F238E27FC236}">
              <a16:creationId xmlns:a16="http://schemas.microsoft.com/office/drawing/2014/main" id="{00000000-0008-0000-0500-0000F1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4" name="Text Box 15">
          <a:extLst>
            <a:ext uri="{FF2B5EF4-FFF2-40B4-BE49-F238E27FC236}">
              <a16:creationId xmlns:a16="http://schemas.microsoft.com/office/drawing/2014/main" id="{00000000-0008-0000-0500-0000F2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5" name="Text Box 15">
          <a:extLst>
            <a:ext uri="{FF2B5EF4-FFF2-40B4-BE49-F238E27FC236}">
              <a16:creationId xmlns:a16="http://schemas.microsoft.com/office/drawing/2014/main" id="{00000000-0008-0000-0500-0000F3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6" name="Text Box 15">
          <a:extLst>
            <a:ext uri="{FF2B5EF4-FFF2-40B4-BE49-F238E27FC236}">
              <a16:creationId xmlns:a16="http://schemas.microsoft.com/office/drawing/2014/main" id="{00000000-0008-0000-0500-0000F4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7" name="Text Box 15">
          <a:extLst>
            <a:ext uri="{FF2B5EF4-FFF2-40B4-BE49-F238E27FC236}">
              <a16:creationId xmlns:a16="http://schemas.microsoft.com/office/drawing/2014/main" id="{00000000-0008-0000-0500-0000F5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8" name="Text Box 15">
          <a:extLst>
            <a:ext uri="{FF2B5EF4-FFF2-40B4-BE49-F238E27FC236}">
              <a16:creationId xmlns:a16="http://schemas.microsoft.com/office/drawing/2014/main" id="{00000000-0008-0000-0500-0000F6020000}"/>
            </a:ext>
          </a:extLst>
        </xdr:cNvPr>
        <xdr:cNvSpPr txBox="1">
          <a:spLocks noChangeArrowheads="1"/>
        </xdr:cNvSpPr>
      </xdr:nvSpPr>
      <xdr:spPr bwMode="auto">
        <a:xfrm>
          <a:off x="8960145" y="1241572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59" name="Text Box 15">
          <a:extLst>
            <a:ext uri="{FF2B5EF4-FFF2-40B4-BE49-F238E27FC236}">
              <a16:creationId xmlns:a16="http://schemas.microsoft.com/office/drawing/2014/main" id="{00000000-0008-0000-0500-0000F7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0" name="Text Box 15">
          <a:extLst>
            <a:ext uri="{FF2B5EF4-FFF2-40B4-BE49-F238E27FC236}">
              <a16:creationId xmlns:a16="http://schemas.microsoft.com/office/drawing/2014/main" id="{00000000-0008-0000-0500-0000F8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1" name="Text Box 15">
          <a:extLst>
            <a:ext uri="{FF2B5EF4-FFF2-40B4-BE49-F238E27FC236}">
              <a16:creationId xmlns:a16="http://schemas.microsoft.com/office/drawing/2014/main" id="{00000000-0008-0000-0500-0000F9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62" name="Text Box 15">
          <a:extLst>
            <a:ext uri="{FF2B5EF4-FFF2-40B4-BE49-F238E27FC236}">
              <a16:creationId xmlns:a16="http://schemas.microsoft.com/office/drawing/2014/main" id="{00000000-0008-0000-0500-0000FA020000}"/>
            </a:ext>
          </a:extLst>
        </xdr:cNvPr>
        <xdr:cNvSpPr txBox="1">
          <a:spLocks noChangeArrowheads="1"/>
        </xdr:cNvSpPr>
      </xdr:nvSpPr>
      <xdr:spPr bwMode="auto">
        <a:xfrm>
          <a:off x="8960145"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4" name="Text Box 15">
          <a:extLst>
            <a:ext uri="{FF2B5EF4-FFF2-40B4-BE49-F238E27FC236}">
              <a16:creationId xmlns:a16="http://schemas.microsoft.com/office/drawing/2014/main" id="{00000000-0008-0000-0500-0000FC02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5" name="Text Box 15">
          <a:extLst>
            <a:ext uri="{FF2B5EF4-FFF2-40B4-BE49-F238E27FC236}">
              <a16:creationId xmlns:a16="http://schemas.microsoft.com/office/drawing/2014/main" id="{00000000-0008-0000-0500-0000FD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6" name="Text Box 15">
          <a:extLst>
            <a:ext uri="{FF2B5EF4-FFF2-40B4-BE49-F238E27FC236}">
              <a16:creationId xmlns:a16="http://schemas.microsoft.com/office/drawing/2014/main" id="{00000000-0008-0000-0500-0000FE020000}"/>
            </a:ext>
          </a:extLst>
        </xdr:cNvPr>
        <xdr:cNvSpPr txBox="1">
          <a:spLocks noChangeArrowheads="1"/>
        </xdr:cNvSpPr>
      </xdr:nvSpPr>
      <xdr:spPr bwMode="auto">
        <a:xfrm>
          <a:off x="12826188" y="1150287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7" name="Text Box 15">
          <a:extLst>
            <a:ext uri="{FF2B5EF4-FFF2-40B4-BE49-F238E27FC236}">
              <a16:creationId xmlns:a16="http://schemas.microsoft.com/office/drawing/2014/main" id="{00000000-0008-0000-0500-0000FF02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8" name="Text Box 15">
          <a:extLst>
            <a:ext uri="{FF2B5EF4-FFF2-40B4-BE49-F238E27FC236}">
              <a16:creationId xmlns:a16="http://schemas.microsoft.com/office/drawing/2014/main" id="{00000000-0008-0000-0500-000000030000}"/>
            </a:ext>
          </a:extLst>
        </xdr:cNvPr>
        <xdr:cNvSpPr txBox="1">
          <a:spLocks noChangeArrowheads="1"/>
        </xdr:cNvSpPr>
      </xdr:nvSpPr>
      <xdr:spPr bwMode="auto">
        <a:xfrm>
          <a:off x="12826188" y="1292055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69" name="Text Box 15">
          <a:extLst>
            <a:ext uri="{FF2B5EF4-FFF2-40B4-BE49-F238E27FC236}">
              <a16:creationId xmlns:a16="http://schemas.microsoft.com/office/drawing/2014/main" id="{00000000-0008-0000-0500-000001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0" name="Text Box 15">
          <a:extLst>
            <a:ext uri="{FF2B5EF4-FFF2-40B4-BE49-F238E27FC236}">
              <a16:creationId xmlns:a16="http://schemas.microsoft.com/office/drawing/2014/main" id="{00000000-0008-0000-0500-000002030000}"/>
            </a:ext>
          </a:extLst>
        </xdr:cNvPr>
        <xdr:cNvSpPr txBox="1">
          <a:spLocks noChangeArrowheads="1"/>
        </xdr:cNvSpPr>
      </xdr:nvSpPr>
      <xdr:spPr bwMode="auto">
        <a:xfrm>
          <a:off x="12826188" y="1413886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1" name="Text Box 15">
          <a:extLst>
            <a:ext uri="{FF2B5EF4-FFF2-40B4-BE49-F238E27FC236}">
              <a16:creationId xmlns:a16="http://schemas.microsoft.com/office/drawing/2014/main" id="{00000000-0008-0000-0500-000003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2" name="Text Box 15">
          <a:extLst>
            <a:ext uri="{FF2B5EF4-FFF2-40B4-BE49-F238E27FC236}">
              <a16:creationId xmlns:a16="http://schemas.microsoft.com/office/drawing/2014/main" id="{00000000-0008-0000-0500-000004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3" name="Text Box 15">
          <a:extLst>
            <a:ext uri="{FF2B5EF4-FFF2-40B4-BE49-F238E27FC236}">
              <a16:creationId xmlns:a16="http://schemas.microsoft.com/office/drawing/2014/main" id="{00000000-0008-0000-0500-000005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4" name="Text Box 15">
          <a:extLst>
            <a:ext uri="{FF2B5EF4-FFF2-40B4-BE49-F238E27FC236}">
              <a16:creationId xmlns:a16="http://schemas.microsoft.com/office/drawing/2014/main" id="{00000000-0008-0000-0500-000006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5" name="Text Box 15">
          <a:extLst>
            <a:ext uri="{FF2B5EF4-FFF2-40B4-BE49-F238E27FC236}">
              <a16:creationId xmlns:a16="http://schemas.microsoft.com/office/drawing/2014/main" id="{00000000-0008-0000-0500-000007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6" name="Text Box 15">
          <a:extLst>
            <a:ext uri="{FF2B5EF4-FFF2-40B4-BE49-F238E27FC236}">
              <a16:creationId xmlns:a16="http://schemas.microsoft.com/office/drawing/2014/main" id="{00000000-0008-0000-0500-000008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77" name="Text Box 15">
          <a:extLst>
            <a:ext uri="{FF2B5EF4-FFF2-40B4-BE49-F238E27FC236}">
              <a16:creationId xmlns:a16="http://schemas.microsoft.com/office/drawing/2014/main" id="{00000000-0008-0000-0500-000009030000}"/>
            </a:ext>
          </a:extLst>
        </xdr:cNvPr>
        <xdr:cNvSpPr txBox="1">
          <a:spLocks noChangeArrowheads="1"/>
        </xdr:cNvSpPr>
      </xdr:nvSpPr>
      <xdr:spPr bwMode="auto">
        <a:xfrm>
          <a:off x="12826188" y="1485235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8" name="Text Box 16">
          <a:extLst>
            <a:ext uri="{FF2B5EF4-FFF2-40B4-BE49-F238E27FC236}">
              <a16:creationId xmlns:a16="http://schemas.microsoft.com/office/drawing/2014/main" id="{00000000-0008-0000-0500-00000A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0</xdr:rowOff>
    </xdr:from>
    <xdr:ext cx="95250" cy="171450"/>
    <xdr:sp macro="" textlink="">
      <xdr:nvSpPr>
        <xdr:cNvPr id="779" name="Text Box 17">
          <a:extLst>
            <a:ext uri="{FF2B5EF4-FFF2-40B4-BE49-F238E27FC236}">
              <a16:creationId xmlns:a16="http://schemas.microsoft.com/office/drawing/2014/main" id="{00000000-0008-0000-0500-00000B030000}"/>
            </a:ext>
          </a:extLst>
        </xdr:cNvPr>
        <xdr:cNvSpPr txBox="1">
          <a:spLocks noChangeArrowheads="1"/>
        </xdr:cNvSpPr>
      </xdr:nvSpPr>
      <xdr:spPr bwMode="auto">
        <a:xfrm>
          <a:off x="12826188" y="884939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1046162</xdr:colOff>
      <xdr:row>12</xdr:row>
      <xdr:rowOff>15875</xdr:rowOff>
    </xdr:from>
    <xdr:ext cx="95250" cy="171450"/>
    <xdr:sp macro="" textlink="">
      <xdr:nvSpPr>
        <xdr:cNvPr id="780" name="Text Box 18">
          <a:extLst>
            <a:ext uri="{FF2B5EF4-FFF2-40B4-BE49-F238E27FC236}">
              <a16:creationId xmlns:a16="http://schemas.microsoft.com/office/drawing/2014/main" id="{00000000-0008-0000-0500-00000C030000}"/>
            </a:ext>
          </a:extLst>
        </xdr:cNvPr>
        <xdr:cNvSpPr txBox="1">
          <a:spLocks noChangeArrowheads="1"/>
        </xdr:cNvSpPr>
      </xdr:nvSpPr>
      <xdr:spPr bwMode="auto">
        <a:xfrm>
          <a:off x="12800012" y="414972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xdr:row>
      <xdr:rowOff>504825</xdr:rowOff>
    </xdr:from>
    <xdr:ext cx="95250" cy="213632"/>
    <xdr:sp macro="" textlink="">
      <xdr:nvSpPr>
        <xdr:cNvPr id="782" name="Text Box 15">
          <a:extLst>
            <a:ext uri="{FF2B5EF4-FFF2-40B4-BE49-F238E27FC236}">
              <a16:creationId xmlns:a16="http://schemas.microsoft.com/office/drawing/2014/main" id="{00000000-0008-0000-0500-00000E030000}"/>
            </a:ext>
          </a:extLst>
        </xdr:cNvPr>
        <xdr:cNvSpPr txBox="1">
          <a:spLocks noChangeArrowheads="1"/>
        </xdr:cNvSpPr>
      </xdr:nvSpPr>
      <xdr:spPr bwMode="auto">
        <a:xfrm>
          <a:off x="12826188" y="935421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3" name="Text Box 16">
          <a:extLst>
            <a:ext uri="{FF2B5EF4-FFF2-40B4-BE49-F238E27FC236}">
              <a16:creationId xmlns:a16="http://schemas.microsoft.com/office/drawing/2014/main" id="{00000000-0008-0000-0500-00000F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4" name="Text Box 17">
          <a:extLst>
            <a:ext uri="{FF2B5EF4-FFF2-40B4-BE49-F238E27FC236}">
              <a16:creationId xmlns:a16="http://schemas.microsoft.com/office/drawing/2014/main" id="{00000000-0008-0000-0500-000010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5" name="Text Box 18">
          <a:extLst>
            <a:ext uri="{FF2B5EF4-FFF2-40B4-BE49-F238E27FC236}">
              <a16:creationId xmlns:a16="http://schemas.microsoft.com/office/drawing/2014/main" id="{00000000-0008-0000-0500-000011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786" name="Text Box 19">
          <a:extLst>
            <a:ext uri="{FF2B5EF4-FFF2-40B4-BE49-F238E27FC236}">
              <a16:creationId xmlns:a16="http://schemas.microsoft.com/office/drawing/2014/main" id="{00000000-0008-0000-0500-000012030000}"/>
            </a:ext>
          </a:extLst>
        </xdr:cNvPr>
        <xdr:cNvSpPr txBox="1">
          <a:spLocks noChangeArrowheads="1"/>
        </xdr:cNvSpPr>
      </xdr:nvSpPr>
      <xdr:spPr bwMode="auto">
        <a:xfrm>
          <a:off x="12826188" y="992372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7" name="Text Box 15">
          <a:extLst>
            <a:ext uri="{FF2B5EF4-FFF2-40B4-BE49-F238E27FC236}">
              <a16:creationId xmlns:a16="http://schemas.microsoft.com/office/drawing/2014/main" id="{00000000-0008-0000-0500-000013030000}"/>
            </a:ext>
          </a:extLst>
        </xdr:cNvPr>
        <xdr:cNvSpPr txBox="1">
          <a:spLocks noChangeArrowheads="1"/>
        </xdr:cNvSpPr>
      </xdr:nvSpPr>
      <xdr:spPr bwMode="auto">
        <a:xfrm>
          <a:off x="12826188" y="10428546"/>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8" name="Text Box 15">
          <a:extLst>
            <a:ext uri="{FF2B5EF4-FFF2-40B4-BE49-F238E27FC236}">
              <a16:creationId xmlns:a16="http://schemas.microsoft.com/office/drawing/2014/main" id="{00000000-0008-0000-0500-000014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789" name="Text Box 15">
          <a:extLst>
            <a:ext uri="{FF2B5EF4-FFF2-40B4-BE49-F238E27FC236}">
              <a16:creationId xmlns:a16="http://schemas.microsoft.com/office/drawing/2014/main" id="{00000000-0008-0000-0500-000015030000}"/>
            </a:ext>
          </a:extLst>
        </xdr:cNvPr>
        <xdr:cNvSpPr txBox="1">
          <a:spLocks noChangeArrowheads="1"/>
        </xdr:cNvSpPr>
      </xdr:nvSpPr>
      <xdr:spPr bwMode="auto">
        <a:xfrm>
          <a:off x="12826188" y="1535718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2" name="Text Box 15">
          <a:extLst>
            <a:ext uri="{FF2B5EF4-FFF2-40B4-BE49-F238E27FC236}">
              <a16:creationId xmlns:a16="http://schemas.microsoft.com/office/drawing/2014/main" id="{00000000-0008-0000-0500-000018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3" name="Text Box 15">
          <a:extLst>
            <a:ext uri="{FF2B5EF4-FFF2-40B4-BE49-F238E27FC236}">
              <a16:creationId xmlns:a16="http://schemas.microsoft.com/office/drawing/2014/main" id="{00000000-0008-0000-0500-000019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4" name="Text Box 15">
          <a:extLst>
            <a:ext uri="{FF2B5EF4-FFF2-40B4-BE49-F238E27FC236}">
              <a16:creationId xmlns:a16="http://schemas.microsoft.com/office/drawing/2014/main" id="{00000000-0008-0000-0500-00001A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5" name="Text Box 15">
          <a:extLst>
            <a:ext uri="{FF2B5EF4-FFF2-40B4-BE49-F238E27FC236}">
              <a16:creationId xmlns:a16="http://schemas.microsoft.com/office/drawing/2014/main" id="{00000000-0008-0000-0500-00001B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6" name="Text Box 15">
          <a:extLst>
            <a:ext uri="{FF2B5EF4-FFF2-40B4-BE49-F238E27FC236}">
              <a16:creationId xmlns:a16="http://schemas.microsoft.com/office/drawing/2014/main" id="{00000000-0008-0000-0500-00001C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7" name="Text Box 15">
          <a:extLst>
            <a:ext uri="{FF2B5EF4-FFF2-40B4-BE49-F238E27FC236}">
              <a16:creationId xmlns:a16="http://schemas.microsoft.com/office/drawing/2014/main" id="{00000000-0008-0000-0500-00001D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8" name="Text Box 15">
          <a:extLst>
            <a:ext uri="{FF2B5EF4-FFF2-40B4-BE49-F238E27FC236}">
              <a16:creationId xmlns:a16="http://schemas.microsoft.com/office/drawing/2014/main" id="{00000000-0008-0000-0500-00001E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799" name="Text Box 15">
          <a:extLst>
            <a:ext uri="{FF2B5EF4-FFF2-40B4-BE49-F238E27FC236}">
              <a16:creationId xmlns:a16="http://schemas.microsoft.com/office/drawing/2014/main" id="{00000000-0008-0000-0500-00001F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0" name="Text Box 15">
          <a:extLst>
            <a:ext uri="{FF2B5EF4-FFF2-40B4-BE49-F238E27FC236}">
              <a16:creationId xmlns:a16="http://schemas.microsoft.com/office/drawing/2014/main" id="{00000000-0008-0000-0500-000020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1" name="Text Box 15">
          <a:extLst>
            <a:ext uri="{FF2B5EF4-FFF2-40B4-BE49-F238E27FC236}">
              <a16:creationId xmlns:a16="http://schemas.microsoft.com/office/drawing/2014/main" id="{00000000-0008-0000-0500-000021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2" name="Text Box 15">
          <a:extLst>
            <a:ext uri="{FF2B5EF4-FFF2-40B4-BE49-F238E27FC236}">
              <a16:creationId xmlns:a16="http://schemas.microsoft.com/office/drawing/2014/main" id="{00000000-0008-0000-0500-000022030000}"/>
            </a:ext>
          </a:extLst>
        </xdr:cNvPr>
        <xdr:cNvSpPr txBox="1">
          <a:spLocks noChangeArrowheads="1"/>
        </xdr:cNvSpPr>
      </xdr:nvSpPr>
      <xdr:spPr bwMode="auto">
        <a:xfrm>
          <a:off x="8953500" y="1117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3" name="Text Box 15">
          <a:extLst>
            <a:ext uri="{FF2B5EF4-FFF2-40B4-BE49-F238E27FC236}">
              <a16:creationId xmlns:a16="http://schemas.microsoft.com/office/drawing/2014/main" id="{00000000-0008-0000-0500-000023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4" name="Text Box 15">
          <a:extLst>
            <a:ext uri="{FF2B5EF4-FFF2-40B4-BE49-F238E27FC236}">
              <a16:creationId xmlns:a16="http://schemas.microsoft.com/office/drawing/2014/main" id="{00000000-0008-0000-0500-000024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5" name="Text Box 15">
          <a:extLst>
            <a:ext uri="{FF2B5EF4-FFF2-40B4-BE49-F238E27FC236}">
              <a16:creationId xmlns:a16="http://schemas.microsoft.com/office/drawing/2014/main" id="{00000000-0008-0000-0500-000025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6" name="Text Box 15">
          <a:extLst>
            <a:ext uri="{FF2B5EF4-FFF2-40B4-BE49-F238E27FC236}">
              <a16:creationId xmlns:a16="http://schemas.microsoft.com/office/drawing/2014/main" id="{00000000-0008-0000-0500-000026030000}"/>
            </a:ext>
          </a:extLst>
        </xdr:cNvPr>
        <xdr:cNvSpPr txBox="1">
          <a:spLocks noChangeArrowheads="1"/>
        </xdr:cNvSpPr>
      </xdr:nvSpPr>
      <xdr:spPr bwMode="auto">
        <a:xfrm>
          <a:off x="8953500" y="1167765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7" name="Text Box 15">
          <a:extLst>
            <a:ext uri="{FF2B5EF4-FFF2-40B4-BE49-F238E27FC236}">
              <a16:creationId xmlns:a16="http://schemas.microsoft.com/office/drawing/2014/main" id="{00000000-0008-0000-0500-00002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8" name="Text Box 15">
          <a:extLst>
            <a:ext uri="{FF2B5EF4-FFF2-40B4-BE49-F238E27FC236}">
              <a16:creationId xmlns:a16="http://schemas.microsoft.com/office/drawing/2014/main" id="{00000000-0008-0000-0500-000028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09" name="Text Box 15">
          <a:extLst>
            <a:ext uri="{FF2B5EF4-FFF2-40B4-BE49-F238E27FC236}">
              <a16:creationId xmlns:a16="http://schemas.microsoft.com/office/drawing/2014/main" id="{00000000-0008-0000-0500-000029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0" name="Text Box 15">
          <a:extLst>
            <a:ext uri="{FF2B5EF4-FFF2-40B4-BE49-F238E27FC236}">
              <a16:creationId xmlns:a16="http://schemas.microsoft.com/office/drawing/2014/main" id="{00000000-0008-0000-0500-00002A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1" name="Text Box 15">
          <a:extLst>
            <a:ext uri="{FF2B5EF4-FFF2-40B4-BE49-F238E27FC236}">
              <a16:creationId xmlns:a16="http://schemas.microsoft.com/office/drawing/2014/main" id="{00000000-0008-0000-0500-00002B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2" name="Text Box 15">
          <a:extLst>
            <a:ext uri="{FF2B5EF4-FFF2-40B4-BE49-F238E27FC236}">
              <a16:creationId xmlns:a16="http://schemas.microsoft.com/office/drawing/2014/main" id="{00000000-0008-0000-0500-00002C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3" name="Text Box 15">
          <a:extLst>
            <a:ext uri="{FF2B5EF4-FFF2-40B4-BE49-F238E27FC236}">
              <a16:creationId xmlns:a16="http://schemas.microsoft.com/office/drawing/2014/main" id="{00000000-0008-0000-0500-00002D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4" name="Text Box 15">
          <a:extLst>
            <a:ext uri="{FF2B5EF4-FFF2-40B4-BE49-F238E27FC236}">
              <a16:creationId xmlns:a16="http://schemas.microsoft.com/office/drawing/2014/main" id="{00000000-0008-0000-0500-00002E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5" name="Text Box 15">
          <a:extLst>
            <a:ext uri="{FF2B5EF4-FFF2-40B4-BE49-F238E27FC236}">
              <a16:creationId xmlns:a16="http://schemas.microsoft.com/office/drawing/2014/main" id="{00000000-0008-0000-0500-00002F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6" name="Text Box 15">
          <a:extLst>
            <a:ext uri="{FF2B5EF4-FFF2-40B4-BE49-F238E27FC236}">
              <a16:creationId xmlns:a16="http://schemas.microsoft.com/office/drawing/2014/main" id="{00000000-0008-0000-0500-000030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7" name="Text Box 15">
          <a:extLst>
            <a:ext uri="{FF2B5EF4-FFF2-40B4-BE49-F238E27FC236}">
              <a16:creationId xmlns:a16="http://schemas.microsoft.com/office/drawing/2014/main" id="{00000000-0008-0000-0500-000031030000}"/>
            </a:ext>
          </a:extLst>
        </xdr:cNvPr>
        <xdr:cNvSpPr txBox="1">
          <a:spLocks noChangeArrowheads="1"/>
        </xdr:cNvSpPr>
      </xdr:nvSpPr>
      <xdr:spPr bwMode="auto">
        <a:xfrm>
          <a:off x="8942294" y="1294279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8" name="Text Box 15">
          <a:extLst>
            <a:ext uri="{FF2B5EF4-FFF2-40B4-BE49-F238E27FC236}">
              <a16:creationId xmlns:a16="http://schemas.microsoft.com/office/drawing/2014/main" id="{00000000-0008-0000-0500-000032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19" name="Text Box 15">
          <a:extLst>
            <a:ext uri="{FF2B5EF4-FFF2-40B4-BE49-F238E27FC236}">
              <a16:creationId xmlns:a16="http://schemas.microsoft.com/office/drawing/2014/main" id="{00000000-0008-0000-0500-000033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0" name="Text Box 15">
          <a:extLst>
            <a:ext uri="{FF2B5EF4-FFF2-40B4-BE49-F238E27FC236}">
              <a16:creationId xmlns:a16="http://schemas.microsoft.com/office/drawing/2014/main" id="{00000000-0008-0000-0500-000034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1" name="Text Box 15">
          <a:extLst>
            <a:ext uri="{FF2B5EF4-FFF2-40B4-BE49-F238E27FC236}">
              <a16:creationId xmlns:a16="http://schemas.microsoft.com/office/drawing/2014/main" id="{00000000-0008-0000-0500-000035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2" name="Text Box 15">
          <a:extLst>
            <a:ext uri="{FF2B5EF4-FFF2-40B4-BE49-F238E27FC236}">
              <a16:creationId xmlns:a16="http://schemas.microsoft.com/office/drawing/2014/main" id="{00000000-0008-0000-0500-000036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3" name="Text Box 15">
          <a:extLst>
            <a:ext uri="{FF2B5EF4-FFF2-40B4-BE49-F238E27FC236}">
              <a16:creationId xmlns:a16="http://schemas.microsoft.com/office/drawing/2014/main" id="{00000000-0008-0000-0500-000037030000}"/>
            </a:ext>
          </a:extLst>
        </xdr:cNvPr>
        <xdr:cNvSpPr txBox="1">
          <a:spLocks noChangeArrowheads="1"/>
        </xdr:cNvSpPr>
      </xdr:nvSpPr>
      <xdr:spPr bwMode="auto">
        <a:xfrm>
          <a:off x="8942294" y="1344761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4" name="Text Box 15">
          <a:extLst>
            <a:ext uri="{FF2B5EF4-FFF2-40B4-BE49-F238E27FC236}">
              <a16:creationId xmlns:a16="http://schemas.microsoft.com/office/drawing/2014/main" id="{00000000-0008-0000-0500-000038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5" name="Text Box 15">
          <a:extLst>
            <a:ext uri="{FF2B5EF4-FFF2-40B4-BE49-F238E27FC236}">
              <a16:creationId xmlns:a16="http://schemas.microsoft.com/office/drawing/2014/main" id="{00000000-0008-0000-0500-000039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6" name="Text Box 15">
          <a:extLst>
            <a:ext uri="{FF2B5EF4-FFF2-40B4-BE49-F238E27FC236}">
              <a16:creationId xmlns:a16="http://schemas.microsoft.com/office/drawing/2014/main" id="{00000000-0008-0000-0500-00003A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7" name="Text Box 15">
          <a:extLst>
            <a:ext uri="{FF2B5EF4-FFF2-40B4-BE49-F238E27FC236}">
              <a16:creationId xmlns:a16="http://schemas.microsoft.com/office/drawing/2014/main" id="{00000000-0008-0000-0500-00003B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8" name="Text Box 15">
          <a:extLst>
            <a:ext uri="{FF2B5EF4-FFF2-40B4-BE49-F238E27FC236}">
              <a16:creationId xmlns:a16="http://schemas.microsoft.com/office/drawing/2014/main" id="{00000000-0008-0000-0500-00003C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29" name="Text Box 15">
          <a:extLst>
            <a:ext uri="{FF2B5EF4-FFF2-40B4-BE49-F238E27FC236}">
              <a16:creationId xmlns:a16="http://schemas.microsoft.com/office/drawing/2014/main" id="{00000000-0008-0000-0500-00003D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0" name="Text Box 15">
          <a:extLst>
            <a:ext uri="{FF2B5EF4-FFF2-40B4-BE49-F238E27FC236}">
              <a16:creationId xmlns:a16="http://schemas.microsoft.com/office/drawing/2014/main" id="{00000000-0008-0000-0500-00003E030000}"/>
            </a:ext>
          </a:extLst>
        </xdr:cNvPr>
        <xdr:cNvSpPr txBox="1">
          <a:spLocks noChangeArrowheads="1"/>
        </xdr:cNvSpPr>
      </xdr:nvSpPr>
      <xdr:spPr bwMode="auto">
        <a:xfrm>
          <a:off x="8942294" y="1416423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1" name="Text Box 15">
          <a:extLst>
            <a:ext uri="{FF2B5EF4-FFF2-40B4-BE49-F238E27FC236}">
              <a16:creationId xmlns:a16="http://schemas.microsoft.com/office/drawing/2014/main" id="{00000000-0008-0000-0500-00003F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2" name="Text Box 15">
          <a:extLst>
            <a:ext uri="{FF2B5EF4-FFF2-40B4-BE49-F238E27FC236}">
              <a16:creationId xmlns:a16="http://schemas.microsoft.com/office/drawing/2014/main" id="{00000000-0008-0000-0500-000040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3" name="Text Box 15">
          <a:extLst>
            <a:ext uri="{FF2B5EF4-FFF2-40B4-BE49-F238E27FC236}">
              <a16:creationId xmlns:a16="http://schemas.microsoft.com/office/drawing/2014/main" id="{00000000-0008-0000-0500-000041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834" name="Text Box 15">
          <a:extLst>
            <a:ext uri="{FF2B5EF4-FFF2-40B4-BE49-F238E27FC236}">
              <a16:creationId xmlns:a16="http://schemas.microsoft.com/office/drawing/2014/main" id="{00000000-0008-0000-0500-000042030000}"/>
            </a:ext>
          </a:extLst>
        </xdr:cNvPr>
        <xdr:cNvSpPr txBox="1">
          <a:spLocks noChangeArrowheads="1"/>
        </xdr:cNvSpPr>
      </xdr:nvSpPr>
      <xdr:spPr bwMode="auto">
        <a:xfrm>
          <a:off x="8942294" y="14669060"/>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6" name="Text Box 16">
          <a:extLst>
            <a:ext uri="{FF2B5EF4-FFF2-40B4-BE49-F238E27FC236}">
              <a16:creationId xmlns:a16="http://schemas.microsoft.com/office/drawing/2014/main" id="{00000000-0008-0000-0500-000044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7" name="Text Box 17">
          <a:extLst>
            <a:ext uri="{FF2B5EF4-FFF2-40B4-BE49-F238E27FC236}">
              <a16:creationId xmlns:a16="http://schemas.microsoft.com/office/drawing/2014/main" id="{00000000-0008-0000-0500-000045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8" name="Text Box 18">
          <a:extLst>
            <a:ext uri="{FF2B5EF4-FFF2-40B4-BE49-F238E27FC236}">
              <a16:creationId xmlns:a16="http://schemas.microsoft.com/office/drawing/2014/main" id="{00000000-0008-0000-0500-000046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839" name="Text Box 19">
          <a:extLst>
            <a:ext uri="{FF2B5EF4-FFF2-40B4-BE49-F238E27FC236}">
              <a16:creationId xmlns:a16="http://schemas.microsoft.com/office/drawing/2014/main" id="{00000000-0008-0000-0500-00004703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1" name="Text Box 15">
          <a:extLst>
            <a:ext uri="{FF2B5EF4-FFF2-40B4-BE49-F238E27FC236}">
              <a16:creationId xmlns:a16="http://schemas.microsoft.com/office/drawing/2014/main" id="{00000000-0008-0000-0500-000049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2" name="Text Box 15">
          <a:extLst>
            <a:ext uri="{FF2B5EF4-FFF2-40B4-BE49-F238E27FC236}">
              <a16:creationId xmlns:a16="http://schemas.microsoft.com/office/drawing/2014/main" id="{00000000-0008-0000-0500-00004A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3" name="Text Box 15">
          <a:extLst>
            <a:ext uri="{FF2B5EF4-FFF2-40B4-BE49-F238E27FC236}">
              <a16:creationId xmlns:a16="http://schemas.microsoft.com/office/drawing/2014/main" id="{00000000-0008-0000-0500-00004B03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4" name="Text Box 15">
          <a:extLst>
            <a:ext uri="{FF2B5EF4-FFF2-40B4-BE49-F238E27FC236}">
              <a16:creationId xmlns:a16="http://schemas.microsoft.com/office/drawing/2014/main" id="{00000000-0008-0000-0500-00004C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5" name="Text Box 15">
          <a:extLst>
            <a:ext uri="{FF2B5EF4-FFF2-40B4-BE49-F238E27FC236}">
              <a16:creationId xmlns:a16="http://schemas.microsoft.com/office/drawing/2014/main" id="{00000000-0008-0000-0500-00004D03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6" name="Text Box 15">
          <a:extLst>
            <a:ext uri="{FF2B5EF4-FFF2-40B4-BE49-F238E27FC236}">
              <a16:creationId xmlns:a16="http://schemas.microsoft.com/office/drawing/2014/main" id="{00000000-0008-0000-0500-00004E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7" name="Text Box 15">
          <a:extLst>
            <a:ext uri="{FF2B5EF4-FFF2-40B4-BE49-F238E27FC236}">
              <a16:creationId xmlns:a16="http://schemas.microsoft.com/office/drawing/2014/main" id="{00000000-0008-0000-0500-00004F03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8" name="Text Box 15">
          <a:extLst>
            <a:ext uri="{FF2B5EF4-FFF2-40B4-BE49-F238E27FC236}">
              <a16:creationId xmlns:a16="http://schemas.microsoft.com/office/drawing/2014/main" id="{00000000-0008-0000-0500-000050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49" name="Text Box 15">
          <a:extLst>
            <a:ext uri="{FF2B5EF4-FFF2-40B4-BE49-F238E27FC236}">
              <a16:creationId xmlns:a16="http://schemas.microsoft.com/office/drawing/2014/main" id="{00000000-0008-0000-0500-000051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0" name="Text Box 15">
          <a:extLst>
            <a:ext uri="{FF2B5EF4-FFF2-40B4-BE49-F238E27FC236}">
              <a16:creationId xmlns:a16="http://schemas.microsoft.com/office/drawing/2014/main" id="{00000000-0008-0000-0500-000052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1" name="Text Box 15">
          <a:extLst>
            <a:ext uri="{FF2B5EF4-FFF2-40B4-BE49-F238E27FC236}">
              <a16:creationId xmlns:a16="http://schemas.microsoft.com/office/drawing/2014/main" id="{00000000-0008-0000-0500-000053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2" name="Text Box 15">
          <a:extLst>
            <a:ext uri="{FF2B5EF4-FFF2-40B4-BE49-F238E27FC236}">
              <a16:creationId xmlns:a16="http://schemas.microsoft.com/office/drawing/2014/main" id="{00000000-0008-0000-0500-000054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3" name="Text Box 15">
          <a:extLst>
            <a:ext uri="{FF2B5EF4-FFF2-40B4-BE49-F238E27FC236}">
              <a16:creationId xmlns:a16="http://schemas.microsoft.com/office/drawing/2014/main" id="{00000000-0008-0000-0500-000055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4" name="Text Box 15">
          <a:extLst>
            <a:ext uri="{FF2B5EF4-FFF2-40B4-BE49-F238E27FC236}">
              <a16:creationId xmlns:a16="http://schemas.microsoft.com/office/drawing/2014/main" id="{00000000-0008-0000-0500-000056030000}"/>
            </a:ext>
          </a:extLst>
        </xdr:cNvPr>
        <xdr:cNvSpPr txBox="1">
          <a:spLocks noChangeArrowheads="1"/>
        </xdr:cNvSpPr>
      </xdr:nvSpPr>
      <xdr:spPr bwMode="auto">
        <a:xfrm>
          <a:off x="6655254" y="5606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5" name="Text Box 16">
          <a:extLst>
            <a:ext uri="{FF2B5EF4-FFF2-40B4-BE49-F238E27FC236}">
              <a16:creationId xmlns:a16="http://schemas.microsoft.com/office/drawing/2014/main" id="{00000000-0008-0000-0500-000057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6" name="Text Box 17">
          <a:extLst>
            <a:ext uri="{FF2B5EF4-FFF2-40B4-BE49-F238E27FC236}">
              <a16:creationId xmlns:a16="http://schemas.microsoft.com/office/drawing/2014/main" id="{00000000-0008-0000-0500-000058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7" name="Text Box 18">
          <a:extLst>
            <a:ext uri="{FF2B5EF4-FFF2-40B4-BE49-F238E27FC236}">
              <a16:creationId xmlns:a16="http://schemas.microsoft.com/office/drawing/2014/main" id="{00000000-0008-0000-0500-000059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58" name="Text Box 19">
          <a:extLst>
            <a:ext uri="{FF2B5EF4-FFF2-40B4-BE49-F238E27FC236}">
              <a16:creationId xmlns:a16="http://schemas.microsoft.com/office/drawing/2014/main" id="{00000000-0008-0000-0500-00005A03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59" name="Text Box 15">
          <a:extLst>
            <a:ext uri="{FF2B5EF4-FFF2-40B4-BE49-F238E27FC236}">
              <a16:creationId xmlns:a16="http://schemas.microsoft.com/office/drawing/2014/main" id="{00000000-0008-0000-0500-00005B03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0" name="Text Box 16">
          <a:extLst>
            <a:ext uri="{FF2B5EF4-FFF2-40B4-BE49-F238E27FC236}">
              <a16:creationId xmlns:a16="http://schemas.microsoft.com/office/drawing/2014/main" id="{00000000-0008-0000-0500-00005C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1" name="Text Box 17">
          <a:extLst>
            <a:ext uri="{FF2B5EF4-FFF2-40B4-BE49-F238E27FC236}">
              <a16:creationId xmlns:a16="http://schemas.microsoft.com/office/drawing/2014/main" id="{00000000-0008-0000-0500-00005D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2" name="Text Box 18">
          <a:extLst>
            <a:ext uri="{FF2B5EF4-FFF2-40B4-BE49-F238E27FC236}">
              <a16:creationId xmlns:a16="http://schemas.microsoft.com/office/drawing/2014/main" id="{00000000-0008-0000-0500-00005E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863" name="Text Box 19">
          <a:extLst>
            <a:ext uri="{FF2B5EF4-FFF2-40B4-BE49-F238E27FC236}">
              <a16:creationId xmlns:a16="http://schemas.microsoft.com/office/drawing/2014/main" id="{00000000-0008-0000-0500-00005F030000}"/>
            </a:ext>
          </a:extLst>
        </xdr:cNvPr>
        <xdr:cNvSpPr txBox="1">
          <a:spLocks noChangeArrowheads="1"/>
        </xdr:cNvSpPr>
      </xdr:nvSpPr>
      <xdr:spPr bwMode="auto">
        <a:xfrm>
          <a:off x="6655254" y="4844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4" name="Text Box 15">
          <a:extLst>
            <a:ext uri="{FF2B5EF4-FFF2-40B4-BE49-F238E27FC236}">
              <a16:creationId xmlns:a16="http://schemas.microsoft.com/office/drawing/2014/main" id="{00000000-0008-0000-0500-00006003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5" name="Text Box 15">
          <a:extLst>
            <a:ext uri="{FF2B5EF4-FFF2-40B4-BE49-F238E27FC236}">
              <a16:creationId xmlns:a16="http://schemas.microsoft.com/office/drawing/2014/main" id="{00000000-0008-0000-0500-000061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6" name="Text Box 15">
          <a:extLst>
            <a:ext uri="{FF2B5EF4-FFF2-40B4-BE49-F238E27FC236}">
              <a16:creationId xmlns:a16="http://schemas.microsoft.com/office/drawing/2014/main" id="{00000000-0008-0000-0500-000062030000}"/>
            </a:ext>
          </a:extLst>
        </xdr:cNvPr>
        <xdr:cNvSpPr txBox="1">
          <a:spLocks noChangeArrowheads="1"/>
        </xdr:cNvSpPr>
      </xdr:nvSpPr>
      <xdr:spPr bwMode="auto">
        <a:xfrm>
          <a:off x="6655254" y="5793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7" name="Text Box 15">
          <a:extLst>
            <a:ext uri="{FF2B5EF4-FFF2-40B4-BE49-F238E27FC236}">
              <a16:creationId xmlns:a16="http://schemas.microsoft.com/office/drawing/2014/main" id="{00000000-0008-0000-0500-000063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8" name="Text Box 15">
          <a:extLst>
            <a:ext uri="{FF2B5EF4-FFF2-40B4-BE49-F238E27FC236}">
              <a16:creationId xmlns:a16="http://schemas.microsoft.com/office/drawing/2014/main" id="{00000000-0008-0000-0500-000064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69" name="Text Box 15">
          <a:extLst>
            <a:ext uri="{FF2B5EF4-FFF2-40B4-BE49-F238E27FC236}">
              <a16:creationId xmlns:a16="http://schemas.microsoft.com/office/drawing/2014/main" id="{00000000-0008-0000-0500-000065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0" name="Text Box 15">
          <a:extLst>
            <a:ext uri="{FF2B5EF4-FFF2-40B4-BE49-F238E27FC236}">
              <a16:creationId xmlns:a16="http://schemas.microsoft.com/office/drawing/2014/main" id="{00000000-0008-0000-0500-000066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1" name="Text Box 15">
          <a:extLst>
            <a:ext uri="{FF2B5EF4-FFF2-40B4-BE49-F238E27FC236}">
              <a16:creationId xmlns:a16="http://schemas.microsoft.com/office/drawing/2014/main" id="{00000000-0008-0000-0500-000067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2" name="Text Box 15">
          <a:extLst>
            <a:ext uri="{FF2B5EF4-FFF2-40B4-BE49-F238E27FC236}">
              <a16:creationId xmlns:a16="http://schemas.microsoft.com/office/drawing/2014/main" id="{00000000-0008-0000-0500-000068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3" name="Text Box 15">
          <a:extLst>
            <a:ext uri="{FF2B5EF4-FFF2-40B4-BE49-F238E27FC236}">
              <a16:creationId xmlns:a16="http://schemas.microsoft.com/office/drawing/2014/main" id="{00000000-0008-0000-0500-000069030000}"/>
            </a:ext>
          </a:extLst>
        </xdr:cNvPr>
        <xdr:cNvSpPr txBox="1">
          <a:spLocks noChangeArrowheads="1"/>
        </xdr:cNvSpPr>
      </xdr:nvSpPr>
      <xdr:spPr bwMode="auto">
        <a:xfrm>
          <a:off x="6655254" y="5796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4" name="Text Box 15">
          <a:extLst>
            <a:ext uri="{FF2B5EF4-FFF2-40B4-BE49-F238E27FC236}">
              <a16:creationId xmlns:a16="http://schemas.microsoft.com/office/drawing/2014/main" id="{00000000-0008-0000-0500-00006A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5" name="Text Box 15">
          <a:extLst>
            <a:ext uri="{FF2B5EF4-FFF2-40B4-BE49-F238E27FC236}">
              <a16:creationId xmlns:a16="http://schemas.microsoft.com/office/drawing/2014/main" id="{00000000-0008-0000-0500-00006B030000}"/>
            </a:ext>
          </a:extLst>
        </xdr:cNvPr>
        <xdr:cNvSpPr txBox="1">
          <a:spLocks noChangeArrowheads="1"/>
        </xdr:cNvSpPr>
      </xdr:nvSpPr>
      <xdr:spPr bwMode="auto">
        <a:xfrm>
          <a:off x="6655254" y="5983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6" name="Text Box 15">
          <a:extLst>
            <a:ext uri="{FF2B5EF4-FFF2-40B4-BE49-F238E27FC236}">
              <a16:creationId xmlns:a16="http://schemas.microsoft.com/office/drawing/2014/main" id="{00000000-0008-0000-0500-00006C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7" name="Text Box 15">
          <a:extLst>
            <a:ext uri="{FF2B5EF4-FFF2-40B4-BE49-F238E27FC236}">
              <a16:creationId xmlns:a16="http://schemas.microsoft.com/office/drawing/2014/main" id="{00000000-0008-0000-0500-00006D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8" name="Text Box 15">
          <a:extLst>
            <a:ext uri="{FF2B5EF4-FFF2-40B4-BE49-F238E27FC236}">
              <a16:creationId xmlns:a16="http://schemas.microsoft.com/office/drawing/2014/main" id="{00000000-0008-0000-0500-00006E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79" name="Text Box 15">
          <a:extLst>
            <a:ext uri="{FF2B5EF4-FFF2-40B4-BE49-F238E27FC236}">
              <a16:creationId xmlns:a16="http://schemas.microsoft.com/office/drawing/2014/main" id="{00000000-0008-0000-0500-00006F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0" name="Text Box 15">
          <a:extLst>
            <a:ext uri="{FF2B5EF4-FFF2-40B4-BE49-F238E27FC236}">
              <a16:creationId xmlns:a16="http://schemas.microsoft.com/office/drawing/2014/main" id="{00000000-0008-0000-0500-000070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1" name="Text Box 15">
          <a:extLst>
            <a:ext uri="{FF2B5EF4-FFF2-40B4-BE49-F238E27FC236}">
              <a16:creationId xmlns:a16="http://schemas.microsoft.com/office/drawing/2014/main" id="{00000000-0008-0000-0500-000071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2" name="Text Box 15">
          <a:extLst>
            <a:ext uri="{FF2B5EF4-FFF2-40B4-BE49-F238E27FC236}">
              <a16:creationId xmlns:a16="http://schemas.microsoft.com/office/drawing/2014/main" id="{00000000-0008-0000-0500-000072030000}"/>
            </a:ext>
          </a:extLst>
        </xdr:cNvPr>
        <xdr:cNvSpPr txBox="1">
          <a:spLocks noChangeArrowheads="1"/>
        </xdr:cNvSpPr>
      </xdr:nvSpPr>
      <xdr:spPr bwMode="auto">
        <a:xfrm>
          <a:off x="6655254" y="5987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3" name="Text Box 15">
          <a:extLst>
            <a:ext uri="{FF2B5EF4-FFF2-40B4-BE49-F238E27FC236}">
              <a16:creationId xmlns:a16="http://schemas.microsoft.com/office/drawing/2014/main" id="{00000000-0008-0000-0500-000073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4" name="Text Box 15">
          <a:extLst>
            <a:ext uri="{FF2B5EF4-FFF2-40B4-BE49-F238E27FC236}">
              <a16:creationId xmlns:a16="http://schemas.microsoft.com/office/drawing/2014/main" id="{00000000-0008-0000-0500-000074030000}"/>
            </a:ext>
          </a:extLst>
        </xdr:cNvPr>
        <xdr:cNvSpPr txBox="1">
          <a:spLocks noChangeArrowheads="1"/>
        </xdr:cNvSpPr>
      </xdr:nvSpPr>
      <xdr:spPr bwMode="auto">
        <a:xfrm>
          <a:off x="6655254" y="6174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5" name="Text Box 15">
          <a:extLst>
            <a:ext uri="{FF2B5EF4-FFF2-40B4-BE49-F238E27FC236}">
              <a16:creationId xmlns:a16="http://schemas.microsoft.com/office/drawing/2014/main" id="{00000000-0008-0000-0500-000075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6" name="Text Box 15">
          <a:extLst>
            <a:ext uri="{FF2B5EF4-FFF2-40B4-BE49-F238E27FC236}">
              <a16:creationId xmlns:a16="http://schemas.microsoft.com/office/drawing/2014/main" id="{00000000-0008-0000-0500-000076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7" name="Text Box 15">
          <a:extLst>
            <a:ext uri="{FF2B5EF4-FFF2-40B4-BE49-F238E27FC236}">
              <a16:creationId xmlns:a16="http://schemas.microsoft.com/office/drawing/2014/main" id="{00000000-0008-0000-0500-000077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8" name="Text Box 15">
          <a:extLst>
            <a:ext uri="{FF2B5EF4-FFF2-40B4-BE49-F238E27FC236}">
              <a16:creationId xmlns:a16="http://schemas.microsoft.com/office/drawing/2014/main" id="{00000000-0008-0000-0500-000078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89" name="Text Box 15">
          <a:extLst>
            <a:ext uri="{FF2B5EF4-FFF2-40B4-BE49-F238E27FC236}">
              <a16:creationId xmlns:a16="http://schemas.microsoft.com/office/drawing/2014/main" id="{00000000-0008-0000-0500-000079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0" name="Text Box 15">
          <a:extLst>
            <a:ext uri="{FF2B5EF4-FFF2-40B4-BE49-F238E27FC236}">
              <a16:creationId xmlns:a16="http://schemas.microsoft.com/office/drawing/2014/main" id="{00000000-0008-0000-0500-00007A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1" name="Text Box 15">
          <a:extLst>
            <a:ext uri="{FF2B5EF4-FFF2-40B4-BE49-F238E27FC236}">
              <a16:creationId xmlns:a16="http://schemas.microsoft.com/office/drawing/2014/main" id="{00000000-0008-0000-0500-00007B030000}"/>
            </a:ext>
          </a:extLst>
        </xdr:cNvPr>
        <xdr:cNvSpPr txBox="1">
          <a:spLocks noChangeArrowheads="1"/>
        </xdr:cNvSpPr>
      </xdr:nvSpPr>
      <xdr:spPr bwMode="auto">
        <a:xfrm>
          <a:off x="6655254" y="6177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2" name="Text Box 15">
          <a:extLst>
            <a:ext uri="{FF2B5EF4-FFF2-40B4-BE49-F238E27FC236}">
              <a16:creationId xmlns:a16="http://schemas.microsoft.com/office/drawing/2014/main" id="{00000000-0008-0000-0500-00007C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3" name="Text Box 15">
          <a:extLst>
            <a:ext uri="{FF2B5EF4-FFF2-40B4-BE49-F238E27FC236}">
              <a16:creationId xmlns:a16="http://schemas.microsoft.com/office/drawing/2014/main" id="{00000000-0008-0000-0500-00007D030000}"/>
            </a:ext>
          </a:extLst>
        </xdr:cNvPr>
        <xdr:cNvSpPr txBox="1">
          <a:spLocks noChangeArrowheads="1"/>
        </xdr:cNvSpPr>
      </xdr:nvSpPr>
      <xdr:spPr bwMode="auto">
        <a:xfrm>
          <a:off x="6655254" y="6364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4" name="Text Box 15">
          <a:extLst>
            <a:ext uri="{FF2B5EF4-FFF2-40B4-BE49-F238E27FC236}">
              <a16:creationId xmlns:a16="http://schemas.microsoft.com/office/drawing/2014/main" id="{00000000-0008-0000-0500-00007E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5" name="Text Box 15">
          <a:extLst>
            <a:ext uri="{FF2B5EF4-FFF2-40B4-BE49-F238E27FC236}">
              <a16:creationId xmlns:a16="http://schemas.microsoft.com/office/drawing/2014/main" id="{00000000-0008-0000-0500-00007F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6" name="Text Box 15">
          <a:extLst>
            <a:ext uri="{FF2B5EF4-FFF2-40B4-BE49-F238E27FC236}">
              <a16:creationId xmlns:a16="http://schemas.microsoft.com/office/drawing/2014/main" id="{00000000-0008-0000-0500-000080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7" name="Text Box 15">
          <a:extLst>
            <a:ext uri="{FF2B5EF4-FFF2-40B4-BE49-F238E27FC236}">
              <a16:creationId xmlns:a16="http://schemas.microsoft.com/office/drawing/2014/main" id="{00000000-0008-0000-0500-000081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8" name="Text Box 15">
          <a:extLst>
            <a:ext uri="{FF2B5EF4-FFF2-40B4-BE49-F238E27FC236}">
              <a16:creationId xmlns:a16="http://schemas.microsoft.com/office/drawing/2014/main" id="{00000000-0008-0000-0500-000082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899" name="Text Box 15">
          <a:extLst>
            <a:ext uri="{FF2B5EF4-FFF2-40B4-BE49-F238E27FC236}">
              <a16:creationId xmlns:a16="http://schemas.microsoft.com/office/drawing/2014/main" id="{00000000-0008-0000-0500-000083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0" name="Text Box 15">
          <a:extLst>
            <a:ext uri="{FF2B5EF4-FFF2-40B4-BE49-F238E27FC236}">
              <a16:creationId xmlns:a16="http://schemas.microsoft.com/office/drawing/2014/main" id="{00000000-0008-0000-0500-000084030000}"/>
            </a:ext>
          </a:extLst>
        </xdr:cNvPr>
        <xdr:cNvSpPr txBox="1">
          <a:spLocks noChangeArrowheads="1"/>
        </xdr:cNvSpPr>
      </xdr:nvSpPr>
      <xdr:spPr bwMode="auto">
        <a:xfrm>
          <a:off x="6655254" y="6368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1" name="Text Box 15">
          <a:extLst>
            <a:ext uri="{FF2B5EF4-FFF2-40B4-BE49-F238E27FC236}">
              <a16:creationId xmlns:a16="http://schemas.microsoft.com/office/drawing/2014/main" id="{00000000-0008-0000-0500-000085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2" name="Text Box 15">
          <a:extLst>
            <a:ext uri="{FF2B5EF4-FFF2-40B4-BE49-F238E27FC236}">
              <a16:creationId xmlns:a16="http://schemas.microsoft.com/office/drawing/2014/main" id="{00000000-0008-0000-0500-000086030000}"/>
            </a:ext>
          </a:extLst>
        </xdr:cNvPr>
        <xdr:cNvSpPr txBox="1">
          <a:spLocks noChangeArrowheads="1"/>
        </xdr:cNvSpPr>
      </xdr:nvSpPr>
      <xdr:spPr bwMode="auto">
        <a:xfrm>
          <a:off x="6655254" y="6555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3" name="Text Box 15">
          <a:extLst>
            <a:ext uri="{FF2B5EF4-FFF2-40B4-BE49-F238E27FC236}">
              <a16:creationId xmlns:a16="http://schemas.microsoft.com/office/drawing/2014/main" id="{00000000-0008-0000-0500-000087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4" name="Text Box 15">
          <a:extLst>
            <a:ext uri="{FF2B5EF4-FFF2-40B4-BE49-F238E27FC236}">
              <a16:creationId xmlns:a16="http://schemas.microsoft.com/office/drawing/2014/main" id="{00000000-0008-0000-0500-000088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5" name="Text Box 15">
          <a:extLst>
            <a:ext uri="{FF2B5EF4-FFF2-40B4-BE49-F238E27FC236}">
              <a16:creationId xmlns:a16="http://schemas.microsoft.com/office/drawing/2014/main" id="{00000000-0008-0000-0500-000089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6" name="Text Box 15">
          <a:extLst>
            <a:ext uri="{FF2B5EF4-FFF2-40B4-BE49-F238E27FC236}">
              <a16:creationId xmlns:a16="http://schemas.microsoft.com/office/drawing/2014/main" id="{00000000-0008-0000-0500-00008A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7" name="Text Box 15">
          <a:extLst>
            <a:ext uri="{FF2B5EF4-FFF2-40B4-BE49-F238E27FC236}">
              <a16:creationId xmlns:a16="http://schemas.microsoft.com/office/drawing/2014/main" id="{00000000-0008-0000-0500-00008B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8" name="Text Box 15">
          <a:extLst>
            <a:ext uri="{FF2B5EF4-FFF2-40B4-BE49-F238E27FC236}">
              <a16:creationId xmlns:a16="http://schemas.microsoft.com/office/drawing/2014/main" id="{00000000-0008-0000-0500-00008C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09" name="Text Box 15">
          <a:extLst>
            <a:ext uri="{FF2B5EF4-FFF2-40B4-BE49-F238E27FC236}">
              <a16:creationId xmlns:a16="http://schemas.microsoft.com/office/drawing/2014/main" id="{00000000-0008-0000-0500-00008D030000}"/>
            </a:ext>
          </a:extLst>
        </xdr:cNvPr>
        <xdr:cNvSpPr txBox="1">
          <a:spLocks noChangeArrowheads="1"/>
        </xdr:cNvSpPr>
      </xdr:nvSpPr>
      <xdr:spPr bwMode="auto">
        <a:xfrm>
          <a:off x="6655254" y="6558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0" name="Text Box 15">
          <a:extLst>
            <a:ext uri="{FF2B5EF4-FFF2-40B4-BE49-F238E27FC236}">
              <a16:creationId xmlns:a16="http://schemas.microsoft.com/office/drawing/2014/main" id="{00000000-0008-0000-0500-00008E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1" name="Text Box 15">
          <a:extLst>
            <a:ext uri="{FF2B5EF4-FFF2-40B4-BE49-F238E27FC236}">
              <a16:creationId xmlns:a16="http://schemas.microsoft.com/office/drawing/2014/main" id="{00000000-0008-0000-0500-00008F030000}"/>
            </a:ext>
          </a:extLst>
        </xdr:cNvPr>
        <xdr:cNvSpPr txBox="1">
          <a:spLocks noChangeArrowheads="1"/>
        </xdr:cNvSpPr>
      </xdr:nvSpPr>
      <xdr:spPr bwMode="auto">
        <a:xfrm>
          <a:off x="6655254" y="6745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2" name="Text Box 15">
          <a:extLst>
            <a:ext uri="{FF2B5EF4-FFF2-40B4-BE49-F238E27FC236}">
              <a16:creationId xmlns:a16="http://schemas.microsoft.com/office/drawing/2014/main" id="{00000000-0008-0000-0500-000090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3" name="Text Box 15">
          <a:extLst>
            <a:ext uri="{FF2B5EF4-FFF2-40B4-BE49-F238E27FC236}">
              <a16:creationId xmlns:a16="http://schemas.microsoft.com/office/drawing/2014/main" id="{00000000-0008-0000-0500-000091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4" name="Text Box 15">
          <a:extLst>
            <a:ext uri="{FF2B5EF4-FFF2-40B4-BE49-F238E27FC236}">
              <a16:creationId xmlns:a16="http://schemas.microsoft.com/office/drawing/2014/main" id="{00000000-0008-0000-0500-000092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5" name="Text Box 15">
          <a:extLst>
            <a:ext uri="{FF2B5EF4-FFF2-40B4-BE49-F238E27FC236}">
              <a16:creationId xmlns:a16="http://schemas.microsoft.com/office/drawing/2014/main" id="{00000000-0008-0000-0500-000093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6" name="Text Box 15">
          <a:extLst>
            <a:ext uri="{FF2B5EF4-FFF2-40B4-BE49-F238E27FC236}">
              <a16:creationId xmlns:a16="http://schemas.microsoft.com/office/drawing/2014/main" id="{00000000-0008-0000-0500-000094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7" name="Text Box 15">
          <a:extLst>
            <a:ext uri="{FF2B5EF4-FFF2-40B4-BE49-F238E27FC236}">
              <a16:creationId xmlns:a16="http://schemas.microsoft.com/office/drawing/2014/main" id="{00000000-0008-0000-0500-000095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8" name="Text Box 15">
          <a:extLst>
            <a:ext uri="{FF2B5EF4-FFF2-40B4-BE49-F238E27FC236}">
              <a16:creationId xmlns:a16="http://schemas.microsoft.com/office/drawing/2014/main" id="{00000000-0008-0000-0500-000096030000}"/>
            </a:ext>
          </a:extLst>
        </xdr:cNvPr>
        <xdr:cNvSpPr txBox="1">
          <a:spLocks noChangeArrowheads="1"/>
        </xdr:cNvSpPr>
      </xdr:nvSpPr>
      <xdr:spPr bwMode="auto">
        <a:xfrm>
          <a:off x="6655254" y="6749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19" name="Text Box 15">
          <a:extLst>
            <a:ext uri="{FF2B5EF4-FFF2-40B4-BE49-F238E27FC236}">
              <a16:creationId xmlns:a16="http://schemas.microsoft.com/office/drawing/2014/main" id="{00000000-0008-0000-0500-000097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0" name="Text Box 15">
          <a:extLst>
            <a:ext uri="{FF2B5EF4-FFF2-40B4-BE49-F238E27FC236}">
              <a16:creationId xmlns:a16="http://schemas.microsoft.com/office/drawing/2014/main" id="{00000000-0008-0000-0500-000098030000}"/>
            </a:ext>
          </a:extLst>
        </xdr:cNvPr>
        <xdr:cNvSpPr txBox="1">
          <a:spLocks noChangeArrowheads="1"/>
        </xdr:cNvSpPr>
      </xdr:nvSpPr>
      <xdr:spPr bwMode="auto">
        <a:xfrm>
          <a:off x="6655254" y="6936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1" name="Text Box 15">
          <a:extLst>
            <a:ext uri="{FF2B5EF4-FFF2-40B4-BE49-F238E27FC236}">
              <a16:creationId xmlns:a16="http://schemas.microsoft.com/office/drawing/2014/main" id="{00000000-0008-0000-0500-000099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2" name="Text Box 15">
          <a:extLst>
            <a:ext uri="{FF2B5EF4-FFF2-40B4-BE49-F238E27FC236}">
              <a16:creationId xmlns:a16="http://schemas.microsoft.com/office/drawing/2014/main" id="{00000000-0008-0000-0500-00009A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3" name="Text Box 15">
          <a:extLst>
            <a:ext uri="{FF2B5EF4-FFF2-40B4-BE49-F238E27FC236}">
              <a16:creationId xmlns:a16="http://schemas.microsoft.com/office/drawing/2014/main" id="{00000000-0008-0000-0500-00009B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4" name="Text Box 15">
          <a:extLst>
            <a:ext uri="{FF2B5EF4-FFF2-40B4-BE49-F238E27FC236}">
              <a16:creationId xmlns:a16="http://schemas.microsoft.com/office/drawing/2014/main" id="{00000000-0008-0000-0500-00009C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5" name="Text Box 15">
          <a:extLst>
            <a:ext uri="{FF2B5EF4-FFF2-40B4-BE49-F238E27FC236}">
              <a16:creationId xmlns:a16="http://schemas.microsoft.com/office/drawing/2014/main" id="{00000000-0008-0000-0500-00009D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6" name="Text Box 15">
          <a:extLst>
            <a:ext uri="{FF2B5EF4-FFF2-40B4-BE49-F238E27FC236}">
              <a16:creationId xmlns:a16="http://schemas.microsoft.com/office/drawing/2014/main" id="{00000000-0008-0000-0500-00009E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7" name="Text Box 15">
          <a:extLst>
            <a:ext uri="{FF2B5EF4-FFF2-40B4-BE49-F238E27FC236}">
              <a16:creationId xmlns:a16="http://schemas.microsoft.com/office/drawing/2014/main" id="{00000000-0008-0000-0500-00009F030000}"/>
            </a:ext>
          </a:extLst>
        </xdr:cNvPr>
        <xdr:cNvSpPr txBox="1">
          <a:spLocks noChangeArrowheads="1"/>
        </xdr:cNvSpPr>
      </xdr:nvSpPr>
      <xdr:spPr bwMode="auto">
        <a:xfrm>
          <a:off x="6655254" y="6939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8" name="Text Box 15">
          <a:extLst>
            <a:ext uri="{FF2B5EF4-FFF2-40B4-BE49-F238E27FC236}">
              <a16:creationId xmlns:a16="http://schemas.microsoft.com/office/drawing/2014/main" id="{00000000-0008-0000-0500-0000A0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29" name="Text Box 15">
          <a:extLst>
            <a:ext uri="{FF2B5EF4-FFF2-40B4-BE49-F238E27FC236}">
              <a16:creationId xmlns:a16="http://schemas.microsoft.com/office/drawing/2014/main" id="{00000000-0008-0000-0500-0000A1030000}"/>
            </a:ext>
          </a:extLst>
        </xdr:cNvPr>
        <xdr:cNvSpPr txBox="1">
          <a:spLocks noChangeArrowheads="1"/>
        </xdr:cNvSpPr>
      </xdr:nvSpPr>
      <xdr:spPr bwMode="auto">
        <a:xfrm>
          <a:off x="6655254" y="7126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0" name="Text Box 15">
          <a:extLst>
            <a:ext uri="{FF2B5EF4-FFF2-40B4-BE49-F238E27FC236}">
              <a16:creationId xmlns:a16="http://schemas.microsoft.com/office/drawing/2014/main" id="{00000000-0008-0000-0500-0000A2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1" name="Text Box 15">
          <a:extLst>
            <a:ext uri="{FF2B5EF4-FFF2-40B4-BE49-F238E27FC236}">
              <a16:creationId xmlns:a16="http://schemas.microsoft.com/office/drawing/2014/main" id="{00000000-0008-0000-0500-0000A3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2" name="Text Box 15">
          <a:extLst>
            <a:ext uri="{FF2B5EF4-FFF2-40B4-BE49-F238E27FC236}">
              <a16:creationId xmlns:a16="http://schemas.microsoft.com/office/drawing/2014/main" id="{00000000-0008-0000-0500-0000A4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3" name="Text Box 15">
          <a:extLst>
            <a:ext uri="{FF2B5EF4-FFF2-40B4-BE49-F238E27FC236}">
              <a16:creationId xmlns:a16="http://schemas.microsoft.com/office/drawing/2014/main" id="{00000000-0008-0000-0500-0000A5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4" name="Text Box 15">
          <a:extLst>
            <a:ext uri="{FF2B5EF4-FFF2-40B4-BE49-F238E27FC236}">
              <a16:creationId xmlns:a16="http://schemas.microsoft.com/office/drawing/2014/main" id="{00000000-0008-0000-0500-0000A6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5" name="Text Box 15">
          <a:extLst>
            <a:ext uri="{FF2B5EF4-FFF2-40B4-BE49-F238E27FC236}">
              <a16:creationId xmlns:a16="http://schemas.microsoft.com/office/drawing/2014/main" id="{00000000-0008-0000-0500-0000A7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6" name="Text Box 15">
          <a:extLst>
            <a:ext uri="{FF2B5EF4-FFF2-40B4-BE49-F238E27FC236}">
              <a16:creationId xmlns:a16="http://schemas.microsoft.com/office/drawing/2014/main" id="{00000000-0008-0000-0500-0000A8030000}"/>
            </a:ext>
          </a:extLst>
        </xdr:cNvPr>
        <xdr:cNvSpPr txBox="1">
          <a:spLocks noChangeArrowheads="1"/>
        </xdr:cNvSpPr>
      </xdr:nvSpPr>
      <xdr:spPr bwMode="auto">
        <a:xfrm>
          <a:off x="6655254" y="7130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7" name="Text Box 15">
          <a:extLst>
            <a:ext uri="{FF2B5EF4-FFF2-40B4-BE49-F238E27FC236}">
              <a16:creationId xmlns:a16="http://schemas.microsoft.com/office/drawing/2014/main" id="{00000000-0008-0000-0500-0000A9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8" name="Text Box 15">
          <a:extLst>
            <a:ext uri="{FF2B5EF4-FFF2-40B4-BE49-F238E27FC236}">
              <a16:creationId xmlns:a16="http://schemas.microsoft.com/office/drawing/2014/main" id="{00000000-0008-0000-0500-0000AA030000}"/>
            </a:ext>
          </a:extLst>
        </xdr:cNvPr>
        <xdr:cNvSpPr txBox="1">
          <a:spLocks noChangeArrowheads="1"/>
        </xdr:cNvSpPr>
      </xdr:nvSpPr>
      <xdr:spPr bwMode="auto">
        <a:xfrm>
          <a:off x="6655254" y="7317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39" name="Text Box 15">
          <a:extLst>
            <a:ext uri="{FF2B5EF4-FFF2-40B4-BE49-F238E27FC236}">
              <a16:creationId xmlns:a16="http://schemas.microsoft.com/office/drawing/2014/main" id="{00000000-0008-0000-0500-0000AB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0" name="Text Box 15">
          <a:extLst>
            <a:ext uri="{FF2B5EF4-FFF2-40B4-BE49-F238E27FC236}">
              <a16:creationId xmlns:a16="http://schemas.microsoft.com/office/drawing/2014/main" id="{00000000-0008-0000-0500-0000AC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1" name="Text Box 15">
          <a:extLst>
            <a:ext uri="{FF2B5EF4-FFF2-40B4-BE49-F238E27FC236}">
              <a16:creationId xmlns:a16="http://schemas.microsoft.com/office/drawing/2014/main" id="{00000000-0008-0000-0500-0000AD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2" name="Text Box 15">
          <a:extLst>
            <a:ext uri="{FF2B5EF4-FFF2-40B4-BE49-F238E27FC236}">
              <a16:creationId xmlns:a16="http://schemas.microsoft.com/office/drawing/2014/main" id="{00000000-0008-0000-0500-0000AE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3" name="Text Box 15">
          <a:extLst>
            <a:ext uri="{FF2B5EF4-FFF2-40B4-BE49-F238E27FC236}">
              <a16:creationId xmlns:a16="http://schemas.microsoft.com/office/drawing/2014/main" id="{00000000-0008-0000-0500-0000AF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4" name="Text Box 15">
          <a:extLst>
            <a:ext uri="{FF2B5EF4-FFF2-40B4-BE49-F238E27FC236}">
              <a16:creationId xmlns:a16="http://schemas.microsoft.com/office/drawing/2014/main" id="{00000000-0008-0000-0500-0000B0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5" name="Text Box 15">
          <a:extLst>
            <a:ext uri="{FF2B5EF4-FFF2-40B4-BE49-F238E27FC236}">
              <a16:creationId xmlns:a16="http://schemas.microsoft.com/office/drawing/2014/main" id="{00000000-0008-0000-0500-0000B1030000}"/>
            </a:ext>
          </a:extLst>
        </xdr:cNvPr>
        <xdr:cNvSpPr txBox="1">
          <a:spLocks noChangeArrowheads="1"/>
        </xdr:cNvSpPr>
      </xdr:nvSpPr>
      <xdr:spPr bwMode="auto">
        <a:xfrm>
          <a:off x="6655254" y="7320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6" name="Text Box 15">
          <a:extLst>
            <a:ext uri="{FF2B5EF4-FFF2-40B4-BE49-F238E27FC236}">
              <a16:creationId xmlns:a16="http://schemas.microsoft.com/office/drawing/2014/main" id="{00000000-0008-0000-0500-0000B2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7" name="Text Box 15">
          <a:extLst>
            <a:ext uri="{FF2B5EF4-FFF2-40B4-BE49-F238E27FC236}">
              <a16:creationId xmlns:a16="http://schemas.microsoft.com/office/drawing/2014/main" id="{00000000-0008-0000-0500-0000B3030000}"/>
            </a:ext>
          </a:extLst>
        </xdr:cNvPr>
        <xdr:cNvSpPr txBox="1">
          <a:spLocks noChangeArrowheads="1"/>
        </xdr:cNvSpPr>
      </xdr:nvSpPr>
      <xdr:spPr bwMode="auto">
        <a:xfrm>
          <a:off x="6655254" y="7507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8" name="Text Box 15">
          <a:extLst>
            <a:ext uri="{FF2B5EF4-FFF2-40B4-BE49-F238E27FC236}">
              <a16:creationId xmlns:a16="http://schemas.microsoft.com/office/drawing/2014/main" id="{00000000-0008-0000-0500-0000B4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49" name="Text Box 15">
          <a:extLst>
            <a:ext uri="{FF2B5EF4-FFF2-40B4-BE49-F238E27FC236}">
              <a16:creationId xmlns:a16="http://schemas.microsoft.com/office/drawing/2014/main" id="{00000000-0008-0000-0500-0000B5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0" name="Text Box 15">
          <a:extLst>
            <a:ext uri="{FF2B5EF4-FFF2-40B4-BE49-F238E27FC236}">
              <a16:creationId xmlns:a16="http://schemas.microsoft.com/office/drawing/2014/main" id="{00000000-0008-0000-0500-0000B6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1" name="Text Box 15">
          <a:extLst>
            <a:ext uri="{FF2B5EF4-FFF2-40B4-BE49-F238E27FC236}">
              <a16:creationId xmlns:a16="http://schemas.microsoft.com/office/drawing/2014/main" id="{00000000-0008-0000-0500-0000B7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2" name="Text Box 15">
          <a:extLst>
            <a:ext uri="{FF2B5EF4-FFF2-40B4-BE49-F238E27FC236}">
              <a16:creationId xmlns:a16="http://schemas.microsoft.com/office/drawing/2014/main" id="{00000000-0008-0000-0500-0000B8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3" name="Text Box 15">
          <a:extLst>
            <a:ext uri="{FF2B5EF4-FFF2-40B4-BE49-F238E27FC236}">
              <a16:creationId xmlns:a16="http://schemas.microsoft.com/office/drawing/2014/main" id="{00000000-0008-0000-0500-0000B9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4" name="Text Box 15">
          <a:extLst>
            <a:ext uri="{FF2B5EF4-FFF2-40B4-BE49-F238E27FC236}">
              <a16:creationId xmlns:a16="http://schemas.microsoft.com/office/drawing/2014/main" id="{00000000-0008-0000-0500-0000BA030000}"/>
            </a:ext>
          </a:extLst>
        </xdr:cNvPr>
        <xdr:cNvSpPr txBox="1">
          <a:spLocks noChangeArrowheads="1"/>
        </xdr:cNvSpPr>
      </xdr:nvSpPr>
      <xdr:spPr bwMode="auto">
        <a:xfrm>
          <a:off x="6655254" y="7511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5" name="Text Box 15">
          <a:extLst>
            <a:ext uri="{FF2B5EF4-FFF2-40B4-BE49-F238E27FC236}">
              <a16:creationId xmlns:a16="http://schemas.microsoft.com/office/drawing/2014/main" id="{00000000-0008-0000-0500-0000BB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6" name="Text Box 15">
          <a:extLst>
            <a:ext uri="{FF2B5EF4-FFF2-40B4-BE49-F238E27FC236}">
              <a16:creationId xmlns:a16="http://schemas.microsoft.com/office/drawing/2014/main" id="{00000000-0008-0000-0500-0000BC030000}"/>
            </a:ext>
          </a:extLst>
        </xdr:cNvPr>
        <xdr:cNvSpPr txBox="1">
          <a:spLocks noChangeArrowheads="1"/>
        </xdr:cNvSpPr>
      </xdr:nvSpPr>
      <xdr:spPr bwMode="auto">
        <a:xfrm>
          <a:off x="6655254" y="7698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7" name="Text Box 15">
          <a:extLst>
            <a:ext uri="{FF2B5EF4-FFF2-40B4-BE49-F238E27FC236}">
              <a16:creationId xmlns:a16="http://schemas.microsoft.com/office/drawing/2014/main" id="{00000000-0008-0000-0500-0000BD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8" name="Text Box 15">
          <a:extLst>
            <a:ext uri="{FF2B5EF4-FFF2-40B4-BE49-F238E27FC236}">
              <a16:creationId xmlns:a16="http://schemas.microsoft.com/office/drawing/2014/main" id="{00000000-0008-0000-0500-0000BE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59" name="Text Box 15">
          <a:extLst>
            <a:ext uri="{FF2B5EF4-FFF2-40B4-BE49-F238E27FC236}">
              <a16:creationId xmlns:a16="http://schemas.microsoft.com/office/drawing/2014/main" id="{00000000-0008-0000-0500-0000BF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0" name="Text Box 15">
          <a:extLst>
            <a:ext uri="{FF2B5EF4-FFF2-40B4-BE49-F238E27FC236}">
              <a16:creationId xmlns:a16="http://schemas.microsoft.com/office/drawing/2014/main" id="{00000000-0008-0000-0500-0000C0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1" name="Text Box 15">
          <a:extLst>
            <a:ext uri="{FF2B5EF4-FFF2-40B4-BE49-F238E27FC236}">
              <a16:creationId xmlns:a16="http://schemas.microsoft.com/office/drawing/2014/main" id="{00000000-0008-0000-0500-0000C1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2" name="Text Box 15">
          <a:extLst>
            <a:ext uri="{FF2B5EF4-FFF2-40B4-BE49-F238E27FC236}">
              <a16:creationId xmlns:a16="http://schemas.microsoft.com/office/drawing/2014/main" id="{00000000-0008-0000-0500-0000C2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3" name="Text Box 15">
          <a:extLst>
            <a:ext uri="{FF2B5EF4-FFF2-40B4-BE49-F238E27FC236}">
              <a16:creationId xmlns:a16="http://schemas.microsoft.com/office/drawing/2014/main" id="{00000000-0008-0000-0500-0000C3030000}"/>
            </a:ext>
          </a:extLst>
        </xdr:cNvPr>
        <xdr:cNvSpPr txBox="1">
          <a:spLocks noChangeArrowheads="1"/>
        </xdr:cNvSpPr>
      </xdr:nvSpPr>
      <xdr:spPr bwMode="auto">
        <a:xfrm>
          <a:off x="6655254" y="7701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4" name="Text Box 15">
          <a:extLst>
            <a:ext uri="{FF2B5EF4-FFF2-40B4-BE49-F238E27FC236}">
              <a16:creationId xmlns:a16="http://schemas.microsoft.com/office/drawing/2014/main" id="{00000000-0008-0000-0500-0000C4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5" name="Text Box 15">
          <a:extLst>
            <a:ext uri="{FF2B5EF4-FFF2-40B4-BE49-F238E27FC236}">
              <a16:creationId xmlns:a16="http://schemas.microsoft.com/office/drawing/2014/main" id="{00000000-0008-0000-0500-0000C5030000}"/>
            </a:ext>
          </a:extLst>
        </xdr:cNvPr>
        <xdr:cNvSpPr txBox="1">
          <a:spLocks noChangeArrowheads="1"/>
        </xdr:cNvSpPr>
      </xdr:nvSpPr>
      <xdr:spPr bwMode="auto">
        <a:xfrm>
          <a:off x="6655254" y="7888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6" name="Text Box 15">
          <a:extLst>
            <a:ext uri="{FF2B5EF4-FFF2-40B4-BE49-F238E27FC236}">
              <a16:creationId xmlns:a16="http://schemas.microsoft.com/office/drawing/2014/main" id="{00000000-0008-0000-0500-0000C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7" name="Text Box 15">
          <a:extLst>
            <a:ext uri="{FF2B5EF4-FFF2-40B4-BE49-F238E27FC236}">
              <a16:creationId xmlns:a16="http://schemas.microsoft.com/office/drawing/2014/main" id="{00000000-0008-0000-0500-0000C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8" name="Text Box 15">
          <a:extLst>
            <a:ext uri="{FF2B5EF4-FFF2-40B4-BE49-F238E27FC236}">
              <a16:creationId xmlns:a16="http://schemas.microsoft.com/office/drawing/2014/main" id="{00000000-0008-0000-0500-0000C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69" name="Text Box 15">
          <a:extLst>
            <a:ext uri="{FF2B5EF4-FFF2-40B4-BE49-F238E27FC236}">
              <a16:creationId xmlns:a16="http://schemas.microsoft.com/office/drawing/2014/main" id="{00000000-0008-0000-0500-0000C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0" name="Text Box 15">
          <a:extLst>
            <a:ext uri="{FF2B5EF4-FFF2-40B4-BE49-F238E27FC236}">
              <a16:creationId xmlns:a16="http://schemas.microsoft.com/office/drawing/2014/main" id="{00000000-0008-0000-0500-0000C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1" name="Text Box 15">
          <a:extLst>
            <a:ext uri="{FF2B5EF4-FFF2-40B4-BE49-F238E27FC236}">
              <a16:creationId xmlns:a16="http://schemas.microsoft.com/office/drawing/2014/main" id="{00000000-0008-0000-0500-0000C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2" name="Text Box 15">
          <a:extLst>
            <a:ext uri="{FF2B5EF4-FFF2-40B4-BE49-F238E27FC236}">
              <a16:creationId xmlns:a16="http://schemas.microsoft.com/office/drawing/2014/main" id="{00000000-0008-0000-0500-0000C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3" name="Text Box 15">
          <a:extLst>
            <a:ext uri="{FF2B5EF4-FFF2-40B4-BE49-F238E27FC236}">
              <a16:creationId xmlns:a16="http://schemas.microsoft.com/office/drawing/2014/main" id="{00000000-0008-0000-0500-0000C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4" name="Text Box 15">
          <a:extLst>
            <a:ext uri="{FF2B5EF4-FFF2-40B4-BE49-F238E27FC236}">
              <a16:creationId xmlns:a16="http://schemas.microsoft.com/office/drawing/2014/main" id="{00000000-0008-0000-0500-0000C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5" name="Text Box 15">
          <a:extLst>
            <a:ext uri="{FF2B5EF4-FFF2-40B4-BE49-F238E27FC236}">
              <a16:creationId xmlns:a16="http://schemas.microsoft.com/office/drawing/2014/main" id="{00000000-0008-0000-0500-0000C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6" name="Text Box 15">
          <a:extLst>
            <a:ext uri="{FF2B5EF4-FFF2-40B4-BE49-F238E27FC236}">
              <a16:creationId xmlns:a16="http://schemas.microsoft.com/office/drawing/2014/main" id="{00000000-0008-0000-0500-0000D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7" name="Text Box 15">
          <a:extLst>
            <a:ext uri="{FF2B5EF4-FFF2-40B4-BE49-F238E27FC236}">
              <a16:creationId xmlns:a16="http://schemas.microsoft.com/office/drawing/2014/main" id="{00000000-0008-0000-0500-0000D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8" name="Text Box 15">
          <a:extLst>
            <a:ext uri="{FF2B5EF4-FFF2-40B4-BE49-F238E27FC236}">
              <a16:creationId xmlns:a16="http://schemas.microsoft.com/office/drawing/2014/main" id="{00000000-0008-0000-0500-0000D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79" name="Text Box 15">
          <a:extLst>
            <a:ext uri="{FF2B5EF4-FFF2-40B4-BE49-F238E27FC236}">
              <a16:creationId xmlns:a16="http://schemas.microsoft.com/office/drawing/2014/main" id="{00000000-0008-0000-0500-0000D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0" name="Text Box 15">
          <a:extLst>
            <a:ext uri="{FF2B5EF4-FFF2-40B4-BE49-F238E27FC236}">
              <a16:creationId xmlns:a16="http://schemas.microsoft.com/office/drawing/2014/main" id="{00000000-0008-0000-0500-0000D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1" name="Text Box 15">
          <a:extLst>
            <a:ext uri="{FF2B5EF4-FFF2-40B4-BE49-F238E27FC236}">
              <a16:creationId xmlns:a16="http://schemas.microsoft.com/office/drawing/2014/main" id="{00000000-0008-0000-0500-0000D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2" name="Text Box 15">
          <a:extLst>
            <a:ext uri="{FF2B5EF4-FFF2-40B4-BE49-F238E27FC236}">
              <a16:creationId xmlns:a16="http://schemas.microsoft.com/office/drawing/2014/main" id="{00000000-0008-0000-0500-0000D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3" name="Text Box 15">
          <a:extLst>
            <a:ext uri="{FF2B5EF4-FFF2-40B4-BE49-F238E27FC236}">
              <a16:creationId xmlns:a16="http://schemas.microsoft.com/office/drawing/2014/main" id="{00000000-0008-0000-0500-0000D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4" name="Text Box 15">
          <a:extLst>
            <a:ext uri="{FF2B5EF4-FFF2-40B4-BE49-F238E27FC236}">
              <a16:creationId xmlns:a16="http://schemas.microsoft.com/office/drawing/2014/main" id="{00000000-0008-0000-0500-0000D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5" name="Text Box 15">
          <a:extLst>
            <a:ext uri="{FF2B5EF4-FFF2-40B4-BE49-F238E27FC236}">
              <a16:creationId xmlns:a16="http://schemas.microsoft.com/office/drawing/2014/main" id="{00000000-0008-0000-0500-0000D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6" name="Text Box 15">
          <a:extLst>
            <a:ext uri="{FF2B5EF4-FFF2-40B4-BE49-F238E27FC236}">
              <a16:creationId xmlns:a16="http://schemas.microsoft.com/office/drawing/2014/main" id="{00000000-0008-0000-0500-0000D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7" name="Text Box 15">
          <a:extLst>
            <a:ext uri="{FF2B5EF4-FFF2-40B4-BE49-F238E27FC236}">
              <a16:creationId xmlns:a16="http://schemas.microsoft.com/office/drawing/2014/main" id="{00000000-0008-0000-0500-0000D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8" name="Text Box 15">
          <a:extLst>
            <a:ext uri="{FF2B5EF4-FFF2-40B4-BE49-F238E27FC236}">
              <a16:creationId xmlns:a16="http://schemas.microsoft.com/office/drawing/2014/main" id="{00000000-0008-0000-0500-0000D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89" name="Text Box 15">
          <a:extLst>
            <a:ext uri="{FF2B5EF4-FFF2-40B4-BE49-F238E27FC236}">
              <a16:creationId xmlns:a16="http://schemas.microsoft.com/office/drawing/2014/main" id="{00000000-0008-0000-0500-0000D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0" name="Text Box 15">
          <a:extLst>
            <a:ext uri="{FF2B5EF4-FFF2-40B4-BE49-F238E27FC236}">
              <a16:creationId xmlns:a16="http://schemas.microsoft.com/office/drawing/2014/main" id="{00000000-0008-0000-0500-0000D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1" name="Text Box 15">
          <a:extLst>
            <a:ext uri="{FF2B5EF4-FFF2-40B4-BE49-F238E27FC236}">
              <a16:creationId xmlns:a16="http://schemas.microsoft.com/office/drawing/2014/main" id="{00000000-0008-0000-0500-0000D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2" name="Text Box 15">
          <a:extLst>
            <a:ext uri="{FF2B5EF4-FFF2-40B4-BE49-F238E27FC236}">
              <a16:creationId xmlns:a16="http://schemas.microsoft.com/office/drawing/2014/main" id="{00000000-0008-0000-0500-0000E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3" name="Text Box 15">
          <a:extLst>
            <a:ext uri="{FF2B5EF4-FFF2-40B4-BE49-F238E27FC236}">
              <a16:creationId xmlns:a16="http://schemas.microsoft.com/office/drawing/2014/main" id="{00000000-0008-0000-0500-0000E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4" name="Text Box 15">
          <a:extLst>
            <a:ext uri="{FF2B5EF4-FFF2-40B4-BE49-F238E27FC236}">
              <a16:creationId xmlns:a16="http://schemas.microsoft.com/office/drawing/2014/main" id="{00000000-0008-0000-0500-0000E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5" name="Text Box 15">
          <a:extLst>
            <a:ext uri="{FF2B5EF4-FFF2-40B4-BE49-F238E27FC236}">
              <a16:creationId xmlns:a16="http://schemas.microsoft.com/office/drawing/2014/main" id="{00000000-0008-0000-0500-0000E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6" name="Text Box 15">
          <a:extLst>
            <a:ext uri="{FF2B5EF4-FFF2-40B4-BE49-F238E27FC236}">
              <a16:creationId xmlns:a16="http://schemas.microsoft.com/office/drawing/2014/main" id="{00000000-0008-0000-0500-0000E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7" name="Text Box 15">
          <a:extLst>
            <a:ext uri="{FF2B5EF4-FFF2-40B4-BE49-F238E27FC236}">
              <a16:creationId xmlns:a16="http://schemas.microsoft.com/office/drawing/2014/main" id="{00000000-0008-0000-0500-0000E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8" name="Text Box 15">
          <a:extLst>
            <a:ext uri="{FF2B5EF4-FFF2-40B4-BE49-F238E27FC236}">
              <a16:creationId xmlns:a16="http://schemas.microsoft.com/office/drawing/2014/main" id="{00000000-0008-0000-0500-0000E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999" name="Text Box 15">
          <a:extLst>
            <a:ext uri="{FF2B5EF4-FFF2-40B4-BE49-F238E27FC236}">
              <a16:creationId xmlns:a16="http://schemas.microsoft.com/office/drawing/2014/main" id="{00000000-0008-0000-0500-0000E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0" name="Text Box 15">
          <a:extLst>
            <a:ext uri="{FF2B5EF4-FFF2-40B4-BE49-F238E27FC236}">
              <a16:creationId xmlns:a16="http://schemas.microsoft.com/office/drawing/2014/main" id="{00000000-0008-0000-0500-0000E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1" name="Text Box 15">
          <a:extLst>
            <a:ext uri="{FF2B5EF4-FFF2-40B4-BE49-F238E27FC236}">
              <a16:creationId xmlns:a16="http://schemas.microsoft.com/office/drawing/2014/main" id="{00000000-0008-0000-0500-0000E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2" name="Text Box 15">
          <a:extLst>
            <a:ext uri="{FF2B5EF4-FFF2-40B4-BE49-F238E27FC236}">
              <a16:creationId xmlns:a16="http://schemas.microsoft.com/office/drawing/2014/main" id="{00000000-0008-0000-0500-0000E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3" name="Text Box 15">
          <a:extLst>
            <a:ext uri="{FF2B5EF4-FFF2-40B4-BE49-F238E27FC236}">
              <a16:creationId xmlns:a16="http://schemas.microsoft.com/office/drawing/2014/main" id="{00000000-0008-0000-0500-0000E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4" name="Text Box 15">
          <a:extLst>
            <a:ext uri="{FF2B5EF4-FFF2-40B4-BE49-F238E27FC236}">
              <a16:creationId xmlns:a16="http://schemas.microsoft.com/office/drawing/2014/main" id="{00000000-0008-0000-0500-0000E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5" name="Text Box 15">
          <a:extLst>
            <a:ext uri="{FF2B5EF4-FFF2-40B4-BE49-F238E27FC236}">
              <a16:creationId xmlns:a16="http://schemas.microsoft.com/office/drawing/2014/main" id="{00000000-0008-0000-0500-0000E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6" name="Text Box 15">
          <a:extLst>
            <a:ext uri="{FF2B5EF4-FFF2-40B4-BE49-F238E27FC236}">
              <a16:creationId xmlns:a16="http://schemas.microsoft.com/office/drawing/2014/main" id="{00000000-0008-0000-0500-0000E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7" name="Text Box 15">
          <a:extLst>
            <a:ext uri="{FF2B5EF4-FFF2-40B4-BE49-F238E27FC236}">
              <a16:creationId xmlns:a16="http://schemas.microsoft.com/office/drawing/2014/main" id="{00000000-0008-0000-0500-0000E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8" name="Text Box 15">
          <a:extLst>
            <a:ext uri="{FF2B5EF4-FFF2-40B4-BE49-F238E27FC236}">
              <a16:creationId xmlns:a16="http://schemas.microsoft.com/office/drawing/2014/main" id="{00000000-0008-0000-0500-0000F0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09" name="Text Box 15">
          <a:extLst>
            <a:ext uri="{FF2B5EF4-FFF2-40B4-BE49-F238E27FC236}">
              <a16:creationId xmlns:a16="http://schemas.microsoft.com/office/drawing/2014/main" id="{00000000-0008-0000-0500-0000F1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0" name="Text Box 15">
          <a:extLst>
            <a:ext uri="{FF2B5EF4-FFF2-40B4-BE49-F238E27FC236}">
              <a16:creationId xmlns:a16="http://schemas.microsoft.com/office/drawing/2014/main" id="{00000000-0008-0000-0500-0000F2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1" name="Text Box 15">
          <a:extLst>
            <a:ext uri="{FF2B5EF4-FFF2-40B4-BE49-F238E27FC236}">
              <a16:creationId xmlns:a16="http://schemas.microsoft.com/office/drawing/2014/main" id="{00000000-0008-0000-0500-0000F3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2" name="Text Box 15">
          <a:extLst>
            <a:ext uri="{FF2B5EF4-FFF2-40B4-BE49-F238E27FC236}">
              <a16:creationId xmlns:a16="http://schemas.microsoft.com/office/drawing/2014/main" id="{00000000-0008-0000-0500-0000F4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3" name="Text Box 15">
          <a:extLst>
            <a:ext uri="{FF2B5EF4-FFF2-40B4-BE49-F238E27FC236}">
              <a16:creationId xmlns:a16="http://schemas.microsoft.com/office/drawing/2014/main" id="{00000000-0008-0000-0500-0000F5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4" name="Text Box 15">
          <a:extLst>
            <a:ext uri="{FF2B5EF4-FFF2-40B4-BE49-F238E27FC236}">
              <a16:creationId xmlns:a16="http://schemas.microsoft.com/office/drawing/2014/main" id="{00000000-0008-0000-0500-0000F6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5" name="Text Box 15">
          <a:extLst>
            <a:ext uri="{FF2B5EF4-FFF2-40B4-BE49-F238E27FC236}">
              <a16:creationId xmlns:a16="http://schemas.microsoft.com/office/drawing/2014/main" id="{00000000-0008-0000-0500-0000F7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6" name="Text Box 15">
          <a:extLst>
            <a:ext uri="{FF2B5EF4-FFF2-40B4-BE49-F238E27FC236}">
              <a16:creationId xmlns:a16="http://schemas.microsoft.com/office/drawing/2014/main" id="{00000000-0008-0000-0500-0000F8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7" name="Text Box 15">
          <a:extLst>
            <a:ext uri="{FF2B5EF4-FFF2-40B4-BE49-F238E27FC236}">
              <a16:creationId xmlns:a16="http://schemas.microsoft.com/office/drawing/2014/main" id="{00000000-0008-0000-0500-0000F9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8" name="Text Box 15">
          <a:extLst>
            <a:ext uri="{FF2B5EF4-FFF2-40B4-BE49-F238E27FC236}">
              <a16:creationId xmlns:a16="http://schemas.microsoft.com/office/drawing/2014/main" id="{00000000-0008-0000-0500-0000FA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19" name="Text Box 15">
          <a:extLst>
            <a:ext uri="{FF2B5EF4-FFF2-40B4-BE49-F238E27FC236}">
              <a16:creationId xmlns:a16="http://schemas.microsoft.com/office/drawing/2014/main" id="{00000000-0008-0000-0500-0000FB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0" name="Text Box 15">
          <a:extLst>
            <a:ext uri="{FF2B5EF4-FFF2-40B4-BE49-F238E27FC236}">
              <a16:creationId xmlns:a16="http://schemas.microsoft.com/office/drawing/2014/main" id="{00000000-0008-0000-0500-0000FC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1" name="Text Box 15">
          <a:extLst>
            <a:ext uri="{FF2B5EF4-FFF2-40B4-BE49-F238E27FC236}">
              <a16:creationId xmlns:a16="http://schemas.microsoft.com/office/drawing/2014/main" id="{00000000-0008-0000-0500-0000FD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2" name="Text Box 15">
          <a:extLst>
            <a:ext uri="{FF2B5EF4-FFF2-40B4-BE49-F238E27FC236}">
              <a16:creationId xmlns:a16="http://schemas.microsoft.com/office/drawing/2014/main" id="{00000000-0008-0000-0500-0000FE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3" name="Text Box 15">
          <a:extLst>
            <a:ext uri="{FF2B5EF4-FFF2-40B4-BE49-F238E27FC236}">
              <a16:creationId xmlns:a16="http://schemas.microsoft.com/office/drawing/2014/main" id="{00000000-0008-0000-0500-0000FF03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4" name="Text Box 15">
          <a:extLst>
            <a:ext uri="{FF2B5EF4-FFF2-40B4-BE49-F238E27FC236}">
              <a16:creationId xmlns:a16="http://schemas.microsoft.com/office/drawing/2014/main" id="{00000000-0008-0000-0500-00000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5" name="Text Box 15">
          <a:extLst>
            <a:ext uri="{FF2B5EF4-FFF2-40B4-BE49-F238E27FC236}">
              <a16:creationId xmlns:a16="http://schemas.microsoft.com/office/drawing/2014/main" id="{00000000-0008-0000-0500-00000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6" name="Text Box 15">
          <a:extLst>
            <a:ext uri="{FF2B5EF4-FFF2-40B4-BE49-F238E27FC236}">
              <a16:creationId xmlns:a16="http://schemas.microsoft.com/office/drawing/2014/main" id="{00000000-0008-0000-0500-00000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7" name="Text Box 15">
          <a:extLst>
            <a:ext uri="{FF2B5EF4-FFF2-40B4-BE49-F238E27FC236}">
              <a16:creationId xmlns:a16="http://schemas.microsoft.com/office/drawing/2014/main" id="{00000000-0008-0000-0500-00000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8" name="Text Box 15">
          <a:extLst>
            <a:ext uri="{FF2B5EF4-FFF2-40B4-BE49-F238E27FC236}">
              <a16:creationId xmlns:a16="http://schemas.microsoft.com/office/drawing/2014/main" id="{00000000-0008-0000-0500-00000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29" name="Text Box 15">
          <a:extLst>
            <a:ext uri="{FF2B5EF4-FFF2-40B4-BE49-F238E27FC236}">
              <a16:creationId xmlns:a16="http://schemas.microsoft.com/office/drawing/2014/main" id="{00000000-0008-0000-0500-00000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0" name="Text Box 15">
          <a:extLst>
            <a:ext uri="{FF2B5EF4-FFF2-40B4-BE49-F238E27FC236}">
              <a16:creationId xmlns:a16="http://schemas.microsoft.com/office/drawing/2014/main" id="{00000000-0008-0000-0500-00000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1" name="Text Box 15">
          <a:extLst>
            <a:ext uri="{FF2B5EF4-FFF2-40B4-BE49-F238E27FC236}">
              <a16:creationId xmlns:a16="http://schemas.microsoft.com/office/drawing/2014/main" id="{00000000-0008-0000-0500-00000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2" name="Text Box 15">
          <a:extLst>
            <a:ext uri="{FF2B5EF4-FFF2-40B4-BE49-F238E27FC236}">
              <a16:creationId xmlns:a16="http://schemas.microsoft.com/office/drawing/2014/main" id="{00000000-0008-0000-0500-00000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3" name="Text Box 15">
          <a:extLst>
            <a:ext uri="{FF2B5EF4-FFF2-40B4-BE49-F238E27FC236}">
              <a16:creationId xmlns:a16="http://schemas.microsoft.com/office/drawing/2014/main" id="{00000000-0008-0000-0500-00000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4" name="Text Box 15">
          <a:extLst>
            <a:ext uri="{FF2B5EF4-FFF2-40B4-BE49-F238E27FC236}">
              <a16:creationId xmlns:a16="http://schemas.microsoft.com/office/drawing/2014/main" id="{00000000-0008-0000-0500-00000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5" name="Text Box 15">
          <a:extLst>
            <a:ext uri="{FF2B5EF4-FFF2-40B4-BE49-F238E27FC236}">
              <a16:creationId xmlns:a16="http://schemas.microsoft.com/office/drawing/2014/main" id="{00000000-0008-0000-0500-00000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6" name="Text Box 15">
          <a:extLst>
            <a:ext uri="{FF2B5EF4-FFF2-40B4-BE49-F238E27FC236}">
              <a16:creationId xmlns:a16="http://schemas.microsoft.com/office/drawing/2014/main" id="{00000000-0008-0000-0500-00000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7" name="Text Box 15">
          <a:extLst>
            <a:ext uri="{FF2B5EF4-FFF2-40B4-BE49-F238E27FC236}">
              <a16:creationId xmlns:a16="http://schemas.microsoft.com/office/drawing/2014/main" id="{00000000-0008-0000-0500-00000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8" name="Text Box 15">
          <a:extLst>
            <a:ext uri="{FF2B5EF4-FFF2-40B4-BE49-F238E27FC236}">
              <a16:creationId xmlns:a16="http://schemas.microsoft.com/office/drawing/2014/main" id="{00000000-0008-0000-0500-00000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39" name="Text Box 15">
          <a:extLst>
            <a:ext uri="{FF2B5EF4-FFF2-40B4-BE49-F238E27FC236}">
              <a16:creationId xmlns:a16="http://schemas.microsoft.com/office/drawing/2014/main" id="{00000000-0008-0000-0500-00000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0" name="Text Box 15">
          <a:extLst>
            <a:ext uri="{FF2B5EF4-FFF2-40B4-BE49-F238E27FC236}">
              <a16:creationId xmlns:a16="http://schemas.microsoft.com/office/drawing/2014/main" id="{00000000-0008-0000-0500-00001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1" name="Text Box 15">
          <a:extLst>
            <a:ext uri="{FF2B5EF4-FFF2-40B4-BE49-F238E27FC236}">
              <a16:creationId xmlns:a16="http://schemas.microsoft.com/office/drawing/2014/main" id="{00000000-0008-0000-0500-00001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2" name="Text Box 15">
          <a:extLst>
            <a:ext uri="{FF2B5EF4-FFF2-40B4-BE49-F238E27FC236}">
              <a16:creationId xmlns:a16="http://schemas.microsoft.com/office/drawing/2014/main" id="{00000000-0008-0000-0500-00001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3" name="Text Box 15">
          <a:extLst>
            <a:ext uri="{FF2B5EF4-FFF2-40B4-BE49-F238E27FC236}">
              <a16:creationId xmlns:a16="http://schemas.microsoft.com/office/drawing/2014/main" id="{00000000-0008-0000-0500-00001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4" name="Text Box 15">
          <a:extLst>
            <a:ext uri="{FF2B5EF4-FFF2-40B4-BE49-F238E27FC236}">
              <a16:creationId xmlns:a16="http://schemas.microsoft.com/office/drawing/2014/main" id="{00000000-0008-0000-0500-00001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5" name="Text Box 15">
          <a:extLst>
            <a:ext uri="{FF2B5EF4-FFF2-40B4-BE49-F238E27FC236}">
              <a16:creationId xmlns:a16="http://schemas.microsoft.com/office/drawing/2014/main" id="{00000000-0008-0000-0500-00001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6" name="Text Box 15">
          <a:extLst>
            <a:ext uri="{FF2B5EF4-FFF2-40B4-BE49-F238E27FC236}">
              <a16:creationId xmlns:a16="http://schemas.microsoft.com/office/drawing/2014/main" id="{00000000-0008-0000-0500-00001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7" name="Text Box 15">
          <a:extLst>
            <a:ext uri="{FF2B5EF4-FFF2-40B4-BE49-F238E27FC236}">
              <a16:creationId xmlns:a16="http://schemas.microsoft.com/office/drawing/2014/main" id="{00000000-0008-0000-0500-00001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8" name="Text Box 15">
          <a:extLst>
            <a:ext uri="{FF2B5EF4-FFF2-40B4-BE49-F238E27FC236}">
              <a16:creationId xmlns:a16="http://schemas.microsoft.com/office/drawing/2014/main" id="{00000000-0008-0000-0500-00001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49" name="Text Box 15">
          <a:extLst>
            <a:ext uri="{FF2B5EF4-FFF2-40B4-BE49-F238E27FC236}">
              <a16:creationId xmlns:a16="http://schemas.microsoft.com/office/drawing/2014/main" id="{00000000-0008-0000-0500-00001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0" name="Text Box 15">
          <a:extLst>
            <a:ext uri="{FF2B5EF4-FFF2-40B4-BE49-F238E27FC236}">
              <a16:creationId xmlns:a16="http://schemas.microsoft.com/office/drawing/2014/main" id="{00000000-0008-0000-0500-00001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1" name="Text Box 15">
          <a:extLst>
            <a:ext uri="{FF2B5EF4-FFF2-40B4-BE49-F238E27FC236}">
              <a16:creationId xmlns:a16="http://schemas.microsoft.com/office/drawing/2014/main" id="{00000000-0008-0000-0500-00001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2" name="Text Box 15">
          <a:extLst>
            <a:ext uri="{FF2B5EF4-FFF2-40B4-BE49-F238E27FC236}">
              <a16:creationId xmlns:a16="http://schemas.microsoft.com/office/drawing/2014/main" id="{00000000-0008-0000-0500-00001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3" name="Text Box 15">
          <a:extLst>
            <a:ext uri="{FF2B5EF4-FFF2-40B4-BE49-F238E27FC236}">
              <a16:creationId xmlns:a16="http://schemas.microsoft.com/office/drawing/2014/main" id="{00000000-0008-0000-0500-00001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4" name="Text Box 15">
          <a:extLst>
            <a:ext uri="{FF2B5EF4-FFF2-40B4-BE49-F238E27FC236}">
              <a16:creationId xmlns:a16="http://schemas.microsoft.com/office/drawing/2014/main" id="{00000000-0008-0000-0500-00001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5" name="Text Box 15">
          <a:extLst>
            <a:ext uri="{FF2B5EF4-FFF2-40B4-BE49-F238E27FC236}">
              <a16:creationId xmlns:a16="http://schemas.microsoft.com/office/drawing/2014/main" id="{00000000-0008-0000-0500-00001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6" name="Text Box 15">
          <a:extLst>
            <a:ext uri="{FF2B5EF4-FFF2-40B4-BE49-F238E27FC236}">
              <a16:creationId xmlns:a16="http://schemas.microsoft.com/office/drawing/2014/main" id="{00000000-0008-0000-0500-00002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7" name="Text Box 15">
          <a:extLst>
            <a:ext uri="{FF2B5EF4-FFF2-40B4-BE49-F238E27FC236}">
              <a16:creationId xmlns:a16="http://schemas.microsoft.com/office/drawing/2014/main" id="{00000000-0008-0000-0500-00002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8" name="Text Box 15">
          <a:extLst>
            <a:ext uri="{FF2B5EF4-FFF2-40B4-BE49-F238E27FC236}">
              <a16:creationId xmlns:a16="http://schemas.microsoft.com/office/drawing/2014/main" id="{00000000-0008-0000-0500-00002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59" name="Text Box 15">
          <a:extLst>
            <a:ext uri="{FF2B5EF4-FFF2-40B4-BE49-F238E27FC236}">
              <a16:creationId xmlns:a16="http://schemas.microsoft.com/office/drawing/2014/main" id="{00000000-0008-0000-0500-00002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0" name="Text Box 15">
          <a:extLst>
            <a:ext uri="{FF2B5EF4-FFF2-40B4-BE49-F238E27FC236}">
              <a16:creationId xmlns:a16="http://schemas.microsoft.com/office/drawing/2014/main" id="{00000000-0008-0000-0500-00002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1" name="Text Box 15">
          <a:extLst>
            <a:ext uri="{FF2B5EF4-FFF2-40B4-BE49-F238E27FC236}">
              <a16:creationId xmlns:a16="http://schemas.microsoft.com/office/drawing/2014/main" id="{00000000-0008-0000-0500-00002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2" name="Text Box 15">
          <a:extLst>
            <a:ext uri="{FF2B5EF4-FFF2-40B4-BE49-F238E27FC236}">
              <a16:creationId xmlns:a16="http://schemas.microsoft.com/office/drawing/2014/main" id="{00000000-0008-0000-0500-00002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3" name="Text Box 15">
          <a:extLst>
            <a:ext uri="{FF2B5EF4-FFF2-40B4-BE49-F238E27FC236}">
              <a16:creationId xmlns:a16="http://schemas.microsoft.com/office/drawing/2014/main" id="{00000000-0008-0000-0500-00002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4" name="Text Box 15">
          <a:extLst>
            <a:ext uri="{FF2B5EF4-FFF2-40B4-BE49-F238E27FC236}">
              <a16:creationId xmlns:a16="http://schemas.microsoft.com/office/drawing/2014/main" id="{00000000-0008-0000-0500-00002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5" name="Text Box 15">
          <a:extLst>
            <a:ext uri="{FF2B5EF4-FFF2-40B4-BE49-F238E27FC236}">
              <a16:creationId xmlns:a16="http://schemas.microsoft.com/office/drawing/2014/main" id="{00000000-0008-0000-0500-00002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6" name="Text Box 15">
          <a:extLst>
            <a:ext uri="{FF2B5EF4-FFF2-40B4-BE49-F238E27FC236}">
              <a16:creationId xmlns:a16="http://schemas.microsoft.com/office/drawing/2014/main" id="{00000000-0008-0000-0500-00002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7" name="Text Box 15">
          <a:extLst>
            <a:ext uri="{FF2B5EF4-FFF2-40B4-BE49-F238E27FC236}">
              <a16:creationId xmlns:a16="http://schemas.microsoft.com/office/drawing/2014/main" id="{00000000-0008-0000-0500-00002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8" name="Text Box 15">
          <a:extLst>
            <a:ext uri="{FF2B5EF4-FFF2-40B4-BE49-F238E27FC236}">
              <a16:creationId xmlns:a16="http://schemas.microsoft.com/office/drawing/2014/main" id="{00000000-0008-0000-0500-00002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69" name="Text Box 15">
          <a:extLst>
            <a:ext uri="{FF2B5EF4-FFF2-40B4-BE49-F238E27FC236}">
              <a16:creationId xmlns:a16="http://schemas.microsoft.com/office/drawing/2014/main" id="{00000000-0008-0000-0500-00002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0" name="Text Box 15">
          <a:extLst>
            <a:ext uri="{FF2B5EF4-FFF2-40B4-BE49-F238E27FC236}">
              <a16:creationId xmlns:a16="http://schemas.microsoft.com/office/drawing/2014/main" id="{00000000-0008-0000-0500-00002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1" name="Text Box 15">
          <a:extLst>
            <a:ext uri="{FF2B5EF4-FFF2-40B4-BE49-F238E27FC236}">
              <a16:creationId xmlns:a16="http://schemas.microsoft.com/office/drawing/2014/main" id="{00000000-0008-0000-0500-00002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2" name="Text Box 15">
          <a:extLst>
            <a:ext uri="{FF2B5EF4-FFF2-40B4-BE49-F238E27FC236}">
              <a16:creationId xmlns:a16="http://schemas.microsoft.com/office/drawing/2014/main" id="{00000000-0008-0000-0500-00003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3" name="Text Box 15">
          <a:extLst>
            <a:ext uri="{FF2B5EF4-FFF2-40B4-BE49-F238E27FC236}">
              <a16:creationId xmlns:a16="http://schemas.microsoft.com/office/drawing/2014/main" id="{00000000-0008-0000-0500-00003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4" name="Text Box 15">
          <a:extLst>
            <a:ext uri="{FF2B5EF4-FFF2-40B4-BE49-F238E27FC236}">
              <a16:creationId xmlns:a16="http://schemas.microsoft.com/office/drawing/2014/main" id="{00000000-0008-0000-0500-00003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5" name="Text Box 15">
          <a:extLst>
            <a:ext uri="{FF2B5EF4-FFF2-40B4-BE49-F238E27FC236}">
              <a16:creationId xmlns:a16="http://schemas.microsoft.com/office/drawing/2014/main" id="{00000000-0008-0000-0500-00003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6" name="Text Box 15">
          <a:extLst>
            <a:ext uri="{FF2B5EF4-FFF2-40B4-BE49-F238E27FC236}">
              <a16:creationId xmlns:a16="http://schemas.microsoft.com/office/drawing/2014/main" id="{00000000-0008-0000-0500-00003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7" name="Text Box 15">
          <a:extLst>
            <a:ext uri="{FF2B5EF4-FFF2-40B4-BE49-F238E27FC236}">
              <a16:creationId xmlns:a16="http://schemas.microsoft.com/office/drawing/2014/main" id="{00000000-0008-0000-0500-00003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8" name="Text Box 15">
          <a:extLst>
            <a:ext uri="{FF2B5EF4-FFF2-40B4-BE49-F238E27FC236}">
              <a16:creationId xmlns:a16="http://schemas.microsoft.com/office/drawing/2014/main" id="{00000000-0008-0000-0500-00003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79" name="Text Box 15">
          <a:extLst>
            <a:ext uri="{FF2B5EF4-FFF2-40B4-BE49-F238E27FC236}">
              <a16:creationId xmlns:a16="http://schemas.microsoft.com/office/drawing/2014/main" id="{00000000-0008-0000-0500-00003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0" name="Text Box 15">
          <a:extLst>
            <a:ext uri="{FF2B5EF4-FFF2-40B4-BE49-F238E27FC236}">
              <a16:creationId xmlns:a16="http://schemas.microsoft.com/office/drawing/2014/main" id="{00000000-0008-0000-0500-00003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1" name="Text Box 15">
          <a:extLst>
            <a:ext uri="{FF2B5EF4-FFF2-40B4-BE49-F238E27FC236}">
              <a16:creationId xmlns:a16="http://schemas.microsoft.com/office/drawing/2014/main" id="{00000000-0008-0000-0500-00003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2" name="Text Box 15">
          <a:extLst>
            <a:ext uri="{FF2B5EF4-FFF2-40B4-BE49-F238E27FC236}">
              <a16:creationId xmlns:a16="http://schemas.microsoft.com/office/drawing/2014/main" id="{00000000-0008-0000-0500-00003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3" name="Text Box 15">
          <a:extLst>
            <a:ext uri="{FF2B5EF4-FFF2-40B4-BE49-F238E27FC236}">
              <a16:creationId xmlns:a16="http://schemas.microsoft.com/office/drawing/2014/main" id="{00000000-0008-0000-0500-00003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4" name="Text Box 15">
          <a:extLst>
            <a:ext uri="{FF2B5EF4-FFF2-40B4-BE49-F238E27FC236}">
              <a16:creationId xmlns:a16="http://schemas.microsoft.com/office/drawing/2014/main" id="{00000000-0008-0000-0500-00003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5" name="Text Box 15">
          <a:extLst>
            <a:ext uri="{FF2B5EF4-FFF2-40B4-BE49-F238E27FC236}">
              <a16:creationId xmlns:a16="http://schemas.microsoft.com/office/drawing/2014/main" id="{00000000-0008-0000-0500-00003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6" name="Text Box 15">
          <a:extLst>
            <a:ext uri="{FF2B5EF4-FFF2-40B4-BE49-F238E27FC236}">
              <a16:creationId xmlns:a16="http://schemas.microsoft.com/office/drawing/2014/main" id="{00000000-0008-0000-0500-00003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7" name="Text Box 15">
          <a:extLst>
            <a:ext uri="{FF2B5EF4-FFF2-40B4-BE49-F238E27FC236}">
              <a16:creationId xmlns:a16="http://schemas.microsoft.com/office/drawing/2014/main" id="{00000000-0008-0000-0500-00003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8" name="Text Box 15">
          <a:extLst>
            <a:ext uri="{FF2B5EF4-FFF2-40B4-BE49-F238E27FC236}">
              <a16:creationId xmlns:a16="http://schemas.microsoft.com/office/drawing/2014/main" id="{00000000-0008-0000-0500-00004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89" name="Text Box 15">
          <a:extLst>
            <a:ext uri="{FF2B5EF4-FFF2-40B4-BE49-F238E27FC236}">
              <a16:creationId xmlns:a16="http://schemas.microsoft.com/office/drawing/2014/main" id="{00000000-0008-0000-0500-00004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0" name="Text Box 15">
          <a:extLst>
            <a:ext uri="{FF2B5EF4-FFF2-40B4-BE49-F238E27FC236}">
              <a16:creationId xmlns:a16="http://schemas.microsoft.com/office/drawing/2014/main" id="{00000000-0008-0000-0500-00004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1" name="Text Box 15">
          <a:extLst>
            <a:ext uri="{FF2B5EF4-FFF2-40B4-BE49-F238E27FC236}">
              <a16:creationId xmlns:a16="http://schemas.microsoft.com/office/drawing/2014/main" id="{00000000-0008-0000-0500-00004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2" name="Text Box 15">
          <a:extLst>
            <a:ext uri="{FF2B5EF4-FFF2-40B4-BE49-F238E27FC236}">
              <a16:creationId xmlns:a16="http://schemas.microsoft.com/office/drawing/2014/main" id="{00000000-0008-0000-0500-00004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3" name="Text Box 15">
          <a:extLst>
            <a:ext uri="{FF2B5EF4-FFF2-40B4-BE49-F238E27FC236}">
              <a16:creationId xmlns:a16="http://schemas.microsoft.com/office/drawing/2014/main" id="{00000000-0008-0000-0500-00004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4" name="Text Box 15">
          <a:extLst>
            <a:ext uri="{FF2B5EF4-FFF2-40B4-BE49-F238E27FC236}">
              <a16:creationId xmlns:a16="http://schemas.microsoft.com/office/drawing/2014/main" id="{00000000-0008-0000-0500-00004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5" name="Text Box 15">
          <a:extLst>
            <a:ext uri="{FF2B5EF4-FFF2-40B4-BE49-F238E27FC236}">
              <a16:creationId xmlns:a16="http://schemas.microsoft.com/office/drawing/2014/main" id="{00000000-0008-0000-0500-00004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6" name="Text Box 15">
          <a:extLst>
            <a:ext uri="{FF2B5EF4-FFF2-40B4-BE49-F238E27FC236}">
              <a16:creationId xmlns:a16="http://schemas.microsoft.com/office/drawing/2014/main" id="{00000000-0008-0000-0500-00004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7" name="Text Box 15">
          <a:extLst>
            <a:ext uri="{FF2B5EF4-FFF2-40B4-BE49-F238E27FC236}">
              <a16:creationId xmlns:a16="http://schemas.microsoft.com/office/drawing/2014/main" id="{00000000-0008-0000-0500-00004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8" name="Text Box 15">
          <a:extLst>
            <a:ext uri="{FF2B5EF4-FFF2-40B4-BE49-F238E27FC236}">
              <a16:creationId xmlns:a16="http://schemas.microsoft.com/office/drawing/2014/main" id="{00000000-0008-0000-0500-00004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099" name="Text Box 15">
          <a:extLst>
            <a:ext uri="{FF2B5EF4-FFF2-40B4-BE49-F238E27FC236}">
              <a16:creationId xmlns:a16="http://schemas.microsoft.com/office/drawing/2014/main" id="{00000000-0008-0000-0500-00004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0" name="Text Box 15">
          <a:extLst>
            <a:ext uri="{FF2B5EF4-FFF2-40B4-BE49-F238E27FC236}">
              <a16:creationId xmlns:a16="http://schemas.microsoft.com/office/drawing/2014/main" id="{00000000-0008-0000-0500-00004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1" name="Text Box 15">
          <a:extLst>
            <a:ext uri="{FF2B5EF4-FFF2-40B4-BE49-F238E27FC236}">
              <a16:creationId xmlns:a16="http://schemas.microsoft.com/office/drawing/2014/main" id="{00000000-0008-0000-0500-00004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2" name="Text Box 15">
          <a:extLst>
            <a:ext uri="{FF2B5EF4-FFF2-40B4-BE49-F238E27FC236}">
              <a16:creationId xmlns:a16="http://schemas.microsoft.com/office/drawing/2014/main" id="{00000000-0008-0000-0500-00004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3" name="Text Box 15">
          <a:extLst>
            <a:ext uri="{FF2B5EF4-FFF2-40B4-BE49-F238E27FC236}">
              <a16:creationId xmlns:a16="http://schemas.microsoft.com/office/drawing/2014/main" id="{00000000-0008-0000-0500-00004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4" name="Text Box 15">
          <a:extLst>
            <a:ext uri="{FF2B5EF4-FFF2-40B4-BE49-F238E27FC236}">
              <a16:creationId xmlns:a16="http://schemas.microsoft.com/office/drawing/2014/main" id="{00000000-0008-0000-0500-00005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5" name="Text Box 15">
          <a:extLst>
            <a:ext uri="{FF2B5EF4-FFF2-40B4-BE49-F238E27FC236}">
              <a16:creationId xmlns:a16="http://schemas.microsoft.com/office/drawing/2014/main" id="{00000000-0008-0000-0500-00005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6" name="Text Box 15">
          <a:extLst>
            <a:ext uri="{FF2B5EF4-FFF2-40B4-BE49-F238E27FC236}">
              <a16:creationId xmlns:a16="http://schemas.microsoft.com/office/drawing/2014/main" id="{00000000-0008-0000-0500-00005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7" name="Text Box 15">
          <a:extLst>
            <a:ext uri="{FF2B5EF4-FFF2-40B4-BE49-F238E27FC236}">
              <a16:creationId xmlns:a16="http://schemas.microsoft.com/office/drawing/2014/main" id="{00000000-0008-0000-0500-00005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8" name="Text Box 15">
          <a:extLst>
            <a:ext uri="{FF2B5EF4-FFF2-40B4-BE49-F238E27FC236}">
              <a16:creationId xmlns:a16="http://schemas.microsoft.com/office/drawing/2014/main" id="{00000000-0008-0000-0500-00005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09" name="Text Box 15">
          <a:extLst>
            <a:ext uri="{FF2B5EF4-FFF2-40B4-BE49-F238E27FC236}">
              <a16:creationId xmlns:a16="http://schemas.microsoft.com/office/drawing/2014/main" id="{00000000-0008-0000-0500-00005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0" name="Text Box 15">
          <a:extLst>
            <a:ext uri="{FF2B5EF4-FFF2-40B4-BE49-F238E27FC236}">
              <a16:creationId xmlns:a16="http://schemas.microsoft.com/office/drawing/2014/main" id="{00000000-0008-0000-0500-00005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1" name="Text Box 15">
          <a:extLst>
            <a:ext uri="{FF2B5EF4-FFF2-40B4-BE49-F238E27FC236}">
              <a16:creationId xmlns:a16="http://schemas.microsoft.com/office/drawing/2014/main" id="{00000000-0008-0000-0500-00005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2" name="Text Box 15">
          <a:extLst>
            <a:ext uri="{FF2B5EF4-FFF2-40B4-BE49-F238E27FC236}">
              <a16:creationId xmlns:a16="http://schemas.microsoft.com/office/drawing/2014/main" id="{00000000-0008-0000-0500-00005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3" name="Text Box 15">
          <a:extLst>
            <a:ext uri="{FF2B5EF4-FFF2-40B4-BE49-F238E27FC236}">
              <a16:creationId xmlns:a16="http://schemas.microsoft.com/office/drawing/2014/main" id="{00000000-0008-0000-0500-00005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4" name="Text Box 15">
          <a:extLst>
            <a:ext uri="{FF2B5EF4-FFF2-40B4-BE49-F238E27FC236}">
              <a16:creationId xmlns:a16="http://schemas.microsoft.com/office/drawing/2014/main" id="{00000000-0008-0000-0500-00005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5" name="Text Box 15">
          <a:extLst>
            <a:ext uri="{FF2B5EF4-FFF2-40B4-BE49-F238E27FC236}">
              <a16:creationId xmlns:a16="http://schemas.microsoft.com/office/drawing/2014/main" id="{00000000-0008-0000-0500-00005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6" name="Text Box 15">
          <a:extLst>
            <a:ext uri="{FF2B5EF4-FFF2-40B4-BE49-F238E27FC236}">
              <a16:creationId xmlns:a16="http://schemas.microsoft.com/office/drawing/2014/main" id="{00000000-0008-0000-0500-00005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7" name="Text Box 15">
          <a:extLst>
            <a:ext uri="{FF2B5EF4-FFF2-40B4-BE49-F238E27FC236}">
              <a16:creationId xmlns:a16="http://schemas.microsoft.com/office/drawing/2014/main" id="{00000000-0008-0000-0500-00005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8" name="Text Box 15">
          <a:extLst>
            <a:ext uri="{FF2B5EF4-FFF2-40B4-BE49-F238E27FC236}">
              <a16:creationId xmlns:a16="http://schemas.microsoft.com/office/drawing/2014/main" id="{00000000-0008-0000-0500-00005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19" name="Text Box 15">
          <a:extLst>
            <a:ext uri="{FF2B5EF4-FFF2-40B4-BE49-F238E27FC236}">
              <a16:creationId xmlns:a16="http://schemas.microsoft.com/office/drawing/2014/main" id="{00000000-0008-0000-0500-00005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0" name="Text Box 15">
          <a:extLst>
            <a:ext uri="{FF2B5EF4-FFF2-40B4-BE49-F238E27FC236}">
              <a16:creationId xmlns:a16="http://schemas.microsoft.com/office/drawing/2014/main" id="{00000000-0008-0000-0500-00006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1" name="Text Box 15">
          <a:extLst>
            <a:ext uri="{FF2B5EF4-FFF2-40B4-BE49-F238E27FC236}">
              <a16:creationId xmlns:a16="http://schemas.microsoft.com/office/drawing/2014/main" id="{00000000-0008-0000-0500-00006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2" name="Text Box 15">
          <a:extLst>
            <a:ext uri="{FF2B5EF4-FFF2-40B4-BE49-F238E27FC236}">
              <a16:creationId xmlns:a16="http://schemas.microsoft.com/office/drawing/2014/main" id="{00000000-0008-0000-0500-00006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3" name="Text Box 15">
          <a:extLst>
            <a:ext uri="{FF2B5EF4-FFF2-40B4-BE49-F238E27FC236}">
              <a16:creationId xmlns:a16="http://schemas.microsoft.com/office/drawing/2014/main" id="{00000000-0008-0000-0500-00006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4" name="Text Box 15">
          <a:extLst>
            <a:ext uri="{FF2B5EF4-FFF2-40B4-BE49-F238E27FC236}">
              <a16:creationId xmlns:a16="http://schemas.microsoft.com/office/drawing/2014/main" id="{00000000-0008-0000-0500-00006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5" name="Text Box 15">
          <a:extLst>
            <a:ext uri="{FF2B5EF4-FFF2-40B4-BE49-F238E27FC236}">
              <a16:creationId xmlns:a16="http://schemas.microsoft.com/office/drawing/2014/main" id="{00000000-0008-0000-0500-00006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6" name="Text Box 15">
          <a:extLst>
            <a:ext uri="{FF2B5EF4-FFF2-40B4-BE49-F238E27FC236}">
              <a16:creationId xmlns:a16="http://schemas.microsoft.com/office/drawing/2014/main" id="{00000000-0008-0000-0500-00006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7" name="Text Box 15">
          <a:extLst>
            <a:ext uri="{FF2B5EF4-FFF2-40B4-BE49-F238E27FC236}">
              <a16:creationId xmlns:a16="http://schemas.microsoft.com/office/drawing/2014/main" id="{00000000-0008-0000-0500-00006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8" name="Text Box 15">
          <a:extLst>
            <a:ext uri="{FF2B5EF4-FFF2-40B4-BE49-F238E27FC236}">
              <a16:creationId xmlns:a16="http://schemas.microsoft.com/office/drawing/2014/main" id="{00000000-0008-0000-0500-00006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29" name="Text Box 15">
          <a:extLst>
            <a:ext uri="{FF2B5EF4-FFF2-40B4-BE49-F238E27FC236}">
              <a16:creationId xmlns:a16="http://schemas.microsoft.com/office/drawing/2014/main" id="{00000000-0008-0000-0500-00006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0" name="Text Box 15">
          <a:extLst>
            <a:ext uri="{FF2B5EF4-FFF2-40B4-BE49-F238E27FC236}">
              <a16:creationId xmlns:a16="http://schemas.microsoft.com/office/drawing/2014/main" id="{00000000-0008-0000-0500-00006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1" name="Text Box 15">
          <a:extLst>
            <a:ext uri="{FF2B5EF4-FFF2-40B4-BE49-F238E27FC236}">
              <a16:creationId xmlns:a16="http://schemas.microsoft.com/office/drawing/2014/main" id="{00000000-0008-0000-0500-00006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2" name="Text Box 15">
          <a:extLst>
            <a:ext uri="{FF2B5EF4-FFF2-40B4-BE49-F238E27FC236}">
              <a16:creationId xmlns:a16="http://schemas.microsoft.com/office/drawing/2014/main" id="{00000000-0008-0000-0500-00006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3" name="Text Box 15">
          <a:extLst>
            <a:ext uri="{FF2B5EF4-FFF2-40B4-BE49-F238E27FC236}">
              <a16:creationId xmlns:a16="http://schemas.microsoft.com/office/drawing/2014/main" id="{00000000-0008-0000-0500-00006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4" name="Text Box 15">
          <a:extLst>
            <a:ext uri="{FF2B5EF4-FFF2-40B4-BE49-F238E27FC236}">
              <a16:creationId xmlns:a16="http://schemas.microsoft.com/office/drawing/2014/main" id="{00000000-0008-0000-0500-00006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5" name="Text Box 15">
          <a:extLst>
            <a:ext uri="{FF2B5EF4-FFF2-40B4-BE49-F238E27FC236}">
              <a16:creationId xmlns:a16="http://schemas.microsoft.com/office/drawing/2014/main" id="{00000000-0008-0000-0500-00006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6" name="Text Box 15">
          <a:extLst>
            <a:ext uri="{FF2B5EF4-FFF2-40B4-BE49-F238E27FC236}">
              <a16:creationId xmlns:a16="http://schemas.microsoft.com/office/drawing/2014/main" id="{00000000-0008-0000-0500-00007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7" name="Text Box 15">
          <a:extLst>
            <a:ext uri="{FF2B5EF4-FFF2-40B4-BE49-F238E27FC236}">
              <a16:creationId xmlns:a16="http://schemas.microsoft.com/office/drawing/2014/main" id="{00000000-0008-0000-0500-00007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8" name="Text Box 15">
          <a:extLst>
            <a:ext uri="{FF2B5EF4-FFF2-40B4-BE49-F238E27FC236}">
              <a16:creationId xmlns:a16="http://schemas.microsoft.com/office/drawing/2014/main" id="{00000000-0008-0000-0500-00007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39" name="Text Box 15">
          <a:extLst>
            <a:ext uri="{FF2B5EF4-FFF2-40B4-BE49-F238E27FC236}">
              <a16:creationId xmlns:a16="http://schemas.microsoft.com/office/drawing/2014/main" id="{00000000-0008-0000-0500-00007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0" name="Text Box 15">
          <a:extLst>
            <a:ext uri="{FF2B5EF4-FFF2-40B4-BE49-F238E27FC236}">
              <a16:creationId xmlns:a16="http://schemas.microsoft.com/office/drawing/2014/main" id="{00000000-0008-0000-0500-00007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1" name="Text Box 15">
          <a:extLst>
            <a:ext uri="{FF2B5EF4-FFF2-40B4-BE49-F238E27FC236}">
              <a16:creationId xmlns:a16="http://schemas.microsoft.com/office/drawing/2014/main" id="{00000000-0008-0000-0500-00007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2" name="Text Box 15">
          <a:extLst>
            <a:ext uri="{FF2B5EF4-FFF2-40B4-BE49-F238E27FC236}">
              <a16:creationId xmlns:a16="http://schemas.microsoft.com/office/drawing/2014/main" id="{00000000-0008-0000-0500-00007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3" name="Text Box 15">
          <a:extLst>
            <a:ext uri="{FF2B5EF4-FFF2-40B4-BE49-F238E27FC236}">
              <a16:creationId xmlns:a16="http://schemas.microsoft.com/office/drawing/2014/main" id="{00000000-0008-0000-0500-00007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4" name="Text Box 15">
          <a:extLst>
            <a:ext uri="{FF2B5EF4-FFF2-40B4-BE49-F238E27FC236}">
              <a16:creationId xmlns:a16="http://schemas.microsoft.com/office/drawing/2014/main" id="{00000000-0008-0000-0500-00007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5" name="Text Box 15">
          <a:extLst>
            <a:ext uri="{FF2B5EF4-FFF2-40B4-BE49-F238E27FC236}">
              <a16:creationId xmlns:a16="http://schemas.microsoft.com/office/drawing/2014/main" id="{00000000-0008-0000-0500-00007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6" name="Text Box 15">
          <a:extLst>
            <a:ext uri="{FF2B5EF4-FFF2-40B4-BE49-F238E27FC236}">
              <a16:creationId xmlns:a16="http://schemas.microsoft.com/office/drawing/2014/main" id="{00000000-0008-0000-0500-00007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7" name="Text Box 15">
          <a:extLst>
            <a:ext uri="{FF2B5EF4-FFF2-40B4-BE49-F238E27FC236}">
              <a16:creationId xmlns:a16="http://schemas.microsoft.com/office/drawing/2014/main" id="{00000000-0008-0000-0500-00007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8" name="Text Box 15">
          <a:extLst>
            <a:ext uri="{FF2B5EF4-FFF2-40B4-BE49-F238E27FC236}">
              <a16:creationId xmlns:a16="http://schemas.microsoft.com/office/drawing/2014/main" id="{00000000-0008-0000-0500-00007C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49" name="Text Box 15">
          <a:extLst>
            <a:ext uri="{FF2B5EF4-FFF2-40B4-BE49-F238E27FC236}">
              <a16:creationId xmlns:a16="http://schemas.microsoft.com/office/drawing/2014/main" id="{00000000-0008-0000-0500-00007D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0" name="Text Box 15">
          <a:extLst>
            <a:ext uri="{FF2B5EF4-FFF2-40B4-BE49-F238E27FC236}">
              <a16:creationId xmlns:a16="http://schemas.microsoft.com/office/drawing/2014/main" id="{00000000-0008-0000-0500-00007E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1" name="Text Box 15">
          <a:extLst>
            <a:ext uri="{FF2B5EF4-FFF2-40B4-BE49-F238E27FC236}">
              <a16:creationId xmlns:a16="http://schemas.microsoft.com/office/drawing/2014/main" id="{00000000-0008-0000-0500-00007F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2" name="Text Box 15">
          <a:extLst>
            <a:ext uri="{FF2B5EF4-FFF2-40B4-BE49-F238E27FC236}">
              <a16:creationId xmlns:a16="http://schemas.microsoft.com/office/drawing/2014/main" id="{00000000-0008-0000-0500-000080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3" name="Text Box 15">
          <a:extLst>
            <a:ext uri="{FF2B5EF4-FFF2-40B4-BE49-F238E27FC236}">
              <a16:creationId xmlns:a16="http://schemas.microsoft.com/office/drawing/2014/main" id="{00000000-0008-0000-0500-000081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4" name="Text Box 15">
          <a:extLst>
            <a:ext uri="{FF2B5EF4-FFF2-40B4-BE49-F238E27FC236}">
              <a16:creationId xmlns:a16="http://schemas.microsoft.com/office/drawing/2014/main" id="{00000000-0008-0000-0500-000082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5" name="Text Box 15">
          <a:extLst>
            <a:ext uri="{FF2B5EF4-FFF2-40B4-BE49-F238E27FC236}">
              <a16:creationId xmlns:a16="http://schemas.microsoft.com/office/drawing/2014/main" id="{00000000-0008-0000-0500-000083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6" name="Text Box 15">
          <a:extLst>
            <a:ext uri="{FF2B5EF4-FFF2-40B4-BE49-F238E27FC236}">
              <a16:creationId xmlns:a16="http://schemas.microsoft.com/office/drawing/2014/main" id="{00000000-0008-0000-0500-000084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7" name="Text Box 15">
          <a:extLst>
            <a:ext uri="{FF2B5EF4-FFF2-40B4-BE49-F238E27FC236}">
              <a16:creationId xmlns:a16="http://schemas.microsoft.com/office/drawing/2014/main" id="{00000000-0008-0000-0500-000085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8" name="Text Box 15">
          <a:extLst>
            <a:ext uri="{FF2B5EF4-FFF2-40B4-BE49-F238E27FC236}">
              <a16:creationId xmlns:a16="http://schemas.microsoft.com/office/drawing/2014/main" id="{00000000-0008-0000-0500-000086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59" name="Text Box 15">
          <a:extLst>
            <a:ext uri="{FF2B5EF4-FFF2-40B4-BE49-F238E27FC236}">
              <a16:creationId xmlns:a16="http://schemas.microsoft.com/office/drawing/2014/main" id="{00000000-0008-0000-0500-000087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0" name="Text Box 15">
          <a:extLst>
            <a:ext uri="{FF2B5EF4-FFF2-40B4-BE49-F238E27FC236}">
              <a16:creationId xmlns:a16="http://schemas.microsoft.com/office/drawing/2014/main" id="{00000000-0008-0000-0500-000088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1" name="Text Box 15">
          <a:extLst>
            <a:ext uri="{FF2B5EF4-FFF2-40B4-BE49-F238E27FC236}">
              <a16:creationId xmlns:a16="http://schemas.microsoft.com/office/drawing/2014/main" id="{00000000-0008-0000-0500-000089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2" name="Text Box 15">
          <a:extLst>
            <a:ext uri="{FF2B5EF4-FFF2-40B4-BE49-F238E27FC236}">
              <a16:creationId xmlns:a16="http://schemas.microsoft.com/office/drawing/2014/main" id="{00000000-0008-0000-0500-00008A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3" name="Text Box 15">
          <a:extLst>
            <a:ext uri="{FF2B5EF4-FFF2-40B4-BE49-F238E27FC236}">
              <a16:creationId xmlns:a16="http://schemas.microsoft.com/office/drawing/2014/main" id="{00000000-0008-0000-0500-00008B040000}"/>
            </a:ext>
          </a:extLst>
        </xdr:cNvPr>
        <xdr:cNvSpPr txBox="1">
          <a:spLocks noChangeArrowheads="1"/>
        </xdr:cNvSpPr>
      </xdr:nvSpPr>
      <xdr:spPr bwMode="auto">
        <a:xfrm>
          <a:off x="6655254" y="78921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5" name="Text Box 15">
          <a:extLst>
            <a:ext uri="{FF2B5EF4-FFF2-40B4-BE49-F238E27FC236}">
              <a16:creationId xmlns:a16="http://schemas.microsoft.com/office/drawing/2014/main" id="{00000000-0008-0000-0500-00008D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6" name="Text Box 15">
          <a:extLst>
            <a:ext uri="{FF2B5EF4-FFF2-40B4-BE49-F238E27FC236}">
              <a16:creationId xmlns:a16="http://schemas.microsoft.com/office/drawing/2014/main" id="{00000000-0008-0000-0500-00008E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7" name="Text Box 15">
          <a:extLst>
            <a:ext uri="{FF2B5EF4-FFF2-40B4-BE49-F238E27FC236}">
              <a16:creationId xmlns:a16="http://schemas.microsoft.com/office/drawing/2014/main" id="{00000000-0008-0000-0500-00008F040000}"/>
            </a:ext>
          </a:extLst>
        </xdr:cNvPr>
        <xdr:cNvSpPr txBox="1">
          <a:spLocks noChangeArrowheads="1"/>
        </xdr:cNvSpPr>
      </xdr:nvSpPr>
      <xdr:spPr bwMode="auto">
        <a:xfrm>
          <a:off x="6655254" y="5031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8" name="Text Box 15">
          <a:extLst>
            <a:ext uri="{FF2B5EF4-FFF2-40B4-BE49-F238E27FC236}">
              <a16:creationId xmlns:a16="http://schemas.microsoft.com/office/drawing/2014/main" id="{00000000-0008-0000-0500-000090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69" name="Text Box 15">
          <a:extLst>
            <a:ext uri="{FF2B5EF4-FFF2-40B4-BE49-F238E27FC236}">
              <a16:creationId xmlns:a16="http://schemas.microsoft.com/office/drawing/2014/main" id="{00000000-0008-0000-0500-000091040000}"/>
            </a:ext>
          </a:extLst>
        </xdr:cNvPr>
        <xdr:cNvSpPr txBox="1">
          <a:spLocks noChangeArrowheads="1"/>
        </xdr:cNvSpPr>
      </xdr:nvSpPr>
      <xdr:spPr bwMode="auto">
        <a:xfrm>
          <a:off x="6655254" y="5221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0" name="Text Box 15">
          <a:extLst>
            <a:ext uri="{FF2B5EF4-FFF2-40B4-BE49-F238E27FC236}">
              <a16:creationId xmlns:a16="http://schemas.microsoft.com/office/drawing/2014/main" id="{00000000-0008-0000-0500-000092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1" name="Text Box 15">
          <a:extLst>
            <a:ext uri="{FF2B5EF4-FFF2-40B4-BE49-F238E27FC236}">
              <a16:creationId xmlns:a16="http://schemas.microsoft.com/office/drawing/2014/main" id="{00000000-0008-0000-0500-000093040000}"/>
            </a:ext>
          </a:extLst>
        </xdr:cNvPr>
        <xdr:cNvSpPr txBox="1">
          <a:spLocks noChangeArrowheads="1"/>
        </xdr:cNvSpPr>
      </xdr:nvSpPr>
      <xdr:spPr bwMode="auto">
        <a:xfrm>
          <a:off x="6655254" y="54124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2" name="Text Box 15">
          <a:extLst>
            <a:ext uri="{FF2B5EF4-FFF2-40B4-BE49-F238E27FC236}">
              <a16:creationId xmlns:a16="http://schemas.microsoft.com/office/drawing/2014/main" id="{00000000-0008-0000-0500-000094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3" name="Text Box 15">
          <a:extLst>
            <a:ext uri="{FF2B5EF4-FFF2-40B4-BE49-F238E27FC236}">
              <a16:creationId xmlns:a16="http://schemas.microsoft.com/office/drawing/2014/main" id="{00000000-0008-0000-0500-000095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4" name="Text Box 15">
          <a:extLst>
            <a:ext uri="{FF2B5EF4-FFF2-40B4-BE49-F238E27FC236}">
              <a16:creationId xmlns:a16="http://schemas.microsoft.com/office/drawing/2014/main" id="{00000000-0008-0000-0500-000096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5" name="Text Box 15">
          <a:extLst>
            <a:ext uri="{FF2B5EF4-FFF2-40B4-BE49-F238E27FC236}">
              <a16:creationId xmlns:a16="http://schemas.microsoft.com/office/drawing/2014/main" id="{00000000-0008-0000-0500-000097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6" name="Text Box 15">
          <a:extLst>
            <a:ext uri="{FF2B5EF4-FFF2-40B4-BE49-F238E27FC236}">
              <a16:creationId xmlns:a16="http://schemas.microsoft.com/office/drawing/2014/main" id="{00000000-0008-0000-0500-000098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7" name="Text Box 15">
          <a:extLst>
            <a:ext uri="{FF2B5EF4-FFF2-40B4-BE49-F238E27FC236}">
              <a16:creationId xmlns:a16="http://schemas.microsoft.com/office/drawing/2014/main" id="{00000000-0008-0000-0500-000099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78" name="Text Box 15">
          <a:extLst>
            <a:ext uri="{FF2B5EF4-FFF2-40B4-BE49-F238E27FC236}">
              <a16:creationId xmlns:a16="http://schemas.microsoft.com/office/drawing/2014/main" id="{00000000-0008-0000-0500-00009A040000}"/>
            </a:ext>
          </a:extLst>
        </xdr:cNvPr>
        <xdr:cNvSpPr txBox="1">
          <a:spLocks noChangeArrowheads="1"/>
        </xdr:cNvSpPr>
      </xdr:nvSpPr>
      <xdr:spPr bwMode="auto">
        <a:xfrm>
          <a:off x="6655254" y="541564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xdr:row>
      <xdr:rowOff>0</xdr:rowOff>
    </xdr:from>
    <xdr:ext cx="95250" cy="171450"/>
    <xdr:sp macro="" textlink="">
      <xdr:nvSpPr>
        <xdr:cNvPr id="1179" name="Text Box 16">
          <a:extLst>
            <a:ext uri="{FF2B5EF4-FFF2-40B4-BE49-F238E27FC236}">
              <a16:creationId xmlns:a16="http://schemas.microsoft.com/office/drawing/2014/main" id="{00000000-0008-0000-0500-00009B040000}"/>
            </a:ext>
          </a:extLst>
        </xdr:cNvPr>
        <xdr:cNvSpPr txBox="1">
          <a:spLocks noChangeArrowheads="1"/>
        </xdr:cNvSpPr>
      </xdr:nvSpPr>
      <xdr:spPr bwMode="auto">
        <a:xfrm>
          <a:off x="6655254" y="39551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4" name="Text Box 16">
          <a:extLst>
            <a:ext uri="{FF2B5EF4-FFF2-40B4-BE49-F238E27FC236}">
              <a16:creationId xmlns:a16="http://schemas.microsoft.com/office/drawing/2014/main" id="{00000000-0008-0000-0500-0000A0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5" name="Text Box 17">
          <a:extLst>
            <a:ext uri="{FF2B5EF4-FFF2-40B4-BE49-F238E27FC236}">
              <a16:creationId xmlns:a16="http://schemas.microsoft.com/office/drawing/2014/main" id="{00000000-0008-0000-0500-0000A1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6" name="Text Box 18">
          <a:extLst>
            <a:ext uri="{FF2B5EF4-FFF2-40B4-BE49-F238E27FC236}">
              <a16:creationId xmlns:a16="http://schemas.microsoft.com/office/drawing/2014/main" id="{00000000-0008-0000-0500-0000A2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187" name="Text Box 19">
          <a:extLst>
            <a:ext uri="{FF2B5EF4-FFF2-40B4-BE49-F238E27FC236}">
              <a16:creationId xmlns:a16="http://schemas.microsoft.com/office/drawing/2014/main" id="{00000000-0008-0000-0500-0000A3040000}"/>
            </a:ext>
          </a:extLst>
        </xdr:cNvPr>
        <xdr:cNvSpPr txBox="1">
          <a:spLocks noChangeArrowheads="1"/>
        </xdr:cNvSpPr>
      </xdr:nvSpPr>
      <xdr:spPr bwMode="auto">
        <a:xfrm>
          <a:off x="6655254" y="4308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8" name="Text Box 15">
          <a:extLst>
            <a:ext uri="{FF2B5EF4-FFF2-40B4-BE49-F238E27FC236}">
              <a16:creationId xmlns:a16="http://schemas.microsoft.com/office/drawing/2014/main" id="{00000000-0008-0000-0500-0000A4040000}"/>
            </a:ext>
          </a:extLst>
        </xdr:cNvPr>
        <xdr:cNvSpPr txBox="1">
          <a:spLocks noChangeArrowheads="1"/>
        </xdr:cNvSpPr>
      </xdr:nvSpPr>
      <xdr:spPr bwMode="auto">
        <a:xfrm>
          <a:off x="6655254" y="4813754"/>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189" name="Text Box 15">
          <a:extLst>
            <a:ext uri="{FF2B5EF4-FFF2-40B4-BE49-F238E27FC236}">
              <a16:creationId xmlns:a16="http://schemas.microsoft.com/office/drawing/2014/main" id="{00000000-0008-0000-0500-0000A5040000}"/>
            </a:ext>
          </a:extLst>
        </xdr:cNvPr>
        <xdr:cNvSpPr txBox="1">
          <a:spLocks noChangeArrowheads="1"/>
        </xdr:cNvSpPr>
      </xdr:nvSpPr>
      <xdr:spPr bwMode="auto">
        <a:xfrm>
          <a:off x="6655254" y="56029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1" name="Text Box 16">
          <a:extLst>
            <a:ext uri="{FF2B5EF4-FFF2-40B4-BE49-F238E27FC236}">
              <a16:creationId xmlns:a16="http://schemas.microsoft.com/office/drawing/2014/main" id="{00000000-0008-0000-0500-0000A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2" name="Text Box 17">
          <a:extLst>
            <a:ext uri="{FF2B5EF4-FFF2-40B4-BE49-F238E27FC236}">
              <a16:creationId xmlns:a16="http://schemas.microsoft.com/office/drawing/2014/main" id="{00000000-0008-0000-0500-0000A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3" name="Text Box 18">
          <a:extLst>
            <a:ext uri="{FF2B5EF4-FFF2-40B4-BE49-F238E27FC236}">
              <a16:creationId xmlns:a16="http://schemas.microsoft.com/office/drawing/2014/main" id="{00000000-0008-0000-0500-0000A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4" name="Text Box 19">
          <a:extLst>
            <a:ext uri="{FF2B5EF4-FFF2-40B4-BE49-F238E27FC236}">
              <a16:creationId xmlns:a16="http://schemas.microsoft.com/office/drawing/2014/main" id="{00000000-0008-0000-0500-0000A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35713"/>
    <xdr:sp macro="" textlink="">
      <xdr:nvSpPr>
        <xdr:cNvPr id="1195" name="Text Box 15">
          <a:extLst>
            <a:ext uri="{FF2B5EF4-FFF2-40B4-BE49-F238E27FC236}">
              <a16:creationId xmlns:a16="http://schemas.microsoft.com/office/drawing/2014/main" id="{00000000-0008-0000-0500-0000AB040000}"/>
            </a:ext>
          </a:extLst>
        </xdr:cNvPr>
        <xdr:cNvSpPr txBox="1">
          <a:spLocks noChangeArrowheads="1"/>
        </xdr:cNvSpPr>
      </xdr:nvSpPr>
      <xdr:spPr bwMode="auto">
        <a:xfrm>
          <a:off x="3079750" y="4479925"/>
          <a:ext cx="95250" cy="43571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6" name="Text Box 16">
          <a:extLst>
            <a:ext uri="{FF2B5EF4-FFF2-40B4-BE49-F238E27FC236}">
              <a16:creationId xmlns:a16="http://schemas.microsoft.com/office/drawing/2014/main" id="{00000000-0008-0000-0500-0000A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7" name="Text Box 17">
          <a:extLst>
            <a:ext uri="{FF2B5EF4-FFF2-40B4-BE49-F238E27FC236}">
              <a16:creationId xmlns:a16="http://schemas.microsoft.com/office/drawing/2014/main" id="{00000000-0008-0000-0500-0000A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8" name="Text Box 18">
          <a:extLst>
            <a:ext uri="{FF2B5EF4-FFF2-40B4-BE49-F238E27FC236}">
              <a16:creationId xmlns:a16="http://schemas.microsoft.com/office/drawing/2014/main" id="{00000000-0008-0000-0500-0000A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199" name="Text Box 19">
          <a:extLst>
            <a:ext uri="{FF2B5EF4-FFF2-40B4-BE49-F238E27FC236}">
              <a16:creationId xmlns:a16="http://schemas.microsoft.com/office/drawing/2014/main" id="{00000000-0008-0000-0500-0000A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1034143</xdr:colOff>
      <xdr:row>127</xdr:row>
      <xdr:rowOff>0</xdr:rowOff>
    </xdr:from>
    <xdr:ext cx="95250" cy="213632"/>
    <xdr:sp macro="" textlink="">
      <xdr:nvSpPr>
        <xdr:cNvPr id="1200" name="Text Box 15">
          <a:extLst>
            <a:ext uri="{FF2B5EF4-FFF2-40B4-BE49-F238E27FC236}">
              <a16:creationId xmlns:a16="http://schemas.microsoft.com/office/drawing/2014/main" id="{00000000-0008-0000-0500-0000B0040000}"/>
            </a:ext>
          </a:extLst>
        </xdr:cNvPr>
        <xdr:cNvSpPr txBox="1">
          <a:spLocks noChangeArrowheads="1"/>
        </xdr:cNvSpPr>
      </xdr:nvSpPr>
      <xdr:spPr bwMode="auto">
        <a:xfrm>
          <a:off x="3999593" y="480468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1" name="Text Box 16">
          <a:extLst>
            <a:ext uri="{FF2B5EF4-FFF2-40B4-BE49-F238E27FC236}">
              <a16:creationId xmlns:a16="http://schemas.microsoft.com/office/drawing/2014/main" id="{00000000-0008-0000-0500-0000B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2" name="Text Box 17">
          <a:extLst>
            <a:ext uri="{FF2B5EF4-FFF2-40B4-BE49-F238E27FC236}">
              <a16:creationId xmlns:a16="http://schemas.microsoft.com/office/drawing/2014/main" id="{00000000-0008-0000-0500-0000B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3" name="Text Box 18">
          <a:extLst>
            <a:ext uri="{FF2B5EF4-FFF2-40B4-BE49-F238E27FC236}">
              <a16:creationId xmlns:a16="http://schemas.microsoft.com/office/drawing/2014/main" id="{00000000-0008-0000-0500-0000B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04" name="Text Box 19">
          <a:extLst>
            <a:ext uri="{FF2B5EF4-FFF2-40B4-BE49-F238E27FC236}">
              <a16:creationId xmlns:a16="http://schemas.microsoft.com/office/drawing/2014/main" id="{00000000-0008-0000-0500-0000B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5" name="Text Box 16">
          <a:extLst>
            <a:ext uri="{FF2B5EF4-FFF2-40B4-BE49-F238E27FC236}">
              <a16:creationId xmlns:a16="http://schemas.microsoft.com/office/drawing/2014/main" id="{00000000-0008-0000-0500-0000B5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6" name="Text Box 17">
          <a:extLst>
            <a:ext uri="{FF2B5EF4-FFF2-40B4-BE49-F238E27FC236}">
              <a16:creationId xmlns:a16="http://schemas.microsoft.com/office/drawing/2014/main" id="{00000000-0008-0000-0500-0000B6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7" name="Text Box 18">
          <a:extLst>
            <a:ext uri="{FF2B5EF4-FFF2-40B4-BE49-F238E27FC236}">
              <a16:creationId xmlns:a16="http://schemas.microsoft.com/office/drawing/2014/main" id="{00000000-0008-0000-0500-0000B7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08" name="Text Box 19">
          <a:extLst>
            <a:ext uri="{FF2B5EF4-FFF2-40B4-BE49-F238E27FC236}">
              <a16:creationId xmlns:a16="http://schemas.microsoft.com/office/drawing/2014/main" id="{00000000-0008-0000-0500-0000B8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09" name="Text Box 15">
          <a:extLst>
            <a:ext uri="{FF2B5EF4-FFF2-40B4-BE49-F238E27FC236}">
              <a16:creationId xmlns:a16="http://schemas.microsoft.com/office/drawing/2014/main" id="{00000000-0008-0000-0500-0000B9040000}"/>
            </a:ext>
          </a:extLst>
        </xdr:cNvPr>
        <xdr:cNvSpPr txBox="1">
          <a:spLocks noChangeArrowheads="1"/>
        </xdr:cNvSpPr>
      </xdr:nvSpPr>
      <xdr:spPr bwMode="auto">
        <a:xfrm>
          <a:off x="7585075"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0" name="Text Box 16">
          <a:extLst>
            <a:ext uri="{FF2B5EF4-FFF2-40B4-BE49-F238E27FC236}">
              <a16:creationId xmlns:a16="http://schemas.microsoft.com/office/drawing/2014/main" id="{00000000-0008-0000-0500-0000BA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1" name="Text Box 17">
          <a:extLst>
            <a:ext uri="{FF2B5EF4-FFF2-40B4-BE49-F238E27FC236}">
              <a16:creationId xmlns:a16="http://schemas.microsoft.com/office/drawing/2014/main" id="{00000000-0008-0000-0500-0000BB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2" name="Text Box 18">
          <a:extLst>
            <a:ext uri="{FF2B5EF4-FFF2-40B4-BE49-F238E27FC236}">
              <a16:creationId xmlns:a16="http://schemas.microsoft.com/office/drawing/2014/main" id="{00000000-0008-0000-0500-0000BC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3" name="Text Box 19">
          <a:extLst>
            <a:ext uri="{FF2B5EF4-FFF2-40B4-BE49-F238E27FC236}">
              <a16:creationId xmlns:a16="http://schemas.microsoft.com/office/drawing/2014/main" id="{00000000-0008-0000-0500-0000BD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14" name="Text Box 15">
          <a:extLst>
            <a:ext uri="{FF2B5EF4-FFF2-40B4-BE49-F238E27FC236}">
              <a16:creationId xmlns:a16="http://schemas.microsoft.com/office/drawing/2014/main" id="{00000000-0008-0000-0500-0000BE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5" name="Text Box 16">
          <a:extLst>
            <a:ext uri="{FF2B5EF4-FFF2-40B4-BE49-F238E27FC236}">
              <a16:creationId xmlns:a16="http://schemas.microsoft.com/office/drawing/2014/main" id="{00000000-0008-0000-0500-0000BF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6" name="Text Box 17">
          <a:extLst>
            <a:ext uri="{FF2B5EF4-FFF2-40B4-BE49-F238E27FC236}">
              <a16:creationId xmlns:a16="http://schemas.microsoft.com/office/drawing/2014/main" id="{00000000-0008-0000-0500-0000C0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7" name="Text Box 18">
          <a:extLst>
            <a:ext uri="{FF2B5EF4-FFF2-40B4-BE49-F238E27FC236}">
              <a16:creationId xmlns:a16="http://schemas.microsoft.com/office/drawing/2014/main" id="{00000000-0008-0000-0500-0000C1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18" name="Text Box 19">
          <a:extLst>
            <a:ext uri="{FF2B5EF4-FFF2-40B4-BE49-F238E27FC236}">
              <a16:creationId xmlns:a16="http://schemas.microsoft.com/office/drawing/2014/main" id="{00000000-0008-0000-0500-0000C2040000}"/>
            </a:ext>
          </a:extLst>
        </xdr:cNvPr>
        <xdr:cNvSpPr txBox="1">
          <a:spLocks noChangeArrowheads="1"/>
        </xdr:cNvSpPr>
      </xdr:nvSpPr>
      <xdr:spPr bwMode="auto">
        <a:xfrm>
          <a:off x="7585075"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19" name="Text Box 16">
          <a:extLst>
            <a:ext uri="{FF2B5EF4-FFF2-40B4-BE49-F238E27FC236}">
              <a16:creationId xmlns:a16="http://schemas.microsoft.com/office/drawing/2014/main" id="{00000000-0008-0000-0500-0000C3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0" name="Text Box 17">
          <a:extLst>
            <a:ext uri="{FF2B5EF4-FFF2-40B4-BE49-F238E27FC236}">
              <a16:creationId xmlns:a16="http://schemas.microsoft.com/office/drawing/2014/main" id="{00000000-0008-0000-0500-0000C4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1" name="Text Box 18">
          <a:extLst>
            <a:ext uri="{FF2B5EF4-FFF2-40B4-BE49-F238E27FC236}">
              <a16:creationId xmlns:a16="http://schemas.microsoft.com/office/drawing/2014/main" id="{00000000-0008-0000-0500-0000C5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2" name="Text Box 19">
          <a:extLst>
            <a:ext uri="{FF2B5EF4-FFF2-40B4-BE49-F238E27FC236}">
              <a16:creationId xmlns:a16="http://schemas.microsoft.com/office/drawing/2014/main" id="{00000000-0008-0000-0500-0000C6040000}"/>
            </a:ext>
          </a:extLst>
        </xdr:cNvPr>
        <xdr:cNvSpPr txBox="1">
          <a:spLocks noChangeArrowheads="1"/>
        </xdr:cNvSpPr>
      </xdr:nvSpPr>
      <xdr:spPr bwMode="auto">
        <a:xfrm>
          <a:off x="4565650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442269"/>
    <xdr:sp macro="" textlink="">
      <xdr:nvSpPr>
        <xdr:cNvPr id="1223" name="Text Box 15">
          <a:extLst>
            <a:ext uri="{FF2B5EF4-FFF2-40B4-BE49-F238E27FC236}">
              <a16:creationId xmlns:a16="http://schemas.microsoft.com/office/drawing/2014/main" id="{00000000-0008-0000-0500-0000C7040000}"/>
            </a:ext>
          </a:extLst>
        </xdr:cNvPr>
        <xdr:cNvSpPr txBox="1">
          <a:spLocks noChangeArrowheads="1"/>
        </xdr:cNvSpPr>
      </xdr:nvSpPr>
      <xdr:spPr bwMode="auto">
        <a:xfrm>
          <a:off x="4565650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4" name="Text Box 16">
          <a:extLst>
            <a:ext uri="{FF2B5EF4-FFF2-40B4-BE49-F238E27FC236}">
              <a16:creationId xmlns:a16="http://schemas.microsoft.com/office/drawing/2014/main" id="{00000000-0008-0000-0500-0000C8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5" name="Text Box 17">
          <a:extLst>
            <a:ext uri="{FF2B5EF4-FFF2-40B4-BE49-F238E27FC236}">
              <a16:creationId xmlns:a16="http://schemas.microsoft.com/office/drawing/2014/main" id="{00000000-0008-0000-0500-0000C9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6" name="Text Box 18">
          <a:extLst>
            <a:ext uri="{FF2B5EF4-FFF2-40B4-BE49-F238E27FC236}">
              <a16:creationId xmlns:a16="http://schemas.microsoft.com/office/drawing/2014/main" id="{00000000-0008-0000-0500-0000CA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7" name="Text Box 19">
          <a:extLst>
            <a:ext uri="{FF2B5EF4-FFF2-40B4-BE49-F238E27FC236}">
              <a16:creationId xmlns:a16="http://schemas.microsoft.com/office/drawing/2014/main" id="{00000000-0008-0000-0500-0000CB040000}"/>
            </a:ext>
          </a:extLst>
        </xdr:cNvPr>
        <xdr:cNvSpPr txBox="1">
          <a:spLocks noChangeArrowheads="1"/>
        </xdr:cNvSpPr>
      </xdr:nvSpPr>
      <xdr:spPr bwMode="auto">
        <a:xfrm>
          <a:off x="4565650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213632"/>
    <xdr:sp macro="" textlink="">
      <xdr:nvSpPr>
        <xdr:cNvPr id="1228" name="Text Box 15">
          <a:extLst>
            <a:ext uri="{FF2B5EF4-FFF2-40B4-BE49-F238E27FC236}">
              <a16:creationId xmlns:a16="http://schemas.microsoft.com/office/drawing/2014/main" id="{00000000-0008-0000-0500-0000CC040000}"/>
            </a:ext>
          </a:extLst>
        </xdr:cNvPr>
        <xdr:cNvSpPr txBox="1">
          <a:spLocks noChangeArrowheads="1"/>
        </xdr:cNvSpPr>
      </xdr:nvSpPr>
      <xdr:spPr bwMode="auto">
        <a:xfrm>
          <a:off x="4565650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29" name="Text Box 16">
          <a:extLst>
            <a:ext uri="{FF2B5EF4-FFF2-40B4-BE49-F238E27FC236}">
              <a16:creationId xmlns:a16="http://schemas.microsoft.com/office/drawing/2014/main" id="{00000000-0008-0000-0500-0000CD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0" name="Text Box 17">
          <a:extLst>
            <a:ext uri="{FF2B5EF4-FFF2-40B4-BE49-F238E27FC236}">
              <a16:creationId xmlns:a16="http://schemas.microsoft.com/office/drawing/2014/main" id="{00000000-0008-0000-0500-0000CE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1" name="Text Box 18">
          <a:extLst>
            <a:ext uri="{FF2B5EF4-FFF2-40B4-BE49-F238E27FC236}">
              <a16:creationId xmlns:a16="http://schemas.microsoft.com/office/drawing/2014/main" id="{00000000-0008-0000-0500-0000CF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232" name="Text Box 19">
          <a:extLst>
            <a:ext uri="{FF2B5EF4-FFF2-40B4-BE49-F238E27FC236}">
              <a16:creationId xmlns:a16="http://schemas.microsoft.com/office/drawing/2014/main" id="{00000000-0008-0000-0500-0000D0040000}"/>
            </a:ext>
          </a:extLst>
        </xdr:cNvPr>
        <xdr:cNvSpPr txBox="1">
          <a:spLocks noChangeArrowheads="1"/>
        </xdr:cNvSpPr>
      </xdr:nvSpPr>
      <xdr:spPr bwMode="auto">
        <a:xfrm>
          <a:off x="4565650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3" name="Text Box 16">
          <a:extLst>
            <a:ext uri="{FF2B5EF4-FFF2-40B4-BE49-F238E27FC236}">
              <a16:creationId xmlns:a16="http://schemas.microsoft.com/office/drawing/2014/main" id="{00000000-0008-0000-0500-0000D1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4" name="Text Box 17">
          <a:extLst>
            <a:ext uri="{FF2B5EF4-FFF2-40B4-BE49-F238E27FC236}">
              <a16:creationId xmlns:a16="http://schemas.microsoft.com/office/drawing/2014/main" id="{00000000-0008-0000-0500-0000D2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5" name="Text Box 18">
          <a:extLst>
            <a:ext uri="{FF2B5EF4-FFF2-40B4-BE49-F238E27FC236}">
              <a16:creationId xmlns:a16="http://schemas.microsoft.com/office/drawing/2014/main" id="{00000000-0008-0000-0500-0000D3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6" name="Text Box 19">
          <a:extLst>
            <a:ext uri="{FF2B5EF4-FFF2-40B4-BE49-F238E27FC236}">
              <a16:creationId xmlns:a16="http://schemas.microsoft.com/office/drawing/2014/main" id="{00000000-0008-0000-0500-0000D4040000}"/>
            </a:ext>
          </a:extLst>
        </xdr:cNvPr>
        <xdr:cNvSpPr txBox="1">
          <a:spLocks noChangeArrowheads="1"/>
        </xdr:cNvSpPr>
      </xdr:nvSpPr>
      <xdr:spPr bwMode="auto">
        <a:xfrm>
          <a:off x="30797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237" name="Text Box 15">
          <a:extLst>
            <a:ext uri="{FF2B5EF4-FFF2-40B4-BE49-F238E27FC236}">
              <a16:creationId xmlns:a16="http://schemas.microsoft.com/office/drawing/2014/main" id="{00000000-0008-0000-0500-0000D5040000}"/>
            </a:ext>
          </a:extLst>
        </xdr:cNvPr>
        <xdr:cNvSpPr txBox="1">
          <a:spLocks noChangeArrowheads="1"/>
        </xdr:cNvSpPr>
      </xdr:nvSpPr>
      <xdr:spPr bwMode="auto">
        <a:xfrm>
          <a:off x="3079750" y="409257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38" name="Text Box 15">
          <a:extLst>
            <a:ext uri="{FF2B5EF4-FFF2-40B4-BE49-F238E27FC236}">
              <a16:creationId xmlns:a16="http://schemas.microsoft.com/office/drawing/2014/main" id="{00000000-0008-0000-0500-0000D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39" name="Text Box 16">
          <a:extLst>
            <a:ext uri="{FF2B5EF4-FFF2-40B4-BE49-F238E27FC236}">
              <a16:creationId xmlns:a16="http://schemas.microsoft.com/office/drawing/2014/main" id="{00000000-0008-0000-0500-0000D7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0" name="Text Box 17">
          <a:extLst>
            <a:ext uri="{FF2B5EF4-FFF2-40B4-BE49-F238E27FC236}">
              <a16:creationId xmlns:a16="http://schemas.microsoft.com/office/drawing/2014/main" id="{00000000-0008-0000-0500-0000D8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1" name="Text Box 18">
          <a:extLst>
            <a:ext uri="{FF2B5EF4-FFF2-40B4-BE49-F238E27FC236}">
              <a16:creationId xmlns:a16="http://schemas.microsoft.com/office/drawing/2014/main" id="{00000000-0008-0000-0500-0000D9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2" name="Text Box 19">
          <a:extLst>
            <a:ext uri="{FF2B5EF4-FFF2-40B4-BE49-F238E27FC236}">
              <a16:creationId xmlns:a16="http://schemas.microsoft.com/office/drawing/2014/main" id="{00000000-0008-0000-0500-0000DA040000}"/>
            </a:ext>
          </a:extLst>
        </xdr:cNvPr>
        <xdr:cNvSpPr txBox="1">
          <a:spLocks noChangeArrowheads="1"/>
        </xdr:cNvSpPr>
      </xdr:nvSpPr>
      <xdr:spPr bwMode="auto">
        <a:xfrm>
          <a:off x="30797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3" name="Text Box 15">
          <a:extLst>
            <a:ext uri="{FF2B5EF4-FFF2-40B4-BE49-F238E27FC236}">
              <a16:creationId xmlns:a16="http://schemas.microsoft.com/office/drawing/2014/main" id="{00000000-0008-0000-0500-0000DB040000}"/>
            </a:ext>
          </a:extLst>
        </xdr:cNvPr>
        <xdr:cNvSpPr txBox="1">
          <a:spLocks noChangeArrowheads="1"/>
        </xdr:cNvSpPr>
      </xdr:nvSpPr>
      <xdr:spPr bwMode="auto">
        <a:xfrm>
          <a:off x="30797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4" name="Text Box 16">
          <a:extLst>
            <a:ext uri="{FF2B5EF4-FFF2-40B4-BE49-F238E27FC236}">
              <a16:creationId xmlns:a16="http://schemas.microsoft.com/office/drawing/2014/main" id="{00000000-0008-0000-0500-0000DC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5" name="Text Box 17">
          <a:extLst>
            <a:ext uri="{FF2B5EF4-FFF2-40B4-BE49-F238E27FC236}">
              <a16:creationId xmlns:a16="http://schemas.microsoft.com/office/drawing/2014/main" id="{00000000-0008-0000-0500-0000DD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6" name="Text Box 18">
          <a:extLst>
            <a:ext uri="{FF2B5EF4-FFF2-40B4-BE49-F238E27FC236}">
              <a16:creationId xmlns:a16="http://schemas.microsoft.com/office/drawing/2014/main" id="{00000000-0008-0000-0500-0000DE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47" name="Text Box 19">
          <a:extLst>
            <a:ext uri="{FF2B5EF4-FFF2-40B4-BE49-F238E27FC236}">
              <a16:creationId xmlns:a16="http://schemas.microsoft.com/office/drawing/2014/main" id="{00000000-0008-0000-0500-0000DF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48" name="Text Box 15">
          <a:extLst>
            <a:ext uri="{FF2B5EF4-FFF2-40B4-BE49-F238E27FC236}">
              <a16:creationId xmlns:a16="http://schemas.microsoft.com/office/drawing/2014/main" id="{00000000-0008-0000-0500-0000E0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331"/>
    <xdr:sp macro="" textlink="">
      <xdr:nvSpPr>
        <xdr:cNvPr id="1249" name="Text Box 15">
          <a:extLst>
            <a:ext uri="{FF2B5EF4-FFF2-40B4-BE49-F238E27FC236}">
              <a16:creationId xmlns:a16="http://schemas.microsoft.com/office/drawing/2014/main" id="{00000000-0008-0000-0500-0000E1040000}"/>
            </a:ext>
          </a:extLst>
        </xdr:cNvPr>
        <xdr:cNvSpPr txBox="1">
          <a:spLocks noChangeArrowheads="1"/>
        </xdr:cNvSpPr>
      </xdr:nvSpPr>
      <xdr:spPr bwMode="auto">
        <a:xfrm>
          <a:off x="3079750" y="4479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0" name="Text Box 16">
          <a:extLst>
            <a:ext uri="{FF2B5EF4-FFF2-40B4-BE49-F238E27FC236}">
              <a16:creationId xmlns:a16="http://schemas.microsoft.com/office/drawing/2014/main" id="{00000000-0008-0000-0500-0000E2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1" name="Text Box 17">
          <a:extLst>
            <a:ext uri="{FF2B5EF4-FFF2-40B4-BE49-F238E27FC236}">
              <a16:creationId xmlns:a16="http://schemas.microsoft.com/office/drawing/2014/main" id="{00000000-0008-0000-0500-0000E3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2" name="Text Box 18">
          <a:extLst>
            <a:ext uri="{FF2B5EF4-FFF2-40B4-BE49-F238E27FC236}">
              <a16:creationId xmlns:a16="http://schemas.microsoft.com/office/drawing/2014/main" id="{00000000-0008-0000-0500-0000E4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53" name="Text Box 19">
          <a:extLst>
            <a:ext uri="{FF2B5EF4-FFF2-40B4-BE49-F238E27FC236}">
              <a16:creationId xmlns:a16="http://schemas.microsoft.com/office/drawing/2014/main" id="{00000000-0008-0000-0500-0000E5040000}"/>
            </a:ext>
          </a:extLst>
        </xdr:cNvPr>
        <xdr:cNvSpPr txBox="1">
          <a:spLocks noChangeArrowheads="1"/>
        </xdr:cNvSpPr>
      </xdr:nvSpPr>
      <xdr:spPr bwMode="auto">
        <a:xfrm>
          <a:off x="30797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254" name="Text Box 15">
          <a:extLst>
            <a:ext uri="{FF2B5EF4-FFF2-40B4-BE49-F238E27FC236}">
              <a16:creationId xmlns:a16="http://schemas.microsoft.com/office/drawing/2014/main" id="{00000000-0008-0000-0500-0000E6040000}"/>
            </a:ext>
          </a:extLst>
        </xdr:cNvPr>
        <xdr:cNvSpPr txBox="1">
          <a:spLocks noChangeArrowheads="1"/>
        </xdr:cNvSpPr>
      </xdr:nvSpPr>
      <xdr:spPr bwMode="auto">
        <a:xfrm>
          <a:off x="30797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255" name="Text Box 15">
          <a:extLst>
            <a:ext uri="{FF2B5EF4-FFF2-40B4-BE49-F238E27FC236}">
              <a16:creationId xmlns:a16="http://schemas.microsoft.com/office/drawing/2014/main" id="{00000000-0008-0000-0500-0000E7040000}"/>
            </a:ext>
          </a:extLst>
        </xdr:cNvPr>
        <xdr:cNvSpPr txBox="1">
          <a:spLocks noChangeArrowheads="1"/>
        </xdr:cNvSpPr>
      </xdr:nvSpPr>
      <xdr:spPr bwMode="auto">
        <a:xfrm>
          <a:off x="7585075"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56" name="Text Box 15">
          <a:extLst>
            <a:ext uri="{FF2B5EF4-FFF2-40B4-BE49-F238E27FC236}">
              <a16:creationId xmlns:a16="http://schemas.microsoft.com/office/drawing/2014/main" id="{00000000-0008-0000-0500-0000E8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7" name="Text Box 16">
          <a:extLst>
            <a:ext uri="{FF2B5EF4-FFF2-40B4-BE49-F238E27FC236}">
              <a16:creationId xmlns:a16="http://schemas.microsoft.com/office/drawing/2014/main" id="{00000000-0008-0000-0500-0000E9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8" name="Text Box 17">
          <a:extLst>
            <a:ext uri="{FF2B5EF4-FFF2-40B4-BE49-F238E27FC236}">
              <a16:creationId xmlns:a16="http://schemas.microsoft.com/office/drawing/2014/main" id="{00000000-0008-0000-0500-0000EA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59" name="Text Box 18">
          <a:extLst>
            <a:ext uri="{FF2B5EF4-FFF2-40B4-BE49-F238E27FC236}">
              <a16:creationId xmlns:a16="http://schemas.microsoft.com/office/drawing/2014/main" id="{00000000-0008-0000-0500-0000EB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0" name="Text Box 19">
          <a:extLst>
            <a:ext uri="{FF2B5EF4-FFF2-40B4-BE49-F238E27FC236}">
              <a16:creationId xmlns:a16="http://schemas.microsoft.com/office/drawing/2014/main" id="{00000000-0008-0000-0500-0000EC040000}"/>
            </a:ext>
          </a:extLst>
        </xdr:cNvPr>
        <xdr:cNvSpPr txBox="1">
          <a:spLocks noChangeArrowheads="1"/>
        </xdr:cNvSpPr>
      </xdr:nvSpPr>
      <xdr:spPr bwMode="auto">
        <a:xfrm>
          <a:off x="7585075"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1" name="Text Box 15">
          <a:extLst>
            <a:ext uri="{FF2B5EF4-FFF2-40B4-BE49-F238E27FC236}">
              <a16:creationId xmlns:a16="http://schemas.microsoft.com/office/drawing/2014/main" id="{00000000-0008-0000-0500-0000ED040000}"/>
            </a:ext>
          </a:extLst>
        </xdr:cNvPr>
        <xdr:cNvSpPr txBox="1">
          <a:spLocks noChangeArrowheads="1"/>
        </xdr:cNvSpPr>
      </xdr:nvSpPr>
      <xdr:spPr bwMode="auto">
        <a:xfrm>
          <a:off x="7585075"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2" name="Text Box 16">
          <a:extLst>
            <a:ext uri="{FF2B5EF4-FFF2-40B4-BE49-F238E27FC236}">
              <a16:creationId xmlns:a16="http://schemas.microsoft.com/office/drawing/2014/main" id="{00000000-0008-0000-0500-0000EE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3" name="Text Box 17">
          <a:extLst>
            <a:ext uri="{FF2B5EF4-FFF2-40B4-BE49-F238E27FC236}">
              <a16:creationId xmlns:a16="http://schemas.microsoft.com/office/drawing/2014/main" id="{00000000-0008-0000-0500-0000EF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4" name="Text Box 18">
          <a:extLst>
            <a:ext uri="{FF2B5EF4-FFF2-40B4-BE49-F238E27FC236}">
              <a16:creationId xmlns:a16="http://schemas.microsoft.com/office/drawing/2014/main" id="{00000000-0008-0000-0500-0000F0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65" name="Text Box 19">
          <a:extLst>
            <a:ext uri="{FF2B5EF4-FFF2-40B4-BE49-F238E27FC236}">
              <a16:creationId xmlns:a16="http://schemas.microsoft.com/office/drawing/2014/main" id="{00000000-0008-0000-0500-0000F1040000}"/>
            </a:ext>
          </a:extLst>
        </xdr:cNvPr>
        <xdr:cNvSpPr txBox="1">
          <a:spLocks noChangeArrowheads="1"/>
        </xdr:cNvSpPr>
      </xdr:nvSpPr>
      <xdr:spPr bwMode="auto">
        <a:xfrm>
          <a:off x="7585075"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266" name="Text Box 15">
          <a:extLst>
            <a:ext uri="{FF2B5EF4-FFF2-40B4-BE49-F238E27FC236}">
              <a16:creationId xmlns:a16="http://schemas.microsoft.com/office/drawing/2014/main" id="{00000000-0008-0000-0500-0000F2040000}"/>
            </a:ext>
          </a:extLst>
        </xdr:cNvPr>
        <xdr:cNvSpPr txBox="1">
          <a:spLocks noChangeArrowheads="1"/>
        </xdr:cNvSpPr>
      </xdr:nvSpPr>
      <xdr:spPr bwMode="auto">
        <a:xfrm>
          <a:off x="7585075"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7" name="Text Box 16">
          <a:extLst>
            <a:ext uri="{FF2B5EF4-FFF2-40B4-BE49-F238E27FC236}">
              <a16:creationId xmlns:a16="http://schemas.microsoft.com/office/drawing/2014/main" id="{00000000-0008-0000-0500-0000F3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8" name="Text Box 17">
          <a:extLst>
            <a:ext uri="{FF2B5EF4-FFF2-40B4-BE49-F238E27FC236}">
              <a16:creationId xmlns:a16="http://schemas.microsoft.com/office/drawing/2014/main" id="{00000000-0008-0000-0500-0000F4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69" name="Text Box 18">
          <a:extLst>
            <a:ext uri="{FF2B5EF4-FFF2-40B4-BE49-F238E27FC236}">
              <a16:creationId xmlns:a16="http://schemas.microsoft.com/office/drawing/2014/main" id="{00000000-0008-0000-0500-0000F5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0" name="Text Box 19">
          <a:extLst>
            <a:ext uri="{FF2B5EF4-FFF2-40B4-BE49-F238E27FC236}">
              <a16:creationId xmlns:a16="http://schemas.microsoft.com/office/drawing/2014/main" id="{00000000-0008-0000-0500-0000F604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71" name="Text Box 15">
          <a:extLst>
            <a:ext uri="{FF2B5EF4-FFF2-40B4-BE49-F238E27FC236}">
              <a16:creationId xmlns:a16="http://schemas.microsoft.com/office/drawing/2014/main" id="{00000000-0008-0000-0500-0000F7040000}"/>
            </a:ext>
          </a:extLst>
        </xdr:cNvPr>
        <xdr:cNvSpPr txBox="1">
          <a:spLocks noChangeArrowheads="1"/>
        </xdr:cNvSpPr>
      </xdr:nvSpPr>
      <xdr:spPr bwMode="auto">
        <a:xfrm>
          <a:off x="9582150" y="447992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2" name="Text Box 16">
          <a:extLst>
            <a:ext uri="{FF2B5EF4-FFF2-40B4-BE49-F238E27FC236}">
              <a16:creationId xmlns:a16="http://schemas.microsoft.com/office/drawing/2014/main" id="{00000000-0008-0000-0500-0000F8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3" name="Text Box 17">
          <a:extLst>
            <a:ext uri="{FF2B5EF4-FFF2-40B4-BE49-F238E27FC236}">
              <a16:creationId xmlns:a16="http://schemas.microsoft.com/office/drawing/2014/main" id="{00000000-0008-0000-0500-0000F9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4" name="Text Box 18">
          <a:extLst>
            <a:ext uri="{FF2B5EF4-FFF2-40B4-BE49-F238E27FC236}">
              <a16:creationId xmlns:a16="http://schemas.microsoft.com/office/drawing/2014/main" id="{00000000-0008-0000-0500-0000FA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5" name="Text Box 19">
          <a:extLst>
            <a:ext uri="{FF2B5EF4-FFF2-40B4-BE49-F238E27FC236}">
              <a16:creationId xmlns:a16="http://schemas.microsoft.com/office/drawing/2014/main" id="{00000000-0008-0000-0500-0000FB04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76" name="Text Box 15">
          <a:extLst>
            <a:ext uri="{FF2B5EF4-FFF2-40B4-BE49-F238E27FC236}">
              <a16:creationId xmlns:a16="http://schemas.microsoft.com/office/drawing/2014/main" id="{00000000-0008-0000-0500-0000FC04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7" name="Text Box 16">
          <a:extLst>
            <a:ext uri="{FF2B5EF4-FFF2-40B4-BE49-F238E27FC236}">
              <a16:creationId xmlns:a16="http://schemas.microsoft.com/office/drawing/2014/main" id="{00000000-0008-0000-0500-0000FD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8" name="Text Box 17">
          <a:extLst>
            <a:ext uri="{FF2B5EF4-FFF2-40B4-BE49-F238E27FC236}">
              <a16:creationId xmlns:a16="http://schemas.microsoft.com/office/drawing/2014/main" id="{00000000-0008-0000-0500-0000FE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79" name="Text Box 18">
          <a:extLst>
            <a:ext uri="{FF2B5EF4-FFF2-40B4-BE49-F238E27FC236}">
              <a16:creationId xmlns:a16="http://schemas.microsoft.com/office/drawing/2014/main" id="{00000000-0008-0000-0500-0000FF04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0" name="Text Box 19">
          <a:extLst>
            <a:ext uri="{FF2B5EF4-FFF2-40B4-BE49-F238E27FC236}">
              <a16:creationId xmlns:a16="http://schemas.microsoft.com/office/drawing/2014/main" id="{00000000-0008-0000-0500-000000050000}"/>
            </a:ext>
          </a:extLst>
        </xdr:cNvPr>
        <xdr:cNvSpPr txBox="1">
          <a:spLocks noChangeArrowheads="1"/>
        </xdr:cNvSpPr>
      </xdr:nvSpPr>
      <xdr:spPr bwMode="auto">
        <a:xfrm>
          <a:off x="9582150" y="5016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281" name="Text Box 15">
          <a:extLst>
            <a:ext uri="{FF2B5EF4-FFF2-40B4-BE49-F238E27FC236}">
              <a16:creationId xmlns:a16="http://schemas.microsoft.com/office/drawing/2014/main" id="{00000000-0008-0000-0500-000001050000}"/>
            </a:ext>
          </a:extLst>
        </xdr:cNvPr>
        <xdr:cNvSpPr txBox="1">
          <a:spLocks noChangeArrowheads="1"/>
        </xdr:cNvSpPr>
      </xdr:nvSpPr>
      <xdr:spPr bwMode="auto">
        <a:xfrm>
          <a:off x="9582150" y="40925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2" name="Text Box 15">
          <a:extLst>
            <a:ext uri="{FF2B5EF4-FFF2-40B4-BE49-F238E27FC236}">
              <a16:creationId xmlns:a16="http://schemas.microsoft.com/office/drawing/2014/main" id="{00000000-0008-0000-0500-000002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3" name="Text Box 16">
          <a:extLst>
            <a:ext uri="{FF2B5EF4-FFF2-40B4-BE49-F238E27FC236}">
              <a16:creationId xmlns:a16="http://schemas.microsoft.com/office/drawing/2014/main" id="{00000000-0008-0000-0500-000003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4" name="Text Box 17">
          <a:extLst>
            <a:ext uri="{FF2B5EF4-FFF2-40B4-BE49-F238E27FC236}">
              <a16:creationId xmlns:a16="http://schemas.microsoft.com/office/drawing/2014/main" id="{00000000-0008-0000-0500-000004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5" name="Text Box 18">
          <a:extLst>
            <a:ext uri="{FF2B5EF4-FFF2-40B4-BE49-F238E27FC236}">
              <a16:creationId xmlns:a16="http://schemas.microsoft.com/office/drawing/2014/main" id="{00000000-0008-0000-0500-000005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6" name="Text Box 19">
          <a:extLst>
            <a:ext uri="{FF2B5EF4-FFF2-40B4-BE49-F238E27FC236}">
              <a16:creationId xmlns:a16="http://schemas.microsoft.com/office/drawing/2014/main" id="{00000000-0008-0000-0500-000006050000}"/>
            </a:ext>
          </a:extLst>
        </xdr:cNvPr>
        <xdr:cNvSpPr txBox="1">
          <a:spLocks noChangeArrowheads="1"/>
        </xdr:cNvSpPr>
      </xdr:nvSpPr>
      <xdr:spPr bwMode="auto">
        <a:xfrm>
          <a:off x="9582150" y="4127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87" name="Text Box 15">
          <a:extLst>
            <a:ext uri="{FF2B5EF4-FFF2-40B4-BE49-F238E27FC236}">
              <a16:creationId xmlns:a16="http://schemas.microsoft.com/office/drawing/2014/main" id="{00000000-0008-0000-0500-000007050000}"/>
            </a:ext>
          </a:extLst>
        </xdr:cNvPr>
        <xdr:cNvSpPr txBox="1">
          <a:spLocks noChangeArrowheads="1"/>
        </xdr:cNvSpPr>
      </xdr:nvSpPr>
      <xdr:spPr bwMode="auto">
        <a:xfrm>
          <a:off x="9582150" y="4479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8" name="Text Box 16">
          <a:extLst>
            <a:ext uri="{FF2B5EF4-FFF2-40B4-BE49-F238E27FC236}">
              <a16:creationId xmlns:a16="http://schemas.microsoft.com/office/drawing/2014/main" id="{00000000-0008-0000-0500-000008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89" name="Text Box 17">
          <a:extLst>
            <a:ext uri="{FF2B5EF4-FFF2-40B4-BE49-F238E27FC236}">
              <a16:creationId xmlns:a16="http://schemas.microsoft.com/office/drawing/2014/main" id="{00000000-0008-0000-0500-000009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0" name="Text Box 18">
          <a:extLst>
            <a:ext uri="{FF2B5EF4-FFF2-40B4-BE49-F238E27FC236}">
              <a16:creationId xmlns:a16="http://schemas.microsoft.com/office/drawing/2014/main" id="{00000000-0008-0000-0500-00000A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291" name="Text Box 19">
          <a:extLst>
            <a:ext uri="{FF2B5EF4-FFF2-40B4-BE49-F238E27FC236}">
              <a16:creationId xmlns:a16="http://schemas.microsoft.com/office/drawing/2014/main" id="{00000000-0008-0000-0500-00000B050000}"/>
            </a:ext>
          </a:extLst>
        </xdr:cNvPr>
        <xdr:cNvSpPr txBox="1">
          <a:spLocks noChangeArrowheads="1"/>
        </xdr:cNvSpPr>
      </xdr:nvSpPr>
      <xdr:spPr bwMode="auto">
        <a:xfrm>
          <a:off x="9582150" y="447675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213632"/>
    <xdr:sp macro="" textlink="">
      <xdr:nvSpPr>
        <xdr:cNvPr id="1292" name="Text Box 15">
          <a:extLst>
            <a:ext uri="{FF2B5EF4-FFF2-40B4-BE49-F238E27FC236}">
              <a16:creationId xmlns:a16="http://schemas.microsoft.com/office/drawing/2014/main" id="{00000000-0008-0000-0500-00000C050000}"/>
            </a:ext>
          </a:extLst>
        </xdr:cNvPr>
        <xdr:cNvSpPr txBox="1">
          <a:spLocks noChangeArrowheads="1"/>
        </xdr:cNvSpPr>
      </xdr:nvSpPr>
      <xdr:spPr bwMode="auto">
        <a:xfrm>
          <a:off x="9582150" y="49815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3" name="Text Box 16">
          <a:extLst>
            <a:ext uri="{FF2B5EF4-FFF2-40B4-BE49-F238E27FC236}">
              <a16:creationId xmlns:a16="http://schemas.microsoft.com/office/drawing/2014/main" id="{00000000-0008-0000-0500-00000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4" name="Text Box 17">
          <a:extLst>
            <a:ext uri="{FF2B5EF4-FFF2-40B4-BE49-F238E27FC236}">
              <a16:creationId xmlns:a16="http://schemas.microsoft.com/office/drawing/2014/main" id="{00000000-0008-0000-0500-00000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5" name="Text Box 18">
          <a:extLst>
            <a:ext uri="{FF2B5EF4-FFF2-40B4-BE49-F238E27FC236}">
              <a16:creationId xmlns:a16="http://schemas.microsoft.com/office/drawing/2014/main" id="{00000000-0008-0000-0500-00000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296" name="Text Box 19">
          <a:extLst>
            <a:ext uri="{FF2B5EF4-FFF2-40B4-BE49-F238E27FC236}">
              <a16:creationId xmlns:a16="http://schemas.microsoft.com/office/drawing/2014/main" id="{00000000-0008-0000-0500-00001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7" name="Text Box 16">
          <a:extLst>
            <a:ext uri="{FF2B5EF4-FFF2-40B4-BE49-F238E27FC236}">
              <a16:creationId xmlns:a16="http://schemas.microsoft.com/office/drawing/2014/main" id="{00000000-0008-0000-0500-00001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8" name="Text Box 17">
          <a:extLst>
            <a:ext uri="{FF2B5EF4-FFF2-40B4-BE49-F238E27FC236}">
              <a16:creationId xmlns:a16="http://schemas.microsoft.com/office/drawing/2014/main" id="{00000000-0008-0000-0500-00001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299" name="Text Box 18">
          <a:extLst>
            <a:ext uri="{FF2B5EF4-FFF2-40B4-BE49-F238E27FC236}">
              <a16:creationId xmlns:a16="http://schemas.microsoft.com/office/drawing/2014/main" id="{00000000-0008-0000-0500-00001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00" name="Text Box 19">
          <a:extLst>
            <a:ext uri="{FF2B5EF4-FFF2-40B4-BE49-F238E27FC236}">
              <a16:creationId xmlns:a16="http://schemas.microsoft.com/office/drawing/2014/main" id="{00000000-0008-0000-0500-00001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1" name="Text Box 16">
          <a:extLst>
            <a:ext uri="{FF2B5EF4-FFF2-40B4-BE49-F238E27FC236}">
              <a16:creationId xmlns:a16="http://schemas.microsoft.com/office/drawing/2014/main" id="{00000000-0008-0000-0500-00001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2" name="Text Box 17">
          <a:extLst>
            <a:ext uri="{FF2B5EF4-FFF2-40B4-BE49-F238E27FC236}">
              <a16:creationId xmlns:a16="http://schemas.microsoft.com/office/drawing/2014/main" id="{00000000-0008-0000-0500-00001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3" name="Text Box 18">
          <a:extLst>
            <a:ext uri="{FF2B5EF4-FFF2-40B4-BE49-F238E27FC236}">
              <a16:creationId xmlns:a16="http://schemas.microsoft.com/office/drawing/2014/main" id="{00000000-0008-0000-0500-00001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04" name="Text Box 19">
          <a:extLst>
            <a:ext uri="{FF2B5EF4-FFF2-40B4-BE49-F238E27FC236}">
              <a16:creationId xmlns:a16="http://schemas.microsoft.com/office/drawing/2014/main" id="{00000000-0008-0000-0500-00001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05" name="Text Box 15">
          <a:extLst>
            <a:ext uri="{FF2B5EF4-FFF2-40B4-BE49-F238E27FC236}">
              <a16:creationId xmlns:a16="http://schemas.microsoft.com/office/drawing/2014/main" id="{00000000-0008-0000-0500-00001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6" name="Text Box 16">
          <a:extLst>
            <a:ext uri="{FF2B5EF4-FFF2-40B4-BE49-F238E27FC236}">
              <a16:creationId xmlns:a16="http://schemas.microsoft.com/office/drawing/2014/main" id="{00000000-0008-0000-0500-00001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7" name="Text Box 17">
          <a:extLst>
            <a:ext uri="{FF2B5EF4-FFF2-40B4-BE49-F238E27FC236}">
              <a16:creationId xmlns:a16="http://schemas.microsoft.com/office/drawing/2014/main" id="{00000000-0008-0000-0500-00001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8" name="Text Box 18">
          <a:extLst>
            <a:ext uri="{FF2B5EF4-FFF2-40B4-BE49-F238E27FC236}">
              <a16:creationId xmlns:a16="http://schemas.microsoft.com/office/drawing/2014/main" id="{00000000-0008-0000-0500-00001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09" name="Text Box 19">
          <a:extLst>
            <a:ext uri="{FF2B5EF4-FFF2-40B4-BE49-F238E27FC236}">
              <a16:creationId xmlns:a16="http://schemas.microsoft.com/office/drawing/2014/main" id="{00000000-0008-0000-0500-00001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10" name="Text Box 15">
          <a:extLst>
            <a:ext uri="{FF2B5EF4-FFF2-40B4-BE49-F238E27FC236}">
              <a16:creationId xmlns:a16="http://schemas.microsoft.com/office/drawing/2014/main" id="{00000000-0008-0000-0500-00001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11" name="Text Box 15">
          <a:extLst>
            <a:ext uri="{FF2B5EF4-FFF2-40B4-BE49-F238E27FC236}">
              <a16:creationId xmlns:a16="http://schemas.microsoft.com/office/drawing/2014/main" id="{00000000-0008-0000-0500-00001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2" name="Text Box 16">
          <a:extLst>
            <a:ext uri="{FF2B5EF4-FFF2-40B4-BE49-F238E27FC236}">
              <a16:creationId xmlns:a16="http://schemas.microsoft.com/office/drawing/2014/main" id="{00000000-0008-0000-0500-00002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3" name="Text Box 17">
          <a:extLst>
            <a:ext uri="{FF2B5EF4-FFF2-40B4-BE49-F238E27FC236}">
              <a16:creationId xmlns:a16="http://schemas.microsoft.com/office/drawing/2014/main" id="{00000000-0008-0000-0500-00002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14" name="Text Box 18">
          <a:extLst>
            <a:ext uri="{FF2B5EF4-FFF2-40B4-BE49-F238E27FC236}">
              <a16:creationId xmlns:a16="http://schemas.microsoft.com/office/drawing/2014/main" id="{00000000-0008-0000-0500-00002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15" name="Text Box 15">
          <a:extLst>
            <a:ext uri="{FF2B5EF4-FFF2-40B4-BE49-F238E27FC236}">
              <a16:creationId xmlns:a16="http://schemas.microsoft.com/office/drawing/2014/main" id="{00000000-0008-0000-0500-00002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6" name="Text Box 16">
          <a:extLst>
            <a:ext uri="{FF2B5EF4-FFF2-40B4-BE49-F238E27FC236}">
              <a16:creationId xmlns:a16="http://schemas.microsoft.com/office/drawing/2014/main" id="{00000000-0008-0000-0500-00002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7" name="Text Box 17">
          <a:extLst>
            <a:ext uri="{FF2B5EF4-FFF2-40B4-BE49-F238E27FC236}">
              <a16:creationId xmlns:a16="http://schemas.microsoft.com/office/drawing/2014/main" id="{00000000-0008-0000-0500-00002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8" name="Text Box 18">
          <a:extLst>
            <a:ext uri="{FF2B5EF4-FFF2-40B4-BE49-F238E27FC236}">
              <a16:creationId xmlns:a16="http://schemas.microsoft.com/office/drawing/2014/main" id="{00000000-0008-0000-0500-00002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19" name="Text Box 19">
          <a:extLst>
            <a:ext uri="{FF2B5EF4-FFF2-40B4-BE49-F238E27FC236}">
              <a16:creationId xmlns:a16="http://schemas.microsoft.com/office/drawing/2014/main" id="{00000000-0008-0000-0500-00002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20" name="Text Box 15">
          <a:extLst>
            <a:ext uri="{FF2B5EF4-FFF2-40B4-BE49-F238E27FC236}">
              <a16:creationId xmlns:a16="http://schemas.microsoft.com/office/drawing/2014/main" id="{00000000-0008-0000-0500-00002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1" name="Text Box 16">
          <a:extLst>
            <a:ext uri="{FF2B5EF4-FFF2-40B4-BE49-F238E27FC236}">
              <a16:creationId xmlns:a16="http://schemas.microsoft.com/office/drawing/2014/main" id="{00000000-0008-0000-0500-00002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2" name="Text Box 17">
          <a:extLst>
            <a:ext uri="{FF2B5EF4-FFF2-40B4-BE49-F238E27FC236}">
              <a16:creationId xmlns:a16="http://schemas.microsoft.com/office/drawing/2014/main" id="{00000000-0008-0000-0500-00002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3" name="Text Box 18">
          <a:extLst>
            <a:ext uri="{FF2B5EF4-FFF2-40B4-BE49-F238E27FC236}">
              <a16:creationId xmlns:a16="http://schemas.microsoft.com/office/drawing/2014/main" id="{00000000-0008-0000-0500-00002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24" name="Text Box 19">
          <a:extLst>
            <a:ext uri="{FF2B5EF4-FFF2-40B4-BE49-F238E27FC236}">
              <a16:creationId xmlns:a16="http://schemas.microsoft.com/office/drawing/2014/main" id="{00000000-0008-0000-0500-00002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5" name="Text Box 16">
          <a:extLst>
            <a:ext uri="{FF2B5EF4-FFF2-40B4-BE49-F238E27FC236}">
              <a16:creationId xmlns:a16="http://schemas.microsoft.com/office/drawing/2014/main" id="{00000000-0008-0000-0500-00002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6" name="Text Box 17">
          <a:extLst>
            <a:ext uri="{FF2B5EF4-FFF2-40B4-BE49-F238E27FC236}">
              <a16:creationId xmlns:a16="http://schemas.microsoft.com/office/drawing/2014/main" id="{00000000-0008-0000-0500-00002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7" name="Text Box 18">
          <a:extLst>
            <a:ext uri="{FF2B5EF4-FFF2-40B4-BE49-F238E27FC236}">
              <a16:creationId xmlns:a16="http://schemas.microsoft.com/office/drawing/2014/main" id="{00000000-0008-0000-0500-00002F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28" name="Text Box 19">
          <a:extLst>
            <a:ext uri="{FF2B5EF4-FFF2-40B4-BE49-F238E27FC236}">
              <a16:creationId xmlns:a16="http://schemas.microsoft.com/office/drawing/2014/main" id="{00000000-0008-0000-0500-000030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29" name="Text Box 16">
          <a:extLst>
            <a:ext uri="{FF2B5EF4-FFF2-40B4-BE49-F238E27FC236}">
              <a16:creationId xmlns:a16="http://schemas.microsoft.com/office/drawing/2014/main" id="{00000000-0008-0000-0500-00003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0" name="Text Box 17">
          <a:extLst>
            <a:ext uri="{FF2B5EF4-FFF2-40B4-BE49-F238E27FC236}">
              <a16:creationId xmlns:a16="http://schemas.microsoft.com/office/drawing/2014/main" id="{00000000-0008-0000-0500-00003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1" name="Text Box 18">
          <a:extLst>
            <a:ext uri="{FF2B5EF4-FFF2-40B4-BE49-F238E27FC236}">
              <a16:creationId xmlns:a16="http://schemas.microsoft.com/office/drawing/2014/main" id="{00000000-0008-0000-0500-000033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32" name="Text Box 19">
          <a:extLst>
            <a:ext uri="{FF2B5EF4-FFF2-40B4-BE49-F238E27FC236}">
              <a16:creationId xmlns:a16="http://schemas.microsoft.com/office/drawing/2014/main" id="{00000000-0008-0000-0500-000034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3" name="Text Box 16">
          <a:extLst>
            <a:ext uri="{FF2B5EF4-FFF2-40B4-BE49-F238E27FC236}">
              <a16:creationId xmlns:a16="http://schemas.microsoft.com/office/drawing/2014/main" id="{00000000-0008-0000-0500-00003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4" name="Text Box 17">
          <a:extLst>
            <a:ext uri="{FF2B5EF4-FFF2-40B4-BE49-F238E27FC236}">
              <a16:creationId xmlns:a16="http://schemas.microsoft.com/office/drawing/2014/main" id="{00000000-0008-0000-0500-00003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5" name="Text Box 18">
          <a:extLst>
            <a:ext uri="{FF2B5EF4-FFF2-40B4-BE49-F238E27FC236}">
              <a16:creationId xmlns:a16="http://schemas.microsoft.com/office/drawing/2014/main" id="{00000000-0008-0000-0500-000037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36" name="Text Box 19">
          <a:extLst>
            <a:ext uri="{FF2B5EF4-FFF2-40B4-BE49-F238E27FC236}">
              <a16:creationId xmlns:a16="http://schemas.microsoft.com/office/drawing/2014/main" id="{00000000-0008-0000-0500-000038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37" name="Text Box 15">
          <a:extLst>
            <a:ext uri="{FF2B5EF4-FFF2-40B4-BE49-F238E27FC236}">
              <a16:creationId xmlns:a16="http://schemas.microsoft.com/office/drawing/2014/main" id="{00000000-0008-0000-0500-000039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8" name="Text Box 16">
          <a:extLst>
            <a:ext uri="{FF2B5EF4-FFF2-40B4-BE49-F238E27FC236}">
              <a16:creationId xmlns:a16="http://schemas.microsoft.com/office/drawing/2014/main" id="{00000000-0008-0000-0500-00003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39" name="Text Box 17">
          <a:extLst>
            <a:ext uri="{FF2B5EF4-FFF2-40B4-BE49-F238E27FC236}">
              <a16:creationId xmlns:a16="http://schemas.microsoft.com/office/drawing/2014/main" id="{00000000-0008-0000-0500-00003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0" name="Text Box 18">
          <a:extLst>
            <a:ext uri="{FF2B5EF4-FFF2-40B4-BE49-F238E27FC236}">
              <a16:creationId xmlns:a16="http://schemas.microsoft.com/office/drawing/2014/main" id="{00000000-0008-0000-0500-00003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41" name="Text Box 19">
          <a:extLst>
            <a:ext uri="{FF2B5EF4-FFF2-40B4-BE49-F238E27FC236}">
              <a16:creationId xmlns:a16="http://schemas.microsoft.com/office/drawing/2014/main" id="{00000000-0008-0000-0500-00003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213632"/>
    <xdr:sp macro="" textlink="">
      <xdr:nvSpPr>
        <xdr:cNvPr id="1342" name="Text Box 15">
          <a:extLst>
            <a:ext uri="{FF2B5EF4-FFF2-40B4-BE49-F238E27FC236}">
              <a16:creationId xmlns:a16="http://schemas.microsoft.com/office/drawing/2014/main" id="{00000000-0008-0000-0500-00003E050000}"/>
            </a:ext>
          </a:extLst>
        </xdr:cNvPr>
        <xdr:cNvSpPr txBox="1">
          <a:spLocks noChangeArrowheads="1"/>
        </xdr:cNvSpPr>
      </xdr:nvSpPr>
      <xdr:spPr bwMode="auto">
        <a:xfrm>
          <a:off x="3710214"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43" name="Text Box 15">
          <a:extLst>
            <a:ext uri="{FF2B5EF4-FFF2-40B4-BE49-F238E27FC236}">
              <a16:creationId xmlns:a16="http://schemas.microsoft.com/office/drawing/2014/main" id="{00000000-0008-0000-0500-00003F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4" name="Text Box 16">
          <a:extLst>
            <a:ext uri="{FF2B5EF4-FFF2-40B4-BE49-F238E27FC236}">
              <a16:creationId xmlns:a16="http://schemas.microsoft.com/office/drawing/2014/main" id="{00000000-0008-0000-0500-00004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5" name="Text Box 17">
          <a:extLst>
            <a:ext uri="{FF2B5EF4-FFF2-40B4-BE49-F238E27FC236}">
              <a16:creationId xmlns:a16="http://schemas.microsoft.com/office/drawing/2014/main" id="{00000000-0008-0000-0500-00004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46" name="Text Box 18">
          <a:extLst>
            <a:ext uri="{FF2B5EF4-FFF2-40B4-BE49-F238E27FC236}">
              <a16:creationId xmlns:a16="http://schemas.microsoft.com/office/drawing/2014/main" id="{00000000-0008-0000-0500-00004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213632"/>
    <xdr:sp macro="" textlink="">
      <xdr:nvSpPr>
        <xdr:cNvPr id="1347" name="Text Box 15">
          <a:extLst>
            <a:ext uri="{FF2B5EF4-FFF2-40B4-BE49-F238E27FC236}">
              <a16:creationId xmlns:a16="http://schemas.microsoft.com/office/drawing/2014/main" id="{00000000-0008-0000-0500-000043050000}"/>
            </a:ext>
          </a:extLst>
        </xdr:cNvPr>
        <xdr:cNvSpPr txBox="1">
          <a:spLocks noChangeArrowheads="1"/>
        </xdr:cNvSpPr>
      </xdr:nvSpPr>
      <xdr:spPr bwMode="auto">
        <a:xfrm>
          <a:off x="6773182" y="449806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8" name="Text Box 16">
          <a:extLst>
            <a:ext uri="{FF2B5EF4-FFF2-40B4-BE49-F238E27FC236}">
              <a16:creationId xmlns:a16="http://schemas.microsoft.com/office/drawing/2014/main" id="{00000000-0008-0000-0500-00004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49" name="Text Box 17">
          <a:extLst>
            <a:ext uri="{FF2B5EF4-FFF2-40B4-BE49-F238E27FC236}">
              <a16:creationId xmlns:a16="http://schemas.microsoft.com/office/drawing/2014/main" id="{00000000-0008-0000-0500-00004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0" name="Text Box 18">
          <a:extLst>
            <a:ext uri="{FF2B5EF4-FFF2-40B4-BE49-F238E27FC236}">
              <a16:creationId xmlns:a16="http://schemas.microsoft.com/office/drawing/2014/main" id="{00000000-0008-0000-0500-00004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1" name="Text Box 19">
          <a:extLst>
            <a:ext uri="{FF2B5EF4-FFF2-40B4-BE49-F238E27FC236}">
              <a16:creationId xmlns:a16="http://schemas.microsoft.com/office/drawing/2014/main" id="{00000000-0008-0000-0500-00004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52" name="Text Box 15">
          <a:extLst>
            <a:ext uri="{FF2B5EF4-FFF2-40B4-BE49-F238E27FC236}">
              <a16:creationId xmlns:a16="http://schemas.microsoft.com/office/drawing/2014/main" id="{00000000-0008-0000-0500-000048050000}"/>
            </a:ext>
          </a:extLst>
        </xdr:cNvPr>
        <xdr:cNvSpPr txBox="1">
          <a:spLocks noChangeArrowheads="1"/>
        </xdr:cNvSpPr>
      </xdr:nvSpPr>
      <xdr:spPr bwMode="auto">
        <a:xfrm>
          <a:off x="9616168"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3" name="Text Box 16">
          <a:extLst>
            <a:ext uri="{FF2B5EF4-FFF2-40B4-BE49-F238E27FC236}">
              <a16:creationId xmlns:a16="http://schemas.microsoft.com/office/drawing/2014/main" id="{00000000-0008-0000-0500-000049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4" name="Text Box 17">
          <a:extLst>
            <a:ext uri="{FF2B5EF4-FFF2-40B4-BE49-F238E27FC236}">
              <a16:creationId xmlns:a16="http://schemas.microsoft.com/office/drawing/2014/main" id="{00000000-0008-0000-0500-00004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5" name="Text Box 18">
          <a:extLst>
            <a:ext uri="{FF2B5EF4-FFF2-40B4-BE49-F238E27FC236}">
              <a16:creationId xmlns:a16="http://schemas.microsoft.com/office/drawing/2014/main" id="{00000000-0008-0000-0500-00004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56" name="Text Box 19">
          <a:extLst>
            <a:ext uri="{FF2B5EF4-FFF2-40B4-BE49-F238E27FC236}">
              <a16:creationId xmlns:a16="http://schemas.microsoft.com/office/drawing/2014/main" id="{00000000-0008-0000-0500-00004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7" name="Text Box 16">
          <a:extLst>
            <a:ext uri="{FF2B5EF4-FFF2-40B4-BE49-F238E27FC236}">
              <a16:creationId xmlns:a16="http://schemas.microsoft.com/office/drawing/2014/main" id="{00000000-0008-0000-0500-00004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8" name="Text Box 17">
          <a:extLst>
            <a:ext uri="{FF2B5EF4-FFF2-40B4-BE49-F238E27FC236}">
              <a16:creationId xmlns:a16="http://schemas.microsoft.com/office/drawing/2014/main" id="{00000000-0008-0000-0500-00004E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59" name="Text Box 18">
          <a:extLst>
            <a:ext uri="{FF2B5EF4-FFF2-40B4-BE49-F238E27FC236}">
              <a16:creationId xmlns:a16="http://schemas.microsoft.com/office/drawing/2014/main" id="{00000000-0008-0000-0500-00004F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60" name="Text Box 19">
          <a:extLst>
            <a:ext uri="{FF2B5EF4-FFF2-40B4-BE49-F238E27FC236}">
              <a16:creationId xmlns:a16="http://schemas.microsoft.com/office/drawing/2014/main" id="{00000000-0008-0000-0500-000050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1" name="Text Box 16">
          <a:extLst>
            <a:ext uri="{FF2B5EF4-FFF2-40B4-BE49-F238E27FC236}">
              <a16:creationId xmlns:a16="http://schemas.microsoft.com/office/drawing/2014/main" id="{00000000-0008-0000-0500-00005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2" name="Text Box 17">
          <a:extLst>
            <a:ext uri="{FF2B5EF4-FFF2-40B4-BE49-F238E27FC236}">
              <a16:creationId xmlns:a16="http://schemas.microsoft.com/office/drawing/2014/main" id="{00000000-0008-0000-0500-000052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3" name="Text Box 18">
          <a:extLst>
            <a:ext uri="{FF2B5EF4-FFF2-40B4-BE49-F238E27FC236}">
              <a16:creationId xmlns:a16="http://schemas.microsoft.com/office/drawing/2014/main" id="{00000000-0008-0000-0500-000053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64" name="Text Box 19">
          <a:extLst>
            <a:ext uri="{FF2B5EF4-FFF2-40B4-BE49-F238E27FC236}">
              <a16:creationId xmlns:a16="http://schemas.microsoft.com/office/drawing/2014/main" id="{00000000-0008-0000-0500-000054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5" name="Text Box 16">
          <a:extLst>
            <a:ext uri="{FF2B5EF4-FFF2-40B4-BE49-F238E27FC236}">
              <a16:creationId xmlns:a16="http://schemas.microsoft.com/office/drawing/2014/main" id="{00000000-0008-0000-0500-000055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6" name="Text Box 17">
          <a:extLst>
            <a:ext uri="{FF2B5EF4-FFF2-40B4-BE49-F238E27FC236}">
              <a16:creationId xmlns:a16="http://schemas.microsoft.com/office/drawing/2014/main" id="{00000000-0008-0000-0500-000056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7" name="Text Box 18">
          <a:extLst>
            <a:ext uri="{FF2B5EF4-FFF2-40B4-BE49-F238E27FC236}">
              <a16:creationId xmlns:a16="http://schemas.microsoft.com/office/drawing/2014/main" id="{00000000-0008-0000-0500-000057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68" name="Text Box 19">
          <a:extLst>
            <a:ext uri="{FF2B5EF4-FFF2-40B4-BE49-F238E27FC236}">
              <a16:creationId xmlns:a16="http://schemas.microsoft.com/office/drawing/2014/main" id="{00000000-0008-0000-0500-000058050000}"/>
            </a:ext>
          </a:extLst>
        </xdr:cNvPr>
        <xdr:cNvSpPr txBox="1">
          <a:spLocks noChangeArrowheads="1"/>
        </xdr:cNvSpPr>
      </xdr:nvSpPr>
      <xdr:spPr bwMode="auto">
        <a:xfrm>
          <a:off x="48052182"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69" name="Text Box 15">
          <a:extLst>
            <a:ext uri="{FF2B5EF4-FFF2-40B4-BE49-F238E27FC236}">
              <a16:creationId xmlns:a16="http://schemas.microsoft.com/office/drawing/2014/main" id="{00000000-0008-0000-0500-000059050000}"/>
            </a:ext>
          </a:extLst>
        </xdr:cNvPr>
        <xdr:cNvSpPr txBox="1">
          <a:spLocks noChangeArrowheads="1"/>
        </xdr:cNvSpPr>
      </xdr:nvSpPr>
      <xdr:spPr bwMode="auto">
        <a:xfrm>
          <a:off x="3706091" y="413009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0" name="Text Box 16">
          <a:extLst>
            <a:ext uri="{FF2B5EF4-FFF2-40B4-BE49-F238E27FC236}">
              <a16:creationId xmlns:a16="http://schemas.microsoft.com/office/drawing/2014/main" id="{00000000-0008-0000-0500-00005A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1" name="Text Box 17">
          <a:extLst>
            <a:ext uri="{FF2B5EF4-FFF2-40B4-BE49-F238E27FC236}">
              <a16:creationId xmlns:a16="http://schemas.microsoft.com/office/drawing/2014/main" id="{00000000-0008-0000-0500-00005B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2" name="Text Box 18">
          <a:extLst>
            <a:ext uri="{FF2B5EF4-FFF2-40B4-BE49-F238E27FC236}">
              <a16:creationId xmlns:a16="http://schemas.microsoft.com/office/drawing/2014/main" id="{00000000-0008-0000-0500-00005C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73" name="Text Box 19">
          <a:extLst>
            <a:ext uri="{FF2B5EF4-FFF2-40B4-BE49-F238E27FC236}">
              <a16:creationId xmlns:a16="http://schemas.microsoft.com/office/drawing/2014/main" id="{00000000-0008-0000-0500-00005D050000}"/>
            </a:ext>
          </a:extLst>
        </xdr:cNvPr>
        <xdr:cNvSpPr txBox="1">
          <a:spLocks noChangeArrowheads="1"/>
        </xdr:cNvSpPr>
      </xdr:nvSpPr>
      <xdr:spPr bwMode="auto">
        <a:xfrm>
          <a:off x="3706091"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374" name="Text Box 15">
          <a:extLst>
            <a:ext uri="{FF2B5EF4-FFF2-40B4-BE49-F238E27FC236}">
              <a16:creationId xmlns:a16="http://schemas.microsoft.com/office/drawing/2014/main" id="{00000000-0008-0000-0500-00005E050000}"/>
            </a:ext>
          </a:extLst>
        </xdr:cNvPr>
        <xdr:cNvSpPr txBox="1">
          <a:spLocks noChangeArrowheads="1"/>
        </xdr:cNvSpPr>
      </xdr:nvSpPr>
      <xdr:spPr bwMode="auto">
        <a:xfrm>
          <a:off x="6768234"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5" name="Text Box 16">
          <a:extLst>
            <a:ext uri="{FF2B5EF4-FFF2-40B4-BE49-F238E27FC236}">
              <a16:creationId xmlns:a16="http://schemas.microsoft.com/office/drawing/2014/main" id="{00000000-0008-0000-0500-00005F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6" name="Text Box 17">
          <a:extLst>
            <a:ext uri="{FF2B5EF4-FFF2-40B4-BE49-F238E27FC236}">
              <a16:creationId xmlns:a16="http://schemas.microsoft.com/office/drawing/2014/main" id="{00000000-0008-0000-0500-000060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77" name="Text Box 18">
          <a:extLst>
            <a:ext uri="{FF2B5EF4-FFF2-40B4-BE49-F238E27FC236}">
              <a16:creationId xmlns:a16="http://schemas.microsoft.com/office/drawing/2014/main" id="{00000000-0008-0000-0500-000061050000}"/>
            </a:ext>
          </a:extLst>
        </xdr:cNvPr>
        <xdr:cNvSpPr txBox="1">
          <a:spLocks noChangeArrowheads="1"/>
        </xdr:cNvSpPr>
      </xdr:nvSpPr>
      <xdr:spPr bwMode="auto">
        <a:xfrm>
          <a:off x="6768234"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8" name="Text Box 16">
          <a:extLst>
            <a:ext uri="{FF2B5EF4-FFF2-40B4-BE49-F238E27FC236}">
              <a16:creationId xmlns:a16="http://schemas.microsoft.com/office/drawing/2014/main" id="{00000000-0008-0000-0500-000062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79" name="Text Box 17">
          <a:extLst>
            <a:ext uri="{FF2B5EF4-FFF2-40B4-BE49-F238E27FC236}">
              <a16:creationId xmlns:a16="http://schemas.microsoft.com/office/drawing/2014/main" id="{00000000-0008-0000-0500-000063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0" name="Text Box 18">
          <a:extLst>
            <a:ext uri="{FF2B5EF4-FFF2-40B4-BE49-F238E27FC236}">
              <a16:creationId xmlns:a16="http://schemas.microsoft.com/office/drawing/2014/main" id="{00000000-0008-0000-0500-000064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1" name="Text Box 19">
          <a:extLst>
            <a:ext uri="{FF2B5EF4-FFF2-40B4-BE49-F238E27FC236}">
              <a16:creationId xmlns:a16="http://schemas.microsoft.com/office/drawing/2014/main" id="{00000000-0008-0000-0500-000065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442269"/>
    <xdr:sp macro="" textlink="">
      <xdr:nvSpPr>
        <xdr:cNvPr id="1382" name="Text Box 15">
          <a:extLst>
            <a:ext uri="{FF2B5EF4-FFF2-40B4-BE49-F238E27FC236}">
              <a16:creationId xmlns:a16="http://schemas.microsoft.com/office/drawing/2014/main" id="{00000000-0008-0000-0500-000066050000}"/>
            </a:ext>
          </a:extLst>
        </xdr:cNvPr>
        <xdr:cNvSpPr txBox="1">
          <a:spLocks noChangeArrowheads="1"/>
        </xdr:cNvSpPr>
      </xdr:nvSpPr>
      <xdr:spPr bwMode="auto">
        <a:xfrm>
          <a:off x="9615343" y="413009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3" name="Text Box 16">
          <a:extLst>
            <a:ext uri="{FF2B5EF4-FFF2-40B4-BE49-F238E27FC236}">
              <a16:creationId xmlns:a16="http://schemas.microsoft.com/office/drawing/2014/main" id="{00000000-0008-0000-0500-000067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4" name="Text Box 17">
          <a:extLst>
            <a:ext uri="{FF2B5EF4-FFF2-40B4-BE49-F238E27FC236}">
              <a16:creationId xmlns:a16="http://schemas.microsoft.com/office/drawing/2014/main" id="{00000000-0008-0000-0500-000068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5" name="Text Box 18">
          <a:extLst>
            <a:ext uri="{FF2B5EF4-FFF2-40B4-BE49-F238E27FC236}">
              <a16:creationId xmlns:a16="http://schemas.microsoft.com/office/drawing/2014/main" id="{00000000-0008-0000-0500-000069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386" name="Text Box 19">
          <a:extLst>
            <a:ext uri="{FF2B5EF4-FFF2-40B4-BE49-F238E27FC236}">
              <a16:creationId xmlns:a16="http://schemas.microsoft.com/office/drawing/2014/main" id="{00000000-0008-0000-0500-00006A050000}"/>
            </a:ext>
          </a:extLst>
        </xdr:cNvPr>
        <xdr:cNvSpPr txBox="1">
          <a:spLocks noChangeArrowheads="1"/>
        </xdr:cNvSpPr>
      </xdr:nvSpPr>
      <xdr:spPr bwMode="auto">
        <a:xfrm>
          <a:off x="9615343" y="415636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7" name="Text Box 16">
          <a:extLst>
            <a:ext uri="{FF2B5EF4-FFF2-40B4-BE49-F238E27FC236}">
              <a16:creationId xmlns:a16="http://schemas.microsoft.com/office/drawing/2014/main" id="{00000000-0008-0000-0500-00006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8" name="Text Box 17">
          <a:extLst>
            <a:ext uri="{FF2B5EF4-FFF2-40B4-BE49-F238E27FC236}">
              <a16:creationId xmlns:a16="http://schemas.microsoft.com/office/drawing/2014/main" id="{00000000-0008-0000-0500-00006C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89" name="Text Box 18">
          <a:extLst>
            <a:ext uri="{FF2B5EF4-FFF2-40B4-BE49-F238E27FC236}">
              <a16:creationId xmlns:a16="http://schemas.microsoft.com/office/drawing/2014/main" id="{00000000-0008-0000-0500-00006D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390" name="Text Box 19">
          <a:extLst>
            <a:ext uri="{FF2B5EF4-FFF2-40B4-BE49-F238E27FC236}">
              <a16:creationId xmlns:a16="http://schemas.microsoft.com/office/drawing/2014/main" id="{00000000-0008-0000-0500-00006E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1" name="Text Box 16">
          <a:extLst>
            <a:ext uri="{FF2B5EF4-FFF2-40B4-BE49-F238E27FC236}">
              <a16:creationId xmlns:a16="http://schemas.microsoft.com/office/drawing/2014/main" id="{00000000-0008-0000-0500-00006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2" name="Text Box 17">
          <a:extLst>
            <a:ext uri="{FF2B5EF4-FFF2-40B4-BE49-F238E27FC236}">
              <a16:creationId xmlns:a16="http://schemas.microsoft.com/office/drawing/2014/main" id="{00000000-0008-0000-0500-000070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3" name="Text Box 18">
          <a:extLst>
            <a:ext uri="{FF2B5EF4-FFF2-40B4-BE49-F238E27FC236}">
              <a16:creationId xmlns:a16="http://schemas.microsoft.com/office/drawing/2014/main" id="{00000000-0008-0000-0500-000071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394" name="Text Box 19">
          <a:extLst>
            <a:ext uri="{FF2B5EF4-FFF2-40B4-BE49-F238E27FC236}">
              <a16:creationId xmlns:a16="http://schemas.microsoft.com/office/drawing/2014/main" id="{00000000-0008-0000-0500-000072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5" name="Text Box 16">
          <a:extLst>
            <a:ext uri="{FF2B5EF4-FFF2-40B4-BE49-F238E27FC236}">
              <a16:creationId xmlns:a16="http://schemas.microsoft.com/office/drawing/2014/main" id="{00000000-0008-0000-0500-00007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6" name="Text Box 17">
          <a:extLst>
            <a:ext uri="{FF2B5EF4-FFF2-40B4-BE49-F238E27FC236}">
              <a16:creationId xmlns:a16="http://schemas.microsoft.com/office/drawing/2014/main" id="{00000000-0008-0000-0500-000074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7" name="Text Box 18">
          <a:extLst>
            <a:ext uri="{FF2B5EF4-FFF2-40B4-BE49-F238E27FC236}">
              <a16:creationId xmlns:a16="http://schemas.microsoft.com/office/drawing/2014/main" id="{00000000-0008-0000-0500-000075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398" name="Text Box 19">
          <a:extLst>
            <a:ext uri="{FF2B5EF4-FFF2-40B4-BE49-F238E27FC236}">
              <a16:creationId xmlns:a16="http://schemas.microsoft.com/office/drawing/2014/main" id="{00000000-0008-0000-0500-000076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399" name="Text Box 15">
          <a:extLst>
            <a:ext uri="{FF2B5EF4-FFF2-40B4-BE49-F238E27FC236}">
              <a16:creationId xmlns:a16="http://schemas.microsoft.com/office/drawing/2014/main" id="{00000000-0008-0000-0500-000077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0" name="Text Box 16">
          <a:extLst>
            <a:ext uri="{FF2B5EF4-FFF2-40B4-BE49-F238E27FC236}">
              <a16:creationId xmlns:a16="http://schemas.microsoft.com/office/drawing/2014/main" id="{00000000-0008-0000-0500-00007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1" name="Text Box 17">
          <a:extLst>
            <a:ext uri="{FF2B5EF4-FFF2-40B4-BE49-F238E27FC236}">
              <a16:creationId xmlns:a16="http://schemas.microsoft.com/office/drawing/2014/main" id="{00000000-0008-0000-0500-00007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2" name="Text Box 18">
          <a:extLst>
            <a:ext uri="{FF2B5EF4-FFF2-40B4-BE49-F238E27FC236}">
              <a16:creationId xmlns:a16="http://schemas.microsoft.com/office/drawing/2014/main" id="{00000000-0008-0000-0500-00007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03" name="Text Box 19">
          <a:extLst>
            <a:ext uri="{FF2B5EF4-FFF2-40B4-BE49-F238E27FC236}">
              <a16:creationId xmlns:a16="http://schemas.microsoft.com/office/drawing/2014/main" id="{00000000-0008-0000-0500-00007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04" name="Text Box 15">
          <a:extLst>
            <a:ext uri="{FF2B5EF4-FFF2-40B4-BE49-F238E27FC236}">
              <a16:creationId xmlns:a16="http://schemas.microsoft.com/office/drawing/2014/main" id="{00000000-0008-0000-0500-00007C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5" name="Text Box 16">
          <a:extLst>
            <a:ext uri="{FF2B5EF4-FFF2-40B4-BE49-F238E27FC236}">
              <a16:creationId xmlns:a16="http://schemas.microsoft.com/office/drawing/2014/main" id="{00000000-0008-0000-0500-00007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6" name="Text Box 17">
          <a:extLst>
            <a:ext uri="{FF2B5EF4-FFF2-40B4-BE49-F238E27FC236}">
              <a16:creationId xmlns:a16="http://schemas.microsoft.com/office/drawing/2014/main" id="{00000000-0008-0000-0500-00007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07" name="Text Box 18">
          <a:extLst>
            <a:ext uri="{FF2B5EF4-FFF2-40B4-BE49-F238E27FC236}">
              <a16:creationId xmlns:a16="http://schemas.microsoft.com/office/drawing/2014/main" id="{00000000-0008-0000-0500-00007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8" name="Text Box 16">
          <a:extLst>
            <a:ext uri="{FF2B5EF4-FFF2-40B4-BE49-F238E27FC236}">
              <a16:creationId xmlns:a16="http://schemas.microsoft.com/office/drawing/2014/main" id="{00000000-0008-0000-0500-00008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09" name="Text Box 17">
          <a:extLst>
            <a:ext uri="{FF2B5EF4-FFF2-40B4-BE49-F238E27FC236}">
              <a16:creationId xmlns:a16="http://schemas.microsoft.com/office/drawing/2014/main" id="{00000000-0008-0000-0500-00008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0" name="Text Box 18">
          <a:extLst>
            <a:ext uri="{FF2B5EF4-FFF2-40B4-BE49-F238E27FC236}">
              <a16:creationId xmlns:a16="http://schemas.microsoft.com/office/drawing/2014/main" id="{00000000-0008-0000-0500-00008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1" name="Text Box 19">
          <a:extLst>
            <a:ext uri="{FF2B5EF4-FFF2-40B4-BE49-F238E27FC236}">
              <a16:creationId xmlns:a16="http://schemas.microsoft.com/office/drawing/2014/main" id="{00000000-0008-0000-0500-00008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2" name="Text Box 16">
          <a:extLst>
            <a:ext uri="{FF2B5EF4-FFF2-40B4-BE49-F238E27FC236}">
              <a16:creationId xmlns:a16="http://schemas.microsoft.com/office/drawing/2014/main" id="{00000000-0008-0000-0500-00008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3" name="Text Box 17">
          <a:extLst>
            <a:ext uri="{FF2B5EF4-FFF2-40B4-BE49-F238E27FC236}">
              <a16:creationId xmlns:a16="http://schemas.microsoft.com/office/drawing/2014/main" id="{00000000-0008-0000-0500-000085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4" name="Text Box 18">
          <a:extLst>
            <a:ext uri="{FF2B5EF4-FFF2-40B4-BE49-F238E27FC236}">
              <a16:creationId xmlns:a16="http://schemas.microsoft.com/office/drawing/2014/main" id="{00000000-0008-0000-0500-000086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15" name="Text Box 19">
          <a:extLst>
            <a:ext uri="{FF2B5EF4-FFF2-40B4-BE49-F238E27FC236}">
              <a16:creationId xmlns:a16="http://schemas.microsoft.com/office/drawing/2014/main" id="{00000000-0008-0000-0500-000087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6" name="Text Box 16">
          <a:extLst>
            <a:ext uri="{FF2B5EF4-FFF2-40B4-BE49-F238E27FC236}">
              <a16:creationId xmlns:a16="http://schemas.microsoft.com/office/drawing/2014/main" id="{00000000-0008-0000-0500-00008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7" name="Text Box 17">
          <a:extLst>
            <a:ext uri="{FF2B5EF4-FFF2-40B4-BE49-F238E27FC236}">
              <a16:creationId xmlns:a16="http://schemas.microsoft.com/office/drawing/2014/main" id="{00000000-0008-0000-0500-000089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8" name="Text Box 18">
          <a:extLst>
            <a:ext uri="{FF2B5EF4-FFF2-40B4-BE49-F238E27FC236}">
              <a16:creationId xmlns:a16="http://schemas.microsoft.com/office/drawing/2014/main" id="{00000000-0008-0000-0500-00008A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19" name="Text Box 19">
          <a:extLst>
            <a:ext uri="{FF2B5EF4-FFF2-40B4-BE49-F238E27FC236}">
              <a16:creationId xmlns:a16="http://schemas.microsoft.com/office/drawing/2014/main" id="{00000000-0008-0000-0500-00008B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0" name="Text Box 16">
          <a:extLst>
            <a:ext uri="{FF2B5EF4-FFF2-40B4-BE49-F238E27FC236}">
              <a16:creationId xmlns:a16="http://schemas.microsoft.com/office/drawing/2014/main" id="{00000000-0008-0000-0500-00008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1" name="Text Box 17">
          <a:extLst>
            <a:ext uri="{FF2B5EF4-FFF2-40B4-BE49-F238E27FC236}">
              <a16:creationId xmlns:a16="http://schemas.microsoft.com/office/drawing/2014/main" id="{00000000-0008-0000-0500-00008D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2" name="Text Box 18">
          <a:extLst>
            <a:ext uri="{FF2B5EF4-FFF2-40B4-BE49-F238E27FC236}">
              <a16:creationId xmlns:a16="http://schemas.microsoft.com/office/drawing/2014/main" id="{00000000-0008-0000-0500-00008E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23" name="Text Box 19">
          <a:extLst>
            <a:ext uri="{FF2B5EF4-FFF2-40B4-BE49-F238E27FC236}">
              <a16:creationId xmlns:a16="http://schemas.microsoft.com/office/drawing/2014/main" id="{00000000-0008-0000-0500-00008F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4" name="Text Box 16">
          <a:extLst>
            <a:ext uri="{FF2B5EF4-FFF2-40B4-BE49-F238E27FC236}">
              <a16:creationId xmlns:a16="http://schemas.microsoft.com/office/drawing/2014/main" id="{00000000-0008-0000-0500-00009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5" name="Text Box 17">
          <a:extLst>
            <a:ext uri="{FF2B5EF4-FFF2-40B4-BE49-F238E27FC236}">
              <a16:creationId xmlns:a16="http://schemas.microsoft.com/office/drawing/2014/main" id="{00000000-0008-0000-0500-000091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6" name="Text Box 18">
          <a:extLst>
            <a:ext uri="{FF2B5EF4-FFF2-40B4-BE49-F238E27FC236}">
              <a16:creationId xmlns:a16="http://schemas.microsoft.com/office/drawing/2014/main" id="{00000000-0008-0000-0500-000092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127</xdr:row>
      <xdr:rowOff>0</xdr:rowOff>
    </xdr:from>
    <xdr:ext cx="95250" cy="171450"/>
    <xdr:sp macro="" textlink="">
      <xdr:nvSpPr>
        <xdr:cNvPr id="1427" name="Text Box 19">
          <a:extLst>
            <a:ext uri="{FF2B5EF4-FFF2-40B4-BE49-F238E27FC236}">
              <a16:creationId xmlns:a16="http://schemas.microsoft.com/office/drawing/2014/main" id="{00000000-0008-0000-0500-000093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444014"/>
    <xdr:sp macro="" textlink="">
      <xdr:nvSpPr>
        <xdr:cNvPr id="1428" name="Text Box 15">
          <a:extLst>
            <a:ext uri="{FF2B5EF4-FFF2-40B4-BE49-F238E27FC236}">
              <a16:creationId xmlns:a16="http://schemas.microsoft.com/office/drawing/2014/main" id="{00000000-0008-0000-0500-000094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29" name="Text Box 16">
          <a:extLst>
            <a:ext uri="{FF2B5EF4-FFF2-40B4-BE49-F238E27FC236}">
              <a16:creationId xmlns:a16="http://schemas.microsoft.com/office/drawing/2014/main" id="{00000000-0008-0000-0500-00009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0" name="Text Box 17">
          <a:extLst>
            <a:ext uri="{FF2B5EF4-FFF2-40B4-BE49-F238E27FC236}">
              <a16:creationId xmlns:a16="http://schemas.microsoft.com/office/drawing/2014/main" id="{00000000-0008-0000-0500-00009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1" name="Text Box 18">
          <a:extLst>
            <a:ext uri="{FF2B5EF4-FFF2-40B4-BE49-F238E27FC236}">
              <a16:creationId xmlns:a16="http://schemas.microsoft.com/office/drawing/2014/main" id="{00000000-0008-0000-0500-00009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127</xdr:row>
      <xdr:rowOff>0</xdr:rowOff>
    </xdr:from>
    <xdr:ext cx="95250" cy="171450"/>
    <xdr:sp macro="" textlink="">
      <xdr:nvSpPr>
        <xdr:cNvPr id="1432" name="Text Box 19">
          <a:extLst>
            <a:ext uri="{FF2B5EF4-FFF2-40B4-BE49-F238E27FC236}">
              <a16:creationId xmlns:a16="http://schemas.microsoft.com/office/drawing/2014/main" id="{00000000-0008-0000-0500-00009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442269"/>
    <xdr:sp macro="" textlink="">
      <xdr:nvSpPr>
        <xdr:cNvPr id="1433" name="Text Box 15">
          <a:extLst>
            <a:ext uri="{FF2B5EF4-FFF2-40B4-BE49-F238E27FC236}">
              <a16:creationId xmlns:a16="http://schemas.microsoft.com/office/drawing/2014/main" id="{00000000-0008-0000-0500-000099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4" name="Text Box 16">
          <a:extLst>
            <a:ext uri="{FF2B5EF4-FFF2-40B4-BE49-F238E27FC236}">
              <a16:creationId xmlns:a16="http://schemas.microsoft.com/office/drawing/2014/main" id="{00000000-0008-0000-0500-00009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5" name="Text Box 17">
          <a:extLst>
            <a:ext uri="{FF2B5EF4-FFF2-40B4-BE49-F238E27FC236}">
              <a16:creationId xmlns:a16="http://schemas.microsoft.com/office/drawing/2014/main" id="{00000000-0008-0000-0500-00009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127</xdr:row>
      <xdr:rowOff>0</xdr:rowOff>
    </xdr:from>
    <xdr:ext cx="95250" cy="171450"/>
    <xdr:sp macro="" textlink="">
      <xdr:nvSpPr>
        <xdr:cNvPr id="1436" name="Text Box 18">
          <a:extLst>
            <a:ext uri="{FF2B5EF4-FFF2-40B4-BE49-F238E27FC236}">
              <a16:creationId xmlns:a16="http://schemas.microsoft.com/office/drawing/2014/main" id="{00000000-0008-0000-0500-00009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7" name="Text Box 16">
          <a:extLst>
            <a:ext uri="{FF2B5EF4-FFF2-40B4-BE49-F238E27FC236}">
              <a16:creationId xmlns:a16="http://schemas.microsoft.com/office/drawing/2014/main" id="{00000000-0008-0000-0500-00009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8" name="Text Box 17">
          <a:extLst>
            <a:ext uri="{FF2B5EF4-FFF2-40B4-BE49-F238E27FC236}">
              <a16:creationId xmlns:a16="http://schemas.microsoft.com/office/drawing/2014/main" id="{00000000-0008-0000-0500-00009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39" name="Text Box 18">
          <a:extLst>
            <a:ext uri="{FF2B5EF4-FFF2-40B4-BE49-F238E27FC236}">
              <a16:creationId xmlns:a16="http://schemas.microsoft.com/office/drawing/2014/main" id="{00000000-0008-0000-0500-00009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0" name="Text Box 19">
          <a:extLst>
            <a:ext uri="{FF2B5EF4-FFF2-40B4-BE49-F238E27FC236}">
              <a16:creationId xmlns:a16="http://schemas.microsoft.com/office/drawing/2014/main" id="{00000000-0008-0000-0500-0000A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1" name="Text Box 16">
          <a:extLst>
            <a:ext uri="{FF2B5EF4-FFF2-40B4-BE49-F238E27FC236}">
              <a16:creationId xmlns:a16="http://schemas.microsoft.com/office/drawing/2014/main" id="{00000000-0008-0000-0500-0000A1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2" name="Text Box 17">
          <a:extLst>
            <a:ext uri="{FF2B5EF4-FFF2-40B4-BE49-F238E27FC236}">
              <a16:creationId xmlns:a16="http://schemas.microsoft.com/office/drawing/2014/main" id="{00000000-0008-0000-0500-0000A2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3" name="Text Box 18">
          <a:extLst>
            <a:ext uri="{FF2B5EF4-FFF2-40B4-BE49-F238E27FC236}">
              <a16:creationId xmlns:a16="http://schemas.microsoft.com/office/drawing/2014/main" id="{00000000-0008-0000-0500-0000A3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127</xdr:row>
      <xdr:rowOff>0</xdr:rowOff>
    </xdr:from>
    <xdr:ext cx="95250" cy="171450"/>
    <xdr:sp macro="" textlink="">
      <xdr:nvSpPr>
        <xdr:cNvPr id="1444" name="Text Box 19">
          <a:extLst>
            <a:ext uri="{FF2B5EF4-FFF2-40B4-BE49-F238E27FC236}">
              <a16:creationId xmlns:a16="http://schemas.microsoft.com/office/drawing/2014/main" id="{00000000-0008-0000-0500-0000A4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5" name="Text Box 16">
          <a:extLst>
            <a:ext uri="{FF2B5EF4-FFF2-40B4-BE49-F238E27FC236}">
              <a16:creationId xmlns:a16="http://schemas.microsoft.com/office/drawing/2014/main" id="{00000000-0008-0000-0500-0000A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6" name="Text Box 17">
          <a:extLst>
            <a:ext uri="{FF2B5EF4-FFF2-40B4-BE49-F238E27FC236}">
              <a16:creationId xmlns:a16="http://schemas.microsoft.com/office/drawing/2014/main" id="{00000000-0008-0000-0500-0000A6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7" name="Text Box 18">
          <a:extLst>
            <a:ext uri="{FF2B5EF4-FFF2-40B4-BE49-F238E27FC236}">
              <a16:creationId xmlns:a16="http://schemas.microsoft.com/office/drawing/2014/main" id="{00000000-0008-0000-0500-0000A7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48" name="Text Box 19">
          <a:extLst>
            <a:ext uri="{FF2B5EF4-FFF2-40B4-BE49-F238E27FC236}">
              <a16:creationId xmlns:a16="http://schemas.microsoft.com/office/drawing/2014/main" id="{00000000-0008-0000-0500-0000A8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49" name="Text Box 16">
          <a:extLst>
            <a:ext uri="{FF2B5EF4-FFF2-40B4-BE49-F238E27FC236}">
              <a16:creationId xmlns:a16="http://schemas.microsoft.com/office/drawing/2014/main" id="{00000000-0008-0000-0500-0000A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0" name="Text Box 17">
          <a:extLst>
            <a:ext uri="{FF2B5EF4-FFF2-40B4-BE49-F238E27FC236}">
              <a16:creationId xmlns:a16="http://schemas.microsoft.com/office/drawing/2014/main" id="{00000000-0008-0000-0500-0000AA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1" name="Text Box 18">
          <a:extLst>
            <a:ext uri="{FF2B5EF4-FFF2-40B4-BE49-F238E27FC236}">
              <a16:creationId xmlns:a16="http://schemas.microsoft.com/office/drawing/2014/main" id="{00000000-0008-0000-0500-0000AB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52" name="Text Box 19">
          <a:extLst>
            <a:ext uri="{FF2B5EF4-FFF2-40B4-BE49-F238E27FC236}">
              <a16:creationId xmlns:a16="http://schemas.microsoft.com/office/drawing/2014/main" id="{00000000-0008-0000-0500-0000AC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3" name="Text Box 16">
          <a:extLst>
            <a:ext uri="{FF2B5EF4-FFF2-40B4-BE49-F238E27FC236}">
              <a16:creationId xmlns:a16="http://schemas.microsoft.com/office/drawing/2014/main" id="{00000000-0008-0000-0500-0000AD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4" name="Text Box 17">
          <a:extLst>
            <a:ext uri="{FF2B5EF4-FFF2-40B4-BE49-F238E27FC236}">
              <a16:creationId xmlns:a16="http://schemas.microsoft.com/office/drawing/2014/main" id="{00000000-0008-0000-0500-0000AE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5" name="Text Box 18">
          <a:extLst>
            <a:ext uri="{FF2B5EF4-FFF2-40B4-BE49-F238E27FC236}">
              <a16:creationId xmlns:a16="http://schemas.microsoft.com/office/drawing/2014/main" id="{00000000-0008-0000-0500-0000AF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18</xdr:row>
      <xdr:rowOff>0</xdr:rowOff>
    </xdr:from>
    <xdr:ext cx="95250" cy="171450"/>
    <xdr:sp macro="" textlink="">
      <xdr:nvSpPr>
        <xdr:cNvPr id="1456" name="Text Box 19">
          <a:extLst>
            <a:ext uri="{FF2B5EF4-FFF2-40B4-BE49-F238E27FC236}">
              <a16:creationId xmlns:a16="http://schemas.microsoft.com/office/drawing/2014/main" id="{00000000-0008-0000-0500-0000B0050000}"/>
            </a:ext>
          </a:extLst>
        </xdr:cNvPr>
        <xdr:cNvSpPr txBox="1">
          <a:spLocks noChangeArrowheads="1"/>
        </xdr:cNvSpPr>
      </xdr:nvSpPr>
      <xdr:spPr bwMode="auto">
        <a:xfrm>
          <a:off x="48069500"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1457" name="Text Box 15">
          <a:extLst>
            <a:ext uri="{FF2B5EF4-FFF2-40B4-BE49-F238E27FC236}">
              <a16:creationId xmlns:a16="http://schemas.microsoft.com/office/drawing/2014/main" id="{00000000-0008-0000-0500-0000B1050000}"/>
            </a:ext>
          </a:extLst>
        </xdr:cNvPr>
        <xdr:cNvSpPr txBox="1">
          <a:spLocks noChangeArrowheads="1"/>
        </xdr:cNvSpPr>
      </xdr:nvSpPr>
      <xdr:spPr bwMode="auto">
        <a:xfrm>
          <a:off x="3710214" y="41152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8" name="Text Box 16">
          <a:extLst>
            <a:ext uri="{FF2B5EF4-FFF2-40B4-BE49-F238E27FC236}">
              <a16:creationId xmlns:a16="http://schemas.microsoft.com/office/drawing/2014/main" id="{00000000-0008-0000-0500-0000B2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59" name="Text Box 17">
          <a:extLst>
            <a:ext uri="{FF2B5EF4-FFF2-40B4-BE49-F238E27FC236}">
              <a16:creationId xmlns:a16="http://schemas.microsoft.com/office/drawing/2014/main" id="{00000000-0008-0000-0500-0000B3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0" name="Text Box 18">
          <a:extLst>
            <a:ext uri="{FF2B5EF4-FFF2-40B4-BE49-F238E27FC236}">
              <a16:creationId xmlns:a16="http://schemas.microsoft.com/office/drawing/2014/main" id="{00000000-0008-0000-0500-0000B4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1461" name="Text Box 19">
          <a:extLst>
            <a:ext uri="{FF2B5EF4-FFF2-40B4-BE49-F238E27FC236}">
              <a16:creationId xmlns:a16="http://schemas.microsoft.com/office/drawing/2014/main" id="{00000000-0008-0000-0500-0000B5050000}"/>
            </a:ext>
          </a:extLst>
        </xdr:cNvPr>
        <xdr:cNvSpPr txBox="1">
          <a:spLocks noChangeArrowheads="1"/>
        </xdr:cNvSpPr>
      </xdr:nvSpPr>
      <xdr:spPr bwMode="auto">
        <a:xfrm>
          <a:off x="3710214"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14</xdr:row>
      <xdr:rowOff>504825</xdr:rowOff>
    </xdr:from>
    <xdr:ext cx="95250" cy="442269"/>
    <xdr:sp macro="" textlink="">
      <xdr:nvSpPr>
        <xdr:cNvPr id="1462" name="Text Box 15">
          <a:extLst>
            <a:ext uri="{FF2B5EF4-FFF2-40B4-BE49-F238E27FC236}">
              <a16:creationId xmlns:a16="http://schemas.microsoft.com/office/drawing/2014/main" id="{00000000-0008-0000-0500-0000B6050000}"/>
            </a:ext>
          </a:extLst>
        </xdr:cNvPr>
        <xdr:cNvSpPr txBox="1">
          <a:spLocks noChangeArrowheads="1"/>
        </xdr:cNvSpPr>
      </xdr:nvSpPr>
      <xdr:spPr bwMode="auto">
        <a:xfrm>
          <a:off x="6773182" y="41152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3" name="Text Box 16">
          <a:extLst>
            <a:ext uri="{FF2B5EF4-FFF2-40B4-BE49-F238E27FC236}">
              <a16:creationId xmlns:a16="http://schemas.microsoft.com/office/drawing/2014/main" id="{00000000-0008-0000-0500-0000B7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4" name="Text Box 17">
          <a:extLst>
            <a:ext uri="{FF2B5EF4-FFF2-40B4-BE49-F238E27FC236}">
              <a16:creationId xmlns:a16="http://schemas.microsoft.com/office/drawing/2014/main" id="{00000000-0008-0000-0500-0000B8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1465" name="Text Box 18">
          <a:extLst>
            <a:ext uri="{FF2B5EF4-FFF2-40B4-BE49-F238E27FC236}">
              <a16:creationId xmlns:a16="http://schemas.microsoft.com/office/drawing/2014/main" id="{00000000-0008-0000-0500-0000B9050000}"/>
            </a:ext>
          </a:extLst>
        </xdr:cNvPr>
        <xdr:cNvSpPr txBox="1">
          <a:spLocks noChangeArrowheads="1"/>
        </xdr:cNvSpPr>
      </xdr:nvSpPr>
      <xdr:spPr bwMode="auto">
        <a:xfrm>
          <a:off x="6773182"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6" name="Text Box 16">
          <a:extLst>
            <a:ext uri="{FF2B5EF4-FFF2-40B4-BE49-F238E27FC236}">
              <a16:creationId xmlns:a16="http://schemas.microsoft.com/office/drawing/2014/main" id="{00000000-0008-0000-0500-0000BA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7" name="Text Box 17">
          <a:extLst>
            <a:ext uri="{FF2B5EF4-FFF2-40B4-BE49-F238E27FC236}">
              <a16:creationId xmlns:a16="http://schemas.microsoft.com/office/drawing/2014/main" id="{00000000-0008-0000-0500-0000BB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8" name="Text Box 18">
          <a:extLst>
            <a:ext uri="{FF2B5EF4-FFF2-40B4-BE49-F238E27FC236}">
              <a16:creationId xmlns:a16="http://schemas.microsoft.com/office/drawing/2014/main" id="{00000000-0008-0000-0500-0000BC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69" name="Text Box 19">
          <a:extLst>
            <a:ext uri="{FF2B5EF4-FFF2-40B4-BE49-F238E27FC236}">
              <a16:creationId xmlns:a16="http://schemas.microsoft.com/office/drawing/2014/main" id="{00000000-0008-0000-0500-0000BD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0" name="Text Box 16">
          <a:extLst>
            <a:ext uri="{FF2B5EF4-FFF2-40B4-BE49-F238E27FC236}">
              <a16:creationId xmlns:a16="http://schemas.microsoft.com/office/drawing/2014/main" id="{00000000-0008-0000-0500-0000BE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1" name="Text Box 17">
          <a:extLst>
            <a:ext uri="{FF2B5EF4-FFF2-40B4-BE49-F238E27FC236}">
              <a16:creationId xmlns:a16="http://schemas.microsoft.com/office/drawing/2014/main" id="{00000000-0008-0000-0500-0000BF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1472" name="Text Box 18">
          <a:extLst>
            <a:ext uri="{FF2B5EF4-FFF2-40B4-BE49-F238E27FC236}">
              <a16:creationId xmlns:a16="http://schemas.microsoft.com/office/drawing/2014/main" id="{00000000-0008-0000-0500-0000C0050000}"/>
            </a:ext>
          </a:extLst>
        </xdr:cNvPr>
        <xdr:cNvSpPr txBox="1">
          <a:spLocks noChangeArrowheads="1"/>
        </xdr:cNvSpPr>
      </xdr:nvSpPr>
      <xdr:spPr bwMode="auto">
        <a:xfrm>
          <a:off x="9616168" y="4145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8496"/>
    <xdr:sp macro="" textlink="">
      <xdr:nvSpPr>
        <xdr:cNvPr id="1474" name="Text Box 15">
          <a:extLst>
            <a:ext uri="{FF2B5EF4-FFF2-40B4-BE49-F238E27FC236}">
              <a16:creationId xmlns:a16="http://schemas.microsoft.com/office/drawing/2014/main" id="{00000000-0008-0000-0500-0000C2050000}"/>
            </a:ext>
          </a:extLst>
        </xdr:cNvPr>
        <xdr:cNvSpPr txBox="1">
          <a:spLocks noChangeArrowheads="1"/>
        </xdr:cNvSpPr>
      </xdr:nvSpPr>
      <xdr:spPr bwMode="auto">
        <a:xfrm>
          <a:off x="3706091" y="4508789"/>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1475" name="Text Box 15">
          <a:extLst>
            <a:ext uri="{FF2B5EF4-FFF2-40B4-BE49-F238E27FC236}">
              <a16:creationId xmlns:a16="http://schemas.microsoft.com/office/drawing/2014/main" id="{00000000-0008-0000-0500-0000C3050000}"/>
            </a:ext>
          </a:extLst>
        </xdr:cNvPr>
        <xdr:cNvSpPr txBox="1">
          <a:spLocks noChangeArrowheads="1"/>
        </xdr:cNvSpPr>
      </xdr:nvSpPr>
      <xdr:spPr bwMode="auto">
        <a:xfrm>
          <a:off x="6768234" y="45087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1477" name="Text Box 15">
          <a:extLst>
            <a:ext uri="{FF2B5EF4-FFF2-40B4-BE49-F238E27FC236}">
              <a16:creationId xmlns:a16="http://schemas.microsoft.com/office/drawing/2014/main" id="{00000000-0008-0000-0500-0000C5050000}"/>
            </a:ext>
          </a:extLst>
        </xdr:cNvPr>
        <xdr:cNvSpPr txBox="1">
          <a:spLocks noChangeArrowheads="1"/>
        </xdr:cNvSpPr>
      </xdr:nvSpPr>
      <xdr:spPr bwMode="auto">
        <a:xfrm>
          <a:off x="3706091" y="45087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1478" name="Text Box 15">
          <a:extLst>
            <a:ext uri="{FF2B5EF4-FFF2-40B4-BE49-F238E27FC236}">
              <a16:creationId xmlns:a16="http://schemas.microsoft.com/office/drawing/2014/main" id="{00000000-0008-0000-0500-0000C6050000}"/>
            </a:ext>
          </a:extLst>
        </xdr:cNvPr>
        <xdr:cNvSpPr txBox="1">
          <a:spLocks noChangeArrowheads="1"/>
        </xdr:cNvSpPr>
      </xdr:nvSpPr>
      <xdr:spPr bwMode="auto">
        <a:xfrm>
          <a:off x="3706091" y="45087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18</xdr:row>
      <xdr:rowOff>170392</xdr:rowOff>
    </xdr:from>
    <xdr:ext cx="95250" cy="213632"/>
    <xdr:sp macro="" textlink="">
      <xdr:nvSpPr>
        <xdr:cNvPr id="1479" name="Text Box 15">
          <a:extLst>
            <a:ext uri="{FF2B5EF4-FFF2-40B4-BE49-F238E27FC236}">
              <a16:creationId xmlns:a16="http://schemas.microsoft.com/office/drawing/2014/main" id="{00000000-0008-0000-0500-0000C7050000}"/>
            </a:ext>
          </a:extLst>
        </xdr:cNvPr>
        <xdr:cNvSpPr txBox="1">
          <a:spLocks noChangeArrowheads="1"/>
        </xdr:cNvSpPr>
      </xdr:nvSpPr>
      <xdr:spPr bwMode="auto">
        <a:xfrm>
          <a:off x="8452908" y="432964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0" name="Text Box 16">
          <a:extLst>
            <a:ext uri="{FF2B5EF4-FFF2-40B4-BE49-F238E27FC236}">
              <a16:creationId xmlns:a16="http://schemas.microsoft.com/office/drawing/2014/main" id="{00000000-0008-0000-0500-0000C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1" name="Text Box 17">
          <a:extLst>
            <a:ext uri="{FF2B5EF4-FFF2-40B4-BE49-F238E27FC236}">
              <a16:creationId xmlns:a16="http://schemas.microsoft.com/office/drawing/2014/main" id="{00000000-0008-0000-0500-0000C9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2" name="Text Box 18">
          <a:extLst>
            <a:ext uri="{FF2B5EF4-FFF2-40B4-BE49-F238E27FC236}">
              <a16:creationId xmlns:a16="http://schemas.microsoft.com/office/drawing/2014/main" id="{00000000-0008-0000-0500-0000CA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83" name="Text Box 19">
          <a:extLst>
            <a:ext uri="{FF2B5EF4-FFF2-40B4-BE49-F238E27FC236}">
              <a16:creationId xmlns:a16="http://schemas.microsoft.com/office/drawing/2014/main" id="{00000000-0008-0000-0500-0000CB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4" name="Text Box 16">
          <a:extLst>
            <a:ext uri="{FF2B5EF4-FFF2-40B4-BE49-F238E27FC236}">
              <a16:creationId xmlns:a16="http://schemas.microsoft.com/office/drawing/2014/main" id="{00000000-0008-0000-0500-0000C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5" name="Text Box 17">
          <a:extLst>
            <a:ext uri="{FF2B5EF4-FFF2-40B4-BE49-F238E27FC236}">
              <a16:creationId xmlns:a16="http://schemas.microsoft.com/office/drawing/2014/main" id="{00000000-0008-0000-0500-0000CD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6" name="Text Box 18">
          <a:extLst>
            <a:ext uri="{FF2B5EF4-FFF2-40B4-BE49-F238E27FC236}">
              <a16:creationId xmlns:a16="http://schemas.microsoft.com/office/drawing/2014/main" id="{00000000-0008-0000-0500-0000CE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87" name="Text Box 19">
          <a:extLst>
            <a:ext uri="{FF2B5EF4-FFF2-40B4-BE49-F238E27FC236}">
              <a16:creationId xmlns:a16="http://schemas.microsoft.com/office/drawing/2014/main" id="{00000000-0008-0000-0500-0000CF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8" name="Text Box 16">
          <a:extLst>
            <a:ext uri="{FF2B5EF4-FFF2-40B4-BE49-F238E27FC236}">
              <a16:creationId xmlns:a16="http://schemas.microsoft.com/office/drawing/2014/main" id="{00000000-0008-0000-0500-0000D0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89" name="Text Box 17">
          <a:extLst>
            <a:ext uri="{FF2B5EF4-FFF2-40B4-BE49-F238E27FC236}">
              <a16:creationId xmlns:a16="http://schemas.microsoft.com/office/drawing/2014/main" id="{00000000-0008-0000-0500-0000D1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0" name="Text Box 18">
          <a:extLst>
            <a:ext uri="{FF2B5EF4-FFF2-40B4-BE49-F238E27FC236}">
              <a16:creationId xmlns:a16="http://schemas.microsoft.com/office/drawing/2014/main" id="{00000000-0008-0000-0500-0000D2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1491" name="Text Box 19">
          <a:extLst>
            <a:ext uri="{FF2B5EF4-FFF2-40B4-BE49-F238E27FC236}">
              <a16:creationId xmlns:a16="http://schemas.microsoft.com/office/drawing/2014/main" id="{00000000-0008-0000-0500-0000D3050000}"/>
            </a:ext>
          </a:extLst>
        </xdr:cNvPr>
        <xdr:cNvSpPr txBox="1">
          <a:spLocks noChangeArrowheads="1"/>
        </xdr:cNvSpPr>
      </xdr:nvSpPr>
      <xdr:spPr bwMode="auto">
        <a:xfrm>
          <a:off x="48052182"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1492" name="Text Box 15">
          <a:extLst>
            <a:ext uri="{FF2B5EF4-FFF2-40B4-BE49-F238E27FC236}">
              <a16:creationId xmlns:a16="http://schemas.microsoft.com/office/drawing/2014/main" id="{00000000-0008-0000-0500-0000D4050000}"/>
            </a:ext>
          </a:extLst>
        </xdr:cNvPr>
        <xdr:cNvSpPr txBox="1">
          <a:spLocks noChangeArrowheads="1"/>
        </xdr:cNvSpPr>
      </xdr:nvSpPr>
      <xdr:spPr bwMode="auto">
        <a:xfrm>
          <a:off x="3706091" y="5377007"/>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3" name="Text Box 16">
          <a:extLst>
            <a:ext uri="{FF2B5EF4-FFF2-40B4-BE49-F238E27FC236}">
              <a16:creationId xmlns:a16="http://schemas.microsoft.com/office/drawing/2014/main" id="{00000000-0008-0000-0500-0000D5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4" name="Text Box 17">
          <a:extLst>
            <a:ext uri="{FF2B5EF4-FFF2-40B4-BE49-F238E27FC236}">
              <a16:creationId xmlns:a16="http://schemas.microsoft.com/office/drawing/2014/main" id="{00000000-0008-0000-0500-0000D6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5" name="Text Box 18">
          <a:extLst>
            <a:ext uri="{FF2B5EF4-FFF2-40B4-BE49-F238E27FC236}">
              <a16:creationId xmlns:a16="http://schemas.microsoft.com/office/drawing/2014/main" id="{00000000-0008-0000-0500-0000D7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1496" name="Text Box 19">
          <a:extLst>
            <a:ext uri="{FF2B5EF4-FFF2-40B4-BE49-F238E27FC236}">
              <a16:creationId xmlns:a16="http://schemas.microsoft.com/office/drawing/2014/main" id="{00000000-0008-0000-0500-0000D8050000}"/>
            </a:ext>
          </a:extLst>
        </xdr:cNvPr>
        <xdr:cNvSpPr txBox="1">
          <a:spLocks noChangeArrowheads="1"/>
        </xdr:cNvSpPr>
      </xdr:nvSpPr>
      <xdr:spPr bwMode="auto">
        <a:xfrm>
          <a:off x="3706091"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8" name="Text Box 16">
          <a:extLst>
            <a:ext uri="{FF2B5EF4-FFF2-40B4-BE49-F238E27FC236}">
              <a16:creationId xmlns:a16="http://schemas.microsoft.com/office/drawing/2014/main" id="{00000000-0008-0000-0500-0000DA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499" name="Text Box 17">
          <a:extLst>
            <a:ext uri="{FF2B5EF4-FFF2-40B4-BE49-F238E27FC236}">
              <a16:creationId xmlns:a16="http://schemas.microsoft.com/office/drawing/2014/main" id="{00000000-0008-0000-0500-0000DB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1500" name="Text Box 18">
          <a:extLst>
            <a:ext uri="{FF2B5EF4-FFF2-40B4-BE49-F238E27FC236}">
              <a16:creationId xmlns:a16="http://schemas.microsoft.com/office/drawing/2014/main" id="{00000000-0008-0000-0500-0000DC050000}"/>
            </a:ext>
          </a:extLst>
        </xdr:cNvPr>
        <xdr:cNvSpPr txBox="1">
          <a:spLocks noChangeArrowheads="1"/>
        </xdr:cNvSpPr>
      </xdr:nvSpPr>
      <xdr:spPr bwMode="auto">
        <a:xfrm>
          <a:off x="6768234"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1" name="Text Box 16">
          <a:extLst>
            <a:ext uri="{FF2B5EF4-FFF2-40B4-BE49-F238E27FC236}">
              <a16:creationId xmlns:a16="http://schemas.microsoft.com/office/drawing/2014/main" id="{00000000-0008-0000-0500-0000DD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2" name="Text Box 17">
          <a:extLst>
            <a:ext uri="{FF2B5EF4-FFF2-40B4-BE49-F238E27FC236}">
              <a16:creationId xmlns:a16="http://schemas.microsoft.com/office/drawing/2014/main" id="{00000000-0008-0000-0500-0000DE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3" name="Text Box 18">
          <a:extLst>
            <a:ext uri="{FF2B5EF4-FFF2-40B4-BE49-F238E27FC236}">
              <a16:creationId xmlns:a16="http://schemas.microsoft.com/office/drawing/2014/main" id="{00000000-0008-0000-0500-0000DF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4" name="Text Box 19">
          <a:extLst>
            <a:ext uri="{FF2B5EF4-FFF2-40B4-BE49-F238E27FC236}">
              <a16:creationId xmlns:a16="http://schemas.microsoft.com/office/drawing/2014/main" id="{00000000-0008-0000-0500-0000E0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5" name="Text Box 16">
          <a:extLst>
            <a:ext uri="{FF2B5EF4-FFF2-40B4-BE49-F238E27FC236}">
              <a16:creationId xmlns:a16="http://schemas.microsoft.com/office/drawing/2014/main" id="{00000000-0008-0000-0500-0000E1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6" name="Text Box 17">
          <a:extLst>
            <a:ext uri="{FF2B5EF4-FFF2-40B4-BE49-F238E27FC236}">
              <a16:creationId xmlns:a16="http://schemas.microsoft.com/office/drawing/2014/main" id="{00000000-0008-0000-0500-0000E2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7" name="Text Box 18">
          <a:extLst>
            <a:ext uri="{FF2B5EF4-FFF2-40B4-BE49-F238E27FC236}">
              <a16:creationId xmlns:a16="http://schemas.microsoft.com/office/drawing/2014/main" id="{00000000-0008-0000-0500-0000E3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1508" name="Text Box 19">
          <a:extLst>
            <a:ext uri="{FF2B5EF4-FFF2-40B4-BE49-F238E27FC236}">
              <a16:creationId xmlns:a16="http://schemas.microsoft.com/office/drawing/2014/main" id="{00000000-0008-0000-0500-0000E4050000}"/>
            </a:ext>
          </a:extLst>
        </xdr:cNvPr>
        <xdr:cNvSpPr txBox="1">
          <a:spLocks noChangeArrowheads="1"/>
        </xdr:cNvSpPr>
      </xdr:nvSpPr>
      <xdr:spPr bwMode="auto">
        <a:xfrm>
          <a:off x="9615343" y="5403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09" name="Text Box 16">
          <a:extLst>
            <a:ext uri="{FF2B5EF4-FFF2-40B4-BE49-F238E27FC236}">
              <a16:creationId xmlns:a16="http://schemas.microsoft.com/office/drawing/2014/main" id="{00000000-0008-0000-0500-0000E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0" name="Text Box 17">
          <a:extLst>
            <a:ext uri="{FF2B5EF4-FFF2-40B4-BE49-F238E27FC236}">
              <a16:creationId xmlns:a16="http://schemas.microsoft.com/office/drawing/2014/main" id="{00000000-0008-0000-0500-0000E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1" name="Text Box 18">
          <a:extLst>
            <a:ext uri="{FF2B5EF4-FFF2-40B4-BE49-F238E27FC236}">
              <a16:creationId xmlns:a16="http://schemas.microsoft.com/office/drawing/2014/main" id="{00000000-0008-0000-0500-0000E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12" name="Text Box 19">
          <a:extLst>
            <a:ext uri="{FF2B5EF4-FFF2-40B4-BE49-F238E27FC236}">
              <a16:creationId xmlns:a16="http://schemas.microsoft.com/office/drawing/2014/main" id="{00000000-0008-0000-0500-0000E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1513" name="Text Box 15">
          <a:extLst>
            <a:ext uri="{FF2B5EF4-FFF2-40B4-BE49-F238E27FC236}">
              <a16:creationId xmlns:a16="http://schemas.microsoft.com/office/drawing/2014/main" id="{00000000-0008-0000-0500-0000E9050000}"/>
            </a:ext>
          </a:extLst>
        </xdr:cNvPr>
        <xdr:cNvSpPr txBox="1">
          <a:spLocks noChangeArrowheads="1"/>
        </xdr:cNvSpPr>
      </xdr:nvSpPr>
      <xdr:spPr bwMode="auto">
        <a:xfrm>
          <a:off x="3706091" y="379470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4" name="Text Box 16">
          <a:extLst>
            <a:ext uri="{FF2B5EF4-FFF2-40B4-BE49-F238E27FC236}">
              <a16:creationId xmlns:a16="http://schemas.microsoft.com/office/drawing/2014/main" id="{00000000-0008-0000-0500-0000EA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5" name="Text Box 17">
          <a:extLst>
            <a:ext uri="{FF2B5EF4-FFF2-40B4-BE49-F238E27FC236}">
              <a16:creationId xmlns:a16="http://schemas.microsoft.com/office/drawing/2014/main" id="{00000000-0008-0000-0500-0000EB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6" name="Text Box 18">
          <a:extLst>
            <a:ext uri="{FF2B5EF4-FFF2-40B4-BE49-F238E27FC236}">
              <a16:creationId xmlns:a16="http://schemas.microsoft.com/office/drawing/2014/main" id="{00000000-0008-0000-0500-0000E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17" name="Text Box 19">
          <a:extLst>
            <a:ext uri="{FF2B5EF4-FFF2-40B4-BE49-F238E27FC236}">
              <a16:creationId xmlns:a16="http://schemas.microsoft.com/office/drawing/2014/main" id="{00000000-0008-0000-0500-0000E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1518" name="Text Box 15">
          <a:extLst>
            <a:ext uri="{FF2B5EF4-FFF2-40B4-BE49-F238E27FC236}">
              <a16:creationId xmlns:a16="http://schemas.microsoft.com/office/drawing/2014/main" id="{00000000-0008-0000-0500-0000EE050000}"/>
            </a:ext>
          </a:extLst>
        </xdr:cNvPr>
        <xdr:cNvSpPr txBox="1">
          <a:spLocks noChangeArrowheads="1"/>
        </xdr:cNvSpPr>
      </xdr:nvSpPr>
      <xdr:spPr bwMode="auto">
        <a:xfrm>
          <a:off x="6768234" y="37947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19" name="Text Box 16">
          <a:extLst>
            <a:ext uri="{FF2B5EF4-FFF2-40B4-BE49-F238E27FC236}">
              <a16:creationId xmlns:a16="http://schemas.microsoft.com/office/drawing/2014/main" id="{00000000-0008-0000-0500-0000EF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0" name="Text Box 17">
          <a:extLst>
            <a:ext uri="{FF2B5EF4-FFF2-40B4-BE49-F238E27FC236}">
              <a16:creationId xmlns:a16="http://schemas.microsoft.com/office/drawing/2014/main" id="{00000000-0008-0000-0500-0000F0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1" name="Text Box 18">
          <a:extLst>
            <a:ext uri="{FF2B5EF4-FFF2-40B4-BE49-F238E27FC236}">
              <a16:creationId xmlns:a16="http://schemas.microsoft.com/office/drawing/2014/main" id="{00000000-0008-0000-0500-0000F1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1522" name="Text Box 19">
          <a:extLst>
            <a:ext uri="{FF2B5EF4-FFF2-40B4-BE49-F238E27FC236}">
              <a16:creationId xmlns:a16="http://schemas.microsoft.com/office/drawing/2014/main" id="{00000000-0008-0000-0500-0000F2050000}"/>
            </a:ext>
          </a:extLst>
        </xdr:cNvPr>
        <xdr:cNvSpPr txBox="1">
          <a:spLocks noChangeArrowheads="1"/>
        </xdr:cNvSpPr>
      </xdr:nvSpPr>
      <xdr:spPr bwMode="auto">
        <a:xfrm>
          <a:off x="1569027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29</xdr:row>
      <xdr:rowOff>504825</xdr:rowOff>
    </xdr:from>
    <xdr:ext cx="95250" cy="444014"/>
    <xdr:sp macro="" textlink="">
      <xdr:nvSpPr>
        <xdr:cNvPr id="1524" name="Text Box 15">
          <a:extLst>
            <a:ext uri="{FF2B5EF4-FFF2-40B4-BE49-F238E27FC236}">
              <a16:creationId xmlns:a16="http://schemas.microsoft.com/office/drawing/2014/main" id="{00000000-0008-0000-0500-0000F4050000}"/>
            </a:ext>
          </a:extLst>
        </xdr:cNvPr>
        <xdr:cNvSpPr txBox="1">
          <a:spLocks noChangeArrowheads="1"/>
        </xdr:cNvSpPr>
      </xdr:nvSpPr>
      <xdr:spPr bwMode="auto">
        <a:xfrm>
          <a:off x="3706091" y="361517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5" name="Text Box 16">
          <a:extLst>
            <a:ext uri="{FF2B5EF4-FFF2-40B4-BE49-F238E27FC236}">
              <a16:creationId xmlns:a16="http://schemas.microsoft.com/office/drawing/2014/main" id="{00000000-0008-0000-0500-0000F5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6" name="Text Box 17">
          <a:extLst>
            <a:ext uri="{FF2B5EF4-FFF2-40B4-BE49-F238E27FC236}">
              <a16:creationId xmlns:a16="http://schemas.microsoft.com/office/drawing/2014/main" id="{00000000-0008-0000-0500-0000F6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7" name="Text Box 18">
          <a:extLst>
            <a:ext uri="{FF2B5EF4-FFF2-40B4-BE49-F238E27FC236}">
              <a16:creationId xmlns:a16="http://schemas.microsoft.com/office/drawing/2014/main" id="{00000000-0008-0000-0500-0000F7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1528" name="Text Box 19">
          <a:extLst>
            <a:ext uri="{FF2B5EF4-FFF2-40B4-BE49-F238E27FC236}">
              <a16:creationId xmlns:a16="http://schemas.microsoft.com/office/drawing/2014/main" id="{00000000-0008-0000-0500-0000F8050000}"/>
            </a:ext>
          </a:extLst>
        </xdr:cNvPr>
        <xdr:cNvSpPr txBox="1">
          <a:spLocks noChangeArrowheads="1"/>
        </xdr:cNvSpPr>
      </xdr:nvSpPr>
      <xdr:spPr bwMode="auto">
        <a:xfrm>
          <a:off x="3706091"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1529" name="Text Box 15">
          <a:extLst>
            <a:ext uri="{FF2B5EF4-FFF2-40B4-BE49-F238E27FC236}">
              <a16:creationId xmlns:a16="http://schemas.microsoft.com/office/drawing/2014/main" id="{00000000-0008-0000-0500-0000F9050000}"/>
            </a:ext>
          </a:extLst>
        </xdr:cNvPr>
        <xdr:cNvSpPr txBox="1">
          <a:spLocks noChangeArrowheads="1"/>
        </xdr:cNvSpPr>
      </xdr:nvSpPr>
      <xdr:spPr bwMode="auto">
        <a:xfrm>
          <a:off x="3706091"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1530" name="Text Box 15">
          <a:extLst>
            <a:ext uri="{FF2B5EF4-FFF2-40B4-BE49-F238E27FC236}">
              <a16:creationId xmlns:a16="http://schemas.microsoft.com/office/drawing/2014/main" id="{00000000-0008-0000-0500-0000FA050000}"/>
            </a:ext>
          </a:extLst>
        </xdr:cNvPr>
        <xdr:cNvSpPr txBox="1">
          <a:spLocks noChangeArrowheads="1"/>
        </xdr:cNvSpPr>
      </xdr:nvSpPr>
      <xdr:spPr bwMode="auto">
        <a:xfrm>
          <a:off x="3706091" y="379470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29</xdr:row>
      <xdr:rowOff>504825</xdr:rowOff>
    </xdr:from>
    <xdr:ext cx="95250" cy="442269"/>
    <xdr:sp macro="" textlink="">
      <xdr:nvSpPr>
        <xdr:cNvPr id="1531" name="Text Box 15">
          <a:extLst>
            <a:ext uri="{FF2B5EF4-FFF2-40B4-BE49-F238E27FC236}">
              <a16:creationId xmlns:a16="http://schemas.microsoft.com/office/drawing/2014/main" id="{00000000-0008-0000-0500-0000FB050000}"/>
            </a:ext>
          </a:extLst>
        </xdr:cNvPr>
        <xdr:cNvSpPr txBox="1">
          <a:spLocks noChangeArrowheads="1"/>
        </xdr:cNvSpPr>
      </xdr:nvSpPr>
      <xdr:spPr bwMode="auto">
        <a:xfrm>
          <a:off x="6768234" y="361517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2" name="Text Box 16">
          <a:extLst>
            <a:ext uri="{FF2B5EF4-FFF2-40B4-BE49-F238E27FC236}">
              <a16:creationId xmlns:a16="http://schemas.microsoft.com/office/drawing/2014/main" id="{00000000-0008-0000-0500-0000FC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3" name="Text Box 17">
          <a:extLst>
            <a:ext uri="{FF2B5EF4-FFF2-40B4-BE49-F238E27FC236}">
              <a16:creationId xmlns:a16="http://schemas.microsoft.com/office/drawing/2014/main" id="{00000000-0008-0000-0500-0000FD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1534" name="Text Box 18">
          <a:extLst>
            <a:ext uri="{FF2B5EF4-FFF2-40B4-BE49-F238E27FC236}">
              <a16:creationId xmlns:a16="http://schemas.microsoft.com/office/drawing/2014/main" id="{00000000-0008-0000-0500-0000FE050000}"/>
            </a:ext>
          </a:extLst>
        </xdr:cNvPr>
        <xdr:cNvSpPr txBox="1">
          <a:spLocks noChangeArrowheads="1"/>
        </xdr:cNvSpPr>
      </xdr:nvSpPr>
      <xdr:spPr bwMode="auto">
        <a:xfrm>
          <a:off x="6768234"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1535" name="Text Box 15">
          <a:extLst>
            <a:ext uri="{FF2B5EF4-FFF2-40B4-BE49-F238E27FC236}">
              <a16:creationId xmlns:a16="http://schemas.microsoft.com/office/drawing/2014/main" id="{00000000-0008-0000-0500-0000FF050000}"/>
            </a:ext>
          </a:extLst>
        </xdr:cNvPr>
        <xdr:cNvSpPr txBox="1">
          <a:spLocks noChangeArrowheads="1"/>
        </xdr:cNvSpPr>
      </xdr:nvSpPr>
      <xdr:spPr bwMode="auto">
        <a:xfrm>
          <a:off x="6768234" y="379470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6" name="Text Box 16">
          <a:extLst>
            <a:ext uri="{FF2B5EF4-FFF2-40B4-BE49-F238E27FC236}">
              <a16:creationId xmlns:a16="http://schemas.microsoft.com/office/drawing/2014/main" id="{00000000-0008-0000-0500-000000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7" name="Text Box 17">
          <a:extLst>
            <a:ext uri="{FF2B5EF4-FFF2-40B4-BE49-F238E27FC236}">
              <a16:creationId xmlns:a16="http://schemas.microsoft.com/office/drawing/2014/main" id="{00000000-0008-0000-0500-000001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8" name="Text Box 18">
          <a:extLst>
            <a:ext uri="{FF2B5EF4-FFF2-40B4-BE49-F238E27FC236}">
              <a16:creationId xmlns:a16="http://schemas.microsoft.com/office/drawing/2014/main" id="{00000000-0008-0000-0500-000002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39" name="Text Box 19">
          <a:extLst>
            <a:ext uri="{FF2B5EF4-FFF2-40B4-BE49-F238E27FC236}">
              <a16:creationId xmlns:a16="http://schemas.microsoft.com/office/drawing/2014/main" id="{00000000-0008-0000-0500-000003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0" name="Text Box 16">
          <a:extLst>
            <a:ext uri="{FF2B5EF4-FFF2-40B4-BE49-F238E27FC236}">
              <a16:creationId xmlns:a16="http://schemas.microsoft.com/office/drawing/2014/main" id="{00000000-0008-0000-0500-000004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1" name="Text Box 17">
          <a:extLst>
            <a:ext uri="{FF2B5EF4-FFF2-40B4-BE49-F238E27FC236}">
              <a16:creationId xmlns:a16="http://schemas.microsoft.com/office/drawing/2014/main" id="{00000000-0008-0000-0500-000005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2" name="Text Box 18">
          <a:extLst>
            <a:ext uri="{FF2B5EF4-FFF2-40B4-BE49-F238E27FC236}">
              <a16:creationId xmlns:a16="http://schemas.microsoft.com/office/drawing/2014/main" id="{00000000-0008-0000-0500-000006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1543" name="Text Box 19">
          <a:extLst>
            <a:ext uri="{FF2B5EF4-FFF2-40B4-BE49-F238E27FC236}">
              <a16:creationId xmlns:a16="http://schemas.microsoft.com/office/drawing/2014/main" id="{00000000-0008-0000-0500-000007060000}"/>
            </a:ext>
          </a:extLst>
        </xdr:cNvPr>
        <xdr:cNvSpPr txBox="1">
          <a:spLocks noChangeArrowheads="1"/>
        </xdr:cNvSpPr>
      </xdr:nvSpPr>
      <xdr:spPr bwMode="auto">
        <a:xfrm>
          <a:off x="9615343" y="361372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4" name="Text Box 16">
          <a:extLst>
            <a:ext uri="{FF2B5EF4-FFF2-40B4-BE49-F238E27FC236}">
              <a16:creationId xmlns:a16="http://schemas.microsoft.com/office/drawing/2014/main" id="{00000000-0008-0000-0500-00000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5" name="Text Box 17">
          <a:extLst>
            <a:ext uri="{FF2B5EF4-FFF2-40B4-BE49-F238E27FC236}">
              <a16:creationId xmlns:a16="http://schemas.microsoft.com/office/drawing/2014/main" id="{00000000-0008-0000-0500-000009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6" name="Text Box 18">
          <a:extLst>
            <a:ext uri="{FF2B5EF4-FFF2-40B4-BE49-F238E27FC236}">
              <a16:creationId xmlns:a16="http://schemas.microsoft.com/office/drawing/2014/main" id="{00000000-0008-0000-0500-00000A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47" name="Text Box 19">
          <a:extLst>
            <a:ext uri="{FF2B5EF4-FFF2-40B4-BE49-F238E27FC236}">
              <a16:creationId xmlns:a16="http://schemas.microsoft.com/office/drawing/2014/main" id="{00000000-0008-0000-0500-00000B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8" name="Text Box 16">
          <a:extLst>
            <a:ext uri="{FF2B5EF4-FFF2-40B4-BE49-F238E27FC236}">
              <a16:creationId xmlns:a16="http://schemas.microsoft.com/office/drawing/2014/main" id="{00000000-0008-0000-0500-00000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49" name="Text Box 17">
          <a:extLst>
            <a:ext uri="{FF2B5EF4-FFF2-40B4-BE49-F238E27FC236}">
              <a16:creationId xmlns:a16="http://schemas.microsoft.com/office/drawing/2014/main" id="{00000000-0008-0000-0500-00000D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0" name="Text Box 18">
          <a:extLst>
            <a:ext uri="{FF2B5EF4-FFF2-40B4-BE49-F238E27FC236}">
              <a16:creationId xmlns:a16="http://schemas.microsoft.com/office/drawing/2014/main" id="{00000000-0008-0000-0500-00000E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51" name="Text Box 19">
          <a:extLst>
            <a:ext uri="{FF2B5EF4-FFF2-40B4-BE49-F238E27FC236}">
              <a16:creationId xmlns:a16="http://schemas.microsoft.com/office/drawing/2014/main" id="{00000000-0008-0000-0500-00000F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2" name="Text Box 16">
          <a:extLst>
            <a:ext uri="{FF2B5EF4-FFF2-40B4-BE49-F238E27FC236}">
              <a16:creationId xmlns:a16="http://schemas.microsoft.com/office/drawing/2014/main" id="{00000000-0008-0000-0500-000010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3" name="Text Box 17">
          <a:extLst>
            <a:ext uri="{FF2B5EF4-FFF2-40B4-BE49-F238E27FC236}">
              <a16:creationId xmlns:a16="http://schemas.microsoft.com/office/drawing/2014/main" id="{00000000-0008-0000-0500-000011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4" name="Text Box 18">
          <a:extLst>
            <a:ext uri="{FF2B5EF4-FFF2-40B4-BE49-F238E27FC236}">
              <a16:creationId xmlns:a16="http://schemas.microsoft.com/office/drawing/2014/main" id="{00000000-0008-0000-0500-000012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1555" name="Text Box 19">
          <a:extLst>
            <a:ext uri="{FF2B5EF4-FFF2-40B4-BE49-F238E27FC236}">
              <a16:creationId xmlns:a16="http://schemas.microsoft.com/office/drawing/2014/main" id="{00000000-0008-0000-0500-000013060000}"/>
            </a:ext>
          </a:extLst>
        </xdr:cNvPr>
        <xdr:cNvSpPr txBox="1">
          <a:spLocks noChangeArrowheads="1"/>
        </xdr:cNvSpPr>
      </xdr:nvSpPr>
      <xdr:spPr bwMode="auto">
        <a:xfrm>
          <a:off x="1569027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014"/>
    <xdr:sp macro="" textlink="">
      <xdr:nvSpPr>
        <xdr:cNvPr id="1556" name="Text Box 15">
          <a:extLst>
            <a:ext uri="{FF2B5EF4-FFF2-40B4-BE49-F238E27FC236}">
              <a16:creationId xmlns:a16="http://schemas.microsoft.com/office/drawing/2014/main" id="{00000000-0008-0000-0500-000014060000}"/>
            </a:ext>
          </a:extLst>
        </xdr:cNvPr>
        <xdr:cNvSpPr txBox="1">
          <a:spLocks noChangeArrowheads="1"/>
        </xdr:cNvSpPr>
      </xdr:nvSpPr>
      <xdr:spPr bwMode="auto">
        <a:xfrm>
          <a:off x="3706091" y="414626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7" name="Text Box 16">
          <a:extLst>
            <a:ext uri="{FF2B5EF4-FFF2-40B4-BE49-F238E27FC236}">
              <a16:creationId xmlns:a16="http://schemas.microsoft.com/office/drawing/2014/main" id="{00000000-0008-0000-0500-000015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8" name="Text Box 17">
          <a:extLst>
            <a:ext uri="{FF2B5EF4-FFF2-40B4-BE49-F238E27FC236}">
              <a16:creationId xmlns:a16="http://schemas.microsoft.com/office/drawing/2014/main" id="{00000000-0008-0000-0500-000016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59" name="Text Box 18">
          <a:extLst>
            <a:ext uri="{FF2B5EF4-FFF2-40B4-BE49-F238E27FC236}">
              <a16:creationId xmlns:a16="http://schemas.microsoft.com/office/drawing/2014/main" id="{00000000-0008-0000-0500-000017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1560" name="Text Box 19">
          <a:extLst>
            <a:ext uri="{FF2B5EF4-FFF2-40B4-BE49-F238E27FC236}">
              <a16:creationId xmlns:a16="http://schemas.microsoft.com/office/drawing/2014/main" id="{00000000-0008-0000-0500-000018060000}"/>
            </a:ext>
          </a:extLst>
        </xdr:cNvPr>
        <xdr:cNvSpPr txBox="1">
          <a:spLocks noChangeArrowheads="1"/>
        </xdr:cNvSpPr>
      </xdr:nvSpPr>
      <xdr:spPr bwMode="auto">
        <a:xfrm>
          <a:off x="370609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35</xdr:row>
      <xdr:rowOff>504825</xdr:rowOff>
    </xdr:from>
    <xdr:ext cx="95250" cy="442269"/>
    <xdr:sp macro="" textlink="">
      <xdr:nvSpPr>
        <xdr:cNvPr id="1561" name="Text Box 15">
          <a:extLst>
            <a:ext uri="{FF2B5EF4-FFF2-40B4-BE49-F238E27FC236}">
              <a16:creationId xmlns:a16="http://schemas.microsoft.com/office/drawing/2014/main" id="{00000000-0008-0000-0500-000019060000}"/>
            </a:ext>
          </a:extLst>
        </xdr:cNvPr>
        <xdr:cNvSpPr txBox="1">
          <a:spLocks noChangeArrowheads="1"/>
        </xdr:cNvSpPr>
      </xdr:nvSpPr>
      <xdr:spPr bwMode="auto">
        <a:xfrm>
          <a:off x="6768234" y="41462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2" name="Text Box 16">
          <a:extLst>
            <a:ext uri="{FF2B5EF4-FFF2-40B4-BE49-F238E27FC236}">
              <a16:creationId xmlns:a16="http://schemas.microsoft.com/office/drawing/2014/main" id="{00000000-0008-0000-0500-00001A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3" name="Text Box 17">
          <a:extLst>
            <a:ext uri="{FF2B5EF4-FFF2-40B4-BE49-F238E27FC236}">
              <a16:creationId xmlns:a16="http://schemas.microsoft.com/office/drawing/2014/main" id="{00000000-0008-0000-0500-00001B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1564" name="Text Box 18">
          <a:extLst>
            <a:ext uri="{FF2B5EF4-FFF2-40B4-BE49-F238E27FC236}">
              <a16:creationId xmlns:a16="http://schemas.microsoft.com/office/drawing/2014/main" id="{00000000-0008-0000-0500-00001C060000}"/>
            </a:ext>
          </a:extLst>
        </xdr:cNvPr>
        <xdr:cNvSpPr txBox="1">
          <a:spLocks noChangeArrowheads="1"/>
        </xdr:cNvSpPr>
      </xdr:nvSpPr>
      <xdr:spPr bwMode="auto">
        <a:xfrm>
          <a:off x="676823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5" name="Text Box 16">
          <a:extLst>
            <a:ext uri="{FF2B5EF4-FFF2-40B4-BE49-F238E27FC236}">
              <a16:creationId xmlns:a16="http://schemas.microsoft.com/office/drawing/2014/main" id="{00000000-0008-0000-0500-00001D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6" name="Text Box 17">
          <a:extLst>
            <a:ext uri="{FF2B5EF4-FFF2-40B4-BE49-F238E27FC236}">
              <a16:creationId xmlns:a16="http://schemas.microsoft.com/office/drawing/2014/main" id="{00000000-0008-0000-0500-00001E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7" name="Text Box 18">
          <a:extLst>
            <a:ext uri="{FF2B5EF4-FFF2-40B4-BE49-F238E27FC236}">
              <a16:creationId xmlns:a16="http://schemas.microsoft.com/office/drawing/2014/main" id="{00000000-0008-0000-0500-00001F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8" name="Text Box 19">
          <a:extLst>
            <a:ext uri="{FF2B5EF4-FFF2-40B4-BE49-F238E27FC236}">
              <a16:creationId xmlns:a16="http://schemas.microsoft.com/office/drawing/2014/main" id="{00000000-0008-0000-0500-000020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69" name="Text Box 16">
          <a:extLst>
            <a:ext uri="{FF2B5EF4-FFF2-40B4-BE49-F238E27FC236}">
              <a16:creationId xmlns:a16="http://schemas.microsoft.com/office/drawing/2014/main" id="{00000000-0008-0000-0500-000021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0" name="Text Box 17">
          <a:extLst>
            <a:ext uri="{FF2B5EF4-FFF2-40B4-BE49-F238E27FC236}">
              <a16:creationId xmlns:a16="http://schemas.microsoft.com/office/drawing/2014/main" id="{00000000-0008-0000-0500-000022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1" name="Text Box 18">
          <a:extLst>
            <a:ext uri="{FF2B5EF4-FFF2-40B4-BE49-F238E27FC236}">
              <a16:creationId xmlns:a16="http://schemas.microsoft.com/office/drawing/2014/main" id="{00000000-0008-0000-0500-000023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1572" name="Text Box 19">
          <a:extLst>
            <a:ext uri="{FF2B5EF4-FFF2-40B4-BE49-F238E27FC236}">
              <a16:creationId xmlns:a16="http://schemas.microsoft.com/office/drawing/2014/main" id="{00000000-0008-0000-0500-000024060000}"/>
            </a:ext>
          </a:extLst>
        </xdr:cNvPr>
        <xdr:cNvSpPr txBox="1">
          <a:spLocks noChangeArrowheads="1"/>
        </xdr:cNvSpPr>
      </xdr:nvSpPr>
      <xdr:spPr bwMode="auto">
        <a:xfrm>
          <a:off x="9615343"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1573" name="Text Box 15">
          <a:extLst>
            <a:ext uri="{FF2B5EF4-FFF2-40B4-BE49-F238E27FC236}">
              <a16:creationId xmlns:a16="http://schemas.microsoft.com/office/drawing/2014/main" id="{00000000-0008-0000-0500-000025060000}"/>
            </a:ext>
          </a:extLst>
        </xdr:cNvPr>
        <xdr:cNvSpPr txBox="1">
          <a:spLocks noChangeArrowheads="1"/>
        </xdr:cNvSpPr>
      </xdr:nvSpPr>
      <xdr:spPr bwMode="auto">
        <a:xfrm>
          <a:off x="3706091" y="4325793"/>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1574" name="Text Box 15">
          <a:extLst>
            <a:ext uri="{FF2B5EF4-FFF2-40B4-BE49-F238E27FC236}">
              <a16:creationId xmlns:a16="http://schemas.microsoft.com/office/drawing/2014/main" id="{00000000-0008-0000-0500-000026060000}"/>
            </a:ext>
          </a:extLst>
        </xdr:cNvPr>
        <xdr:cNvSpPr txBox="1">
          <a:spLocks noChangeArrowheads="1"/>
        </xdr:cNvSpPr>
      </xdr:nvSpPr>
      <xdr:spPr bwMode="auto">
        <a:xfrm>
          <a:off x="6768234" y="43257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1576" name="Text Box 15">
          <a:extLst>
            <a:ext uri="{FF2B5EF4-FFF2-40B4-BE49-F238E27FC236}">
              <a16:creationId xmlns:a16="http://schemas.microsoft.com/office/drawing/2014/main" id="{00000000-0008-0000-0500-000028060000}"/>
            </a:ext>
          </a:extLst>
        </xdr:cNvPr>
        <xdr:cNvSpPr txBox="1">
          <a:spLocks noChangeArrowheads="1"/>
        </xdr:cNvSpPr>
      </xdr:nvSpPr>
      <xdr:spPr bwMode="auto">
        <a:xfrm>
          <a:off x="3706091"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1577" name="Text Box 15">
          <a:extLst>
            <a:ext uri="{FF2B5EF4-FFF2-40B4-BE49-F238E27FC236}">
              <a16:creationId xmlns:a16="http://schemas.microsoft.com/office/drawing/2014/main" id="{00000000-0008-0000-0500-000029060000}"/>
            </a:ext>
          </a:extLst>
        </xdr:cNvPr>
        <xdr:cNvSpPr txBox="1">
          <a:spLocks noChangeArrowheads="1"/>
        </xdr:cNvSpPr>
      </xdr:nvSpPr>
      <xdr:spPr bwMode="auto">
        <a:xfrm>
          <a:off x="3706091" y="43257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1578" name="Text Box 15">
          <a:extLst>
            <a:ext uri="{FF2B5EF4-FFF2-40B4-BE49-F238E27FC236}">
              <a16:creationId xmlns:a16="http://schemas.microsoft.com/office/drawing/2014/main" id="{00000000-0008-0000-0500-00002A060000}"/>
            </a:ext>
          </a:extLst>
        </xdr:cNvPr>
        <xdr:cNvSpPr txBox="1">
          <a:spLocks noChangeArrowheads="1"/>
        </xdr:cNvSpPr>
      </xdr:nvSpPr>
      <xdr:spPr bwMode="auto">
        <a:xfrm>
          <a:off x="6768234" y="43257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79" name="Text Box 16">
          <a:extLst>
            <a:ext uri="{FF2B5EF4-FFF2-40B4-BE49-F238E27FC236}">
              <a16:creationId xmlns:a16="http://schemas.microsoft.com/office/drawing/2014/main" id="{00000000-0008-0000-0500-00002B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0" name="Text Box 17">
          <a:extLst>
            <a:ext uri="{FF2B5EF4-FFF2-40B4-BE49-F238E27FC236}">
              <a16:creationId xmlns:a16="http://schemas.microsoft.com/office/drawing/2014/main" id="{00000000-0008-0000-0500-00002C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1" name="Text Box 18">
          <a:extLst>
            <a:ext uri="{FF2B5EF4-FFF2-40B4-BE49-F238E27FC236}">
              <a16:creationId xmlns:a16="http://schemas.microsoft.com/office/drawing/2014/main" id="{00000000-0008-0000-0500-00002D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82" name="Text Box 19">
          <a:extLst>
            <a:ext uri="{FF2B5EF4-FFF2-40B4-BE49-F238E27FC236}">
              <a16:creationId xmlns:a16="http://schemas.microsoft.com/office/drawing/2014/main" id="{00000000-0008-0000-0500-00002E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3" name="Text Box 16">
          <a:extLst>
            <a:ext uri="{FF2B5EF4-FFF2-40B4-BE49-F238E27FC236}">
              <a16:creationId xmlns:a16="http://schemas.microsoft.com/office/drawing/2014/main" id="{00000000-0008-0000-0500-00002F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4" name="Text Box 17">
          <a:extLst>
            <a:ext uri="{FF2B5EF4-FFF2-40B4-BE49-F238E27FC236}">
              <a16:creationId xmlns:a16="http://schemas.microsoft.com/office/drawing/2014/main" id="{00000000-0008-0000-0500-000030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5" name="Text Box 18">
          <a:extLst>
            <a:ext uri="{FF2B5EF4-FFF2-40B4-BE49-F238E27FC236}">
              <a16:creationId xmlns:a16="http://schemas.microsoft.com/office/drawing/2014/main" id="{00000000-0008-0000-0500-000031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86" name="Text Box 19">
          <a:extLst>
            <a:ext uri="{FF2B5EF4-FFF2-40B4-BE49-F238E27FC236}">
              <a16:creationId xmlns:a16="http://schemas.microsoft.com/office/drawing/2014/main" id="{00000000-0008-0000-0500-000032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7" name="Text Box 16">
          <a:extLst>
            <a:ext uri="{FF2B5EF4-FFF2-40B4-BE49-F238E27FC236}">
              <a16:creationId xmlns:a16="http://schemas.microsoft.com/office/drawing/2014/main" id="{00000000-0008-0000-0500-000033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8" name="Text Box 17">
          <a:extLst>
            <a:ext uri="{FF2B5EF4-FFF2-40B4-BE49-F238E27FC236}">
              <a16:creationId xmlns:a16="http://schemas.microsoft.com/office/drawing/2014/main" id="{00000000-0008-0000-0500-000034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89" name="Text Box 18">
          <a:extLst>
            <a:ext uri="{FF2B5EF4-FFF2-40B4-BE49-F238E27FC236}">
              <a16:creationId xmlns:a16="http://schemas.microsoft.com/office/drawing/2014/main" id="{00000000-0008-0000-0500-000035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1590" name="Text Box 19">
          <a:extLst>
            <a:ext uri="{FF2B5EF4-FFF2-40B4-BE49-F238E27FC236}">
              <a16:creationId xmlns:a16="http://schemas.microsoft.com/office/drawing/2014/main" id="{00000000-0008-0000-0500-000036060000}"/>
            </a:ext>
          </a:extLst>
        </xdr:cNvPr>
        <xdr:cNvSpPr txBox="1">
          <a:spLocks noChangeArrowheads="1"/>
        </xdr:cNvSpPr>
      </xdr:nvSpPr>
      <xdr:spPr bwMode="auto">
        <a:xfrm>
          <a:off x="1569027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1" name="Text Box 16">
          <a:extLst>
            <a:ext uri="{FF2B5EF4-FFF2-40B4-BE49-F238E27FC236}">
              <a16:creationId xmlns:a16="http://schemas.microsoft.com/office/drawing/2014/main" id="{00000000-0008-0000-0500-000037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2" name="Text Box 17">
          <a:extLst>
            <a:ext uri="{FF2B5EF4-FFF2-40B4-BE49-F238E27FC236}">
              <a16:creationId xmlns:a16="http://schemas.microsoft.com/office/drawing/2014/main" id="{00000000-0008-0000-0500-000038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3" name="Text Box 18">
          <a:extLst>
            <a:ext uri="{FF2B5EF4-FFF2-40B4-BE49-F238E27FC236}">
              <a16:creationId xmlns:a16="http://schemas.microsoft.com/office/drawing/2014/main" id="{00000000-0008-0000-0500-000039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1594" name="Text Box 19">
          <a:extLst>
            <a:ext uri="{FF2B5EF4-FFF2-40B4-BE49-F238E27FC236}">
              <a16:creationId xmlns:a16="http://schemas.microsoft.com/office/drawing/2014/main" id="{00000000-0008-0000-0500-00003A060000}"/>
            </a:ext>
          </a:extLst>
        </xdr:cNvPr>
        <xdr:cNvSpPr txBox="1">
          <a:spLocks noChangeArrowheads="1"/>
        </xdr:cNvSpPr>
      </xdr:nvSpPr>
      <xdr:spPr bwMode="auto">
        <a:xfrm>
          <a:off x="3706091"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5" name="Text Box 16">
          <a:extLst>
            <a:ext uri="{FF2B5EF4-FFF2-40B4-BE49-F238E27FC236}">
              <a16:creationId xmlns:a16="http://schemas.microsoft.com/office/drawing/2014/main" id="{00000000-0008-0000-0500-00003B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6" name="Text Box 17">
          <a:extLst>
            <a:ext uri="{FF2B5EF4-FFF2-40B4-BE49-F238E27FC236}">
              <a16:creationId xmlns:a16="http://schemas.microsoft.com/office/drawing/2014/main" id="{00000000-0008-0000-0500-00003C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1597" name="Text Box 18">
          <a:extLst>
            <a:ext uri="{FF2B5EF4-FFF2-40B4-BE49-F238E27FC236}">
              <a16:creationId xmlns:a16="http://schemas.microsoft.com/office/drawing/2014/main" id="{00000000-0008-0000-0500-00003D060000}"/>
            </a:ext>
          </a:extLst>
        </xdr:cNvPr>
        <xdr:cNvSpPr txBox="1">
          <a:spLocks noChangeArrowheads="1"/>
        </xdr:cNvSpPr>
      </xdr:nvSpPr>
      <xdr:spPr bwMode="auto">
        <a:xfrm>
          <a:off x="6768234"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8" name="Text Box 16">
          <a:extLst>
            <a:ext uri="{FF2B5EF4-FFF2-40B4-BE49-F238E27FC236}">
              <a16:creationId xmlns:a16="http://schemas.microsoft.com/office/drawing/2014/main" id="{00000000-0008-0000-0500-00003E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599" name="Text Box 17">
          <a:extLst>
            <a:ext uri="{FF2B5EF4-FFF2-40B4-BE49-F238E27FC236}">
              <a16:creationId xmlns:a16="http://schemas.microsoft.com/office/drawing/2014/main" id="{00000000-0008-0000-0500-00003F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0" name="Text Box 18">
          <a:extLst>
            <a:ext uri="{FF2B5EF4-FFF2-40B4-BE49-F238E27FC236}">
              <a16:creationId xmlns:a16="http://schemas.microsoft.com/office/drawing/2014/main" id="{00000000-0008-0000-0500-000040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1" name="Text Box 19">
          <a:extLst>
            <a:ext uri="{FF2B5EF4-FFF2-40B4-BE49-F238E27FC236}">
              <a16:creationId xmlns:a16="http://schemas.microsoft.com/office/drawing/2014/main" id="{00000000-0008-0000-0500-000041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2" name="Text Box 16">
          <a:extLst>
            <a:ext uri="{FF2B5EF4-FFF2-40B4-BE49-F238E27FC236}">
              <a16:creationId xmlns:a16="http://schemas.microsoft.com/office/drawing/2014/main" id="{00000000-0008-0000-0500-000042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3" name="Text Box 17">
          <a:extLst>
            <a:ext uri="{FF2B5EF4-FFF2-40B4-BE49-F238E27FC236}">
              <a16:creationId xmlns:a16="http://schemas.microsoft.com/office/drawing/2014/main" id="{00000000-0008-0000-0500-000043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4" name="Text Box 18">
          <a:extLst>
            <a:ext uri="{FF2B5EF4-FFF2-40B4-BE49-F238E27FC236}">
              <a16:creationId xmlns:a16="http://schemas.microsoft.com/office/drawing/2014/main" id="{00000000-0008-0000-0500-000044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1605" name="Text Box 19">
          <a:extLst>
            <a:ext uri="{FF2B5EF4-FFF2-40B4-BE49-F238E27FC236}">
              <a16:creationId xmlns:a16="http://schemas.microsoft.com/office/drawing/2014/main" id="{00000000-0008-0000-0500-000045060000}"/>
            </a:ext>
          </a:extLst>
        </xdr:cNvPr>
        <xdr:cNvSpPr txBox="1">
          <a:spLocks noChangeArrowheads="1"/>
        </xdr:cNvSpPr>
      </xdr:nvSpPr>
      <xdr:spPr bwMode="auto">
        <a:xfrm>
          <a:off x="9615343" y="467590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6" name="Text Box 16">
          <a:extLst>
            <a:ext uri="{FF2B5EF4-FFF2-40B4-BE49-F238E27FC236}">
              <a16:creationId xmlns:a16="http://schemas.microsoft.com/office/drawing/2014/main" id="{00000000-0008-0000-0500-00004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7" name="Text Box 17">
          <a:extLst>
            <a:ext uri="{FF2B5EF4-FFF2-40B4-BE49-F238E27FC236}">
              <a16:creationId xmlns:a16="http://schemas.microsoft.com/office/drawing/2014/main" id="{00000000-0008-0000-0500-00004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8" name="Text Box 18">
          <a:extLst>
            <a:ext uri="{FF2B5EF4-FFF2-40B4-BE49-F238E27FC236}">
              <a16:creationId xmlns:a16="http://schemas.microsoft.com/office/drawing/2014/main" id="{00000000-0008-0000-0500-00004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09" name="Text Box 19">
          <a:extLst>
            <a:ext uri="{FF2B5EF4-FFF2-40B4-BE49-F238E27FC236}">
              <a16:creationId xmlns:a16="http://schemas.microsoft.com/office/drawing/2014/main" id="{00000000-0008-0000-0500-00004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61691"/>
    <xdr:sp macro="" textlink="">
      <xdr:nvSpPr>
        <xdr:cNvPr id="1610" name="Text Box 15">
          <a:extLst>
            <a:ext uri="{FF2B5EF4-FFF2-40B4-BE49-F238E27FC236}">
              <a16:creationId xmlns:a16="http://schemas.microsoft.com/office/drawing/2014/main" id="{00000000-0008-0000-0500-00004A06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1" name="Text Box 16">
          <a:extLst>
            <a:ext uri="{FF2B5EF4-FFF2-40B4-BE49-F238E27FC236}">
              <a16:creationId xmlns:a16="http://schemas.microsoft.com/office/drawing/2014/main" id="{00000000-0008-0000-0500-00004B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2" name="Text Box 17">
          <a:extLst>
            <a:ext uri="{FF2B5EF4-FFF2-40B4-BE49-F238E27FC236}">
              <a16:creationId xmlns:a16="http://schemas.microsoft.com/office/drawing/2014/main" id="{00000000-0008-0000-0500-00004C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3" name="Text Box 18">
          <a:extLst>
            <a:ext uri="{FF2B5EF4-FFF2-40B4-BE49-F238E27FC236}">
              <a16:creationId xmlns:a16="http://schemas.microsoft.com/office/drawing/2014/main" id="{00000000-0008-0000-0500-00004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14" name="Text Box 19">
          <a:extLst>
            <a:ext uri="{FF2B5EF4-FFF2-40B4-BE49-F238E27FC236}">
              <a16:creationId xmlns:a16="http://schemas.microsoft.com/office/drawing/2014/main" id="{00000000-0008-0000-0500-00004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1615" name="Text Box 15">
          <a:extLst>
            <a:ext uri="{FF2B5EF4-FFF2-40B4-BE49-F238E27FC236}">
              <a16:creationId xmlns:a16="http://schemas.microsoft.com/office/drawing/2014/main" id="{00000000-0008-0000-0500-00004F06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6" name="Text Box 16">
          <a:extLst>
            <a:ext uri="{FF2B5EF4-FFF2-40B4-BE49-F238E27FC236}">
              <a16:creationId xmlns:a16="http://schemas.microsoft.com/office/drawing/2014/main" id="{00000000-0008-0000-0500-000050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7" name="Text Box 17">
          <a:extLst>
            <a:ext uri="{FF2B5EF4-FFF2-40B4-BE49-F238E27FC236}">
              <a16:creationId xmlns:a16="http://schemas.microsoft.com/office/drawing/2014/main" id="{00000000-0008-0000-0500-000051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8" name="Text Box 18">
          <a:extLst>
            <a:ext uri="{FF2B5EF4-FFF2-40B4-BE49-F238E27FC236}">
              <a16:creationId xmlns:a16="http://schemas.microsoft.com/office/drawing/2014/main" id="{00000000-0008-0000-0500-000052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1619" name="Text Box 19">
          <a:extLst>
            <a:ext uri="{FF2B5EF4-FFF2-40B4-BE49-F238E27FC236}">
              <a16:creationId xmlns:a16="http://schemas.microsoft.com/office/drawing/2014/main" id="{00000000-0008-0000-0500-00005306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47</xdr:row>
      <xdr:rowOff>504825</xdr:rowOff>
    </xdr:from>
    <xdr:ext cx="95250" cy="444014"/>
    <xdr:sp macro="" textlink="">
      <xdr:nvSpPr>
        <xdr:cNvPr id="1621" name="Text Box 15">
          <a:extLst>
            <a:ext uri="{FF2B5EF4-FFF2-40B4-BE49-F238E27FC236}">
              <a16:creationId xmlns:a16="http://schemas.microsoft.com/office/drawing/2014/main" id="{00000000-0008-0000-0500-00005506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2" name="Text Box 16">
          <a:extLst>
            <a:ext uri="{FF2B5EF4-FFF2-40B4-BE49-F238E27FC236}">
              <a16:creationId xmlns:a16="http://schemas.microsoft.com/office/drawing/2014/main" id="{00000000-0008-0000-0500-000056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3" name="Text Box 17">
          <a:extLst>
            <a:ext uri="{FF2B5EF4-FFF2-40B4-BE49-F238E27FC236}">
              <a16:creationId xmlns:a16="http://schemas.microsoft.com/office/drawing/2014/main" id="{00000000-0008-0000-0500-000057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4" name="Text Box 18">
          <a:extLst>
            <a:ext uri="{FF2B5EF4-FFF2-40B4-BE49-F238E27FC236}">
              <a16:creationId xmlns:a16="http://schemas.microsoft.com/office/drawing/2014/main" id="{00000000-0008-0000-0500-000058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1625" name="Text Box 19">
          <a:extLst>
            <a:ext uri="{FF2B5EF4-FFF2-40B4-BE49-F238E27FC236}">
              <a16:creationId xmlns:a16="http://schemas.microsoft.com/office/drawing/2014/main" id="{00000000-0008-0000-0500-00005906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1626" name="Text Box 15">
          <a:extLst>
            <a:ext uri="{FF2B5EF4-FFF2-40B4-BE49-F238E27FC236}">
              <a16:creationId xmlns:a16="http://schemas.microsoft.com/office/drawing/2014/main" id="{00000000-0008-0000-0500-00005A06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1627" name="Text Box 15">
          <a:extLst>
            <a:ext uri="{FF2B5EF4-FFF2-40B4-BE49-F238E27FC236}">
              <a16:creationId xmlns:a16="http://schemas.microsoft.com/office/drawing/2014/main" id="{00000000-0008-0000-0500-00005B06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47</xdr:row>
      <xdr:rowOff>504825</xdr:rowOff>
    </xdr:from>
    <xdr:ext cx="95250" cy="442269"/>
    <xdr:sp macro="" textlink="">
      <xdr:nvSpPr>
        <xdr:cNvPr id="1628" name="Text Box 15">
          <a:extLst>
            <a:ext uri="{FF2B5EF4-FFF2-40B4-BE49-F238E27FC236}">
              <a16:creationId xmlns:a16="http://schemas.microsoft.com/office/drawing/2014/main" id="{00000000-0008-0000-0500-00005C06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29" name="Text Box 16">
          <a:extLst>
            <a:ext uri="{FF2B5EF4-FFF2-40B4-BE49-F238E27FC236}">
              <a16:creationId xmlns:a16="http://schemas.microsoft.com/office/drawing/2014/main" id="{00000000-0008-0000-0500-00005D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0" name="Text Box 17">
          <a:extLst>
            <a:ext uri="{FF2B5EF4-FFF2-40B4-BE49-F238E27FC236}">
              <a16:creationId xmlns:a16="http://schemas.microsoft.com/office/drawing/2014/main" id="{00000000-0008-0000-0500-00005E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1631" name="Text Box 18">
          <a:extLst>
            <a:ext uri="{FF2B5EF4-FFF2-40B4-BE49-F238E27FC236}">
              <a16:creationId xmlns:a16="http://schemas.microsoft.com/office/drawing/2014/main" id="{00000000-0008-0000-0500-00005F06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1632" name="Text Box 15">
          <a:extLst>
            <a:ext uri="{FF2B5EF4-FFF2-40B4-BE49-F238E27FC236}">
              <a16:creationId xmlns:a16="http://schemas.microsoft.com/office/drawing/2014/main" id="{00000000-0008-0000-0500-00006006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3" name="Text Box 16">
          <a:extLst>
            <a:ext uri="{FF2B5EF4-FFF2-40B4-BE49-F238E27FC236}">
              <a16:creationId xmlns:a16="http://schemas.microsoft.com/office/drawing/2014/main" id="{00000000-0008-0000-0500-000061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4" name="Text Box 17">
          <a:extLst>
            <a:ext uri="{FF2B5EF4-FFF2-40B4-BE49-F238E27FC236}">
              <a16:creationId xmlns:a16="http://schemas.microsoft.com/office/drawing/2014/main" id="{00000000-0008-0000-0500-000062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5" name="Text Box 18">
          <a:extLst>
            <a:ext uri="{FF2B5EF4-FFF2-40B4-BE49-F238E27FC236}">
              <a16:creationId xmlns:a16="http://schemas.microsoft.com/office/drawing/2014/main" id="{00000000-0008-0000-0500-000063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6" name="Text Box 19">
          <a:extLst>
            <a:ext uri="{FF2B5EF4-FFF2-40B4-BE49-F238E27FC236}">
              <a16:creationId xmlns:a16="http://schemas.microsoft.com/office/drawing/2014/main" id="{00000000-0008-0000-0500-000064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7" name="Text Box 16">
          <a:extLst>
            <a:ext uri="{FF2B5EF4-FFF2-40B4-BE49-F238E27FC236}">
              <a16:creationId xmlns:a16="http://schemas.microsoft.com/office/drawing/2014/main" id="{00000000-0008-0000-0500-000065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8" name="Text Box 17">
          <a:extLst>
            <a:ext uri="{FF2B5EF4-FFF2-40B4-BE49-F238E27FC236}">
              <a16:creationId xmlns:a16="http://schemas.microsoft.com/office/drawing/2014/main" id="{00000000-0008-0000-0500-000066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39" name="Text Box 18">
          <a:extLst>
            <a:ext uri="{FF2B5EF4-FFF2-40B4-BE49-F238E27FC236}">
              <a16:creationId xmlns:a16="http://schemas.microsoft.com/office/drawing/2014/main" id="{00000000-0008-0000-0500-000067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1640" name="Text Box 19">
          <a:extLst>
            <a:ext uri="{FF2B5EF4-FFF2-40B4-BE49-F238E27FC236}">
              <a16:creationId xmlns:a16="http://schemas.microsoft.com/office/drawing/2014/main" id="{00000000-0008-0000-0500-00006806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1" name="Text Box 16">
          <a:extLst>
            <a:ext uri="{FF2B5EF4-FFF2-40B4-BE49-F238E27FC236}">
              <a16:creationId xmlns:a16="http://schemas.microsoft.com/office/drawing/2014/main" id="{00000000-0008-0000-0500-00006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2" name="Text Box 17">
          <a:extLst>
            <a:ext uri="{FF2B5EF4-FFF2-40B4-BE49-F238E27FC236}">
              <a16:creationId xmlns:a16="http://schemas.microsoft.com/office/drawing/2014/main" id="{00000000-0008-0000-0500-00006A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3" name="Text Box 18">
          <a:extLst>
            <a:ext uri="{FF2B5EF4-FFF2-40B4-BE49-F238E27FC236}">
              <a16:creationId xmlns:a16="http://schemas.microsoft.com/office/drawing/2014/main" id="{00000000-0008-0000-0500-00006B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44" name="Text Box 19">
          <a:extLst>
            <a:ext uri="{FF2B5EF4-FFF2-40B4-BE49-F238E27FC236}">
              <a16:creationId xmlns:a16="http://schemas.microsoft.com/office/drawing/2014/main" id="{00000000-0008-0000-0500-00006C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5" name="Text Box 16">
          <a:extLst>
            <a:ext uri="{FF2B5EF4-FFF2-40B4-BE49-F238E27FC236}">
              <a16:creationId xmlns:a16="http://schemas.microsoft.com/office/drawing/2014/main" id="{00000000-0008-0000-0500-00006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6" name="Text Box 17">
          <a:extLst>
            <a:ext uri="{FF2B5EF4-FFF2-40B4-BE49-F238E27FC236}">
              <a16:creationId xmlns:a16="http://schemas.microsoft.com/office/drawing/2014/main" id="{00000000-0008-0000-0500-00006E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7" name="Text Box 18">
          <a:extLst>
            <a:ext uri="{FF2B5EF4-FFF2-40B4-BE49-F238E27FC236}">
              <a16:creationId xmlns:a16="http://schemas.microsoft.com/office/drawing/2014/main" id="{00000000-0008-0000-0500-00006F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48" name="Text Box 19">
          <a:extLst>
            <a:ext uri="{FF2B5EF4-FFF2-40B4-BE49-F238E27FC236}">
              <a16:creationId xmlns:a16="http://schemas.microsoft.com/office/drawing/2014/main" id="{00000000-0008-0000-0500-000070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49" name="Text Box 16">
          <a:extLst>
            <a:ext uri="{FF2B5EF4-FFF2-40B4-BE49-F238E27FC236}">
              <a16:creationId xmlns:a16="http://schemas.microsoft.com/office/drawing/2014/main" id="{00000000-0008-0000-0500-000071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0" name="Text Box 17">
          <a:extLst>
            <a:ext uri="{FF2B5EF4-FFF2-40B4-BE49-F238E27FC236}">
              <a16:creationId xmlns:a16="http://schemas.microsoft.com/office/drawing/2014/main" id="{00000000-0008-0000-0500-000072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1" name="Text Box 18">
          <a:extLst>
            <a:ext uri="{FF2B5EF4-FFF2-40B4-BE49-F238E27FC236}">
              <a16:creationId xmlns:a16="http://schemas.microsoft.com/office/drawing/2014/main" id="{00000000-0008-0000-0500-000073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1652" name="Text Box 19">
          <a:extLst>
            <a:ext uri="{FF2B5EF4-FFF2-40B4-BE49-F238E27FC236}">
              <a16:creationId xmlns:a16="http://schemas.microsoft.com/office/drawing/2014/main" id="{00000000-0008-0000-0500-00007406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53</xdr:row>
      <xdr:rowOff>504825</xdr:rowOff>
    </xdr:from>
    <xdr:ext cx="95250" cy="444014"/>
    <xdr:sp macro="" textlink="">
      <xdr:nvSpPr>
        <xdr:cNvPr id="1653" name="Text Box 15">
          <a:extLst>
            <a:ext uri="{FF2B5EF4-FFF2-40B4-BE49-F238E27FC236}">
              <a16:creationId xmlns:a16="http://schemas.microsoft.com/office/drawing/2014/main" id="{00000000-0008-0000-0500-00007506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4" name="Text Box 16">
          <a:extLst>
            <a:ext uri="{FF2B5EF4-FFF2-40B4-BE49-F238E27FC236}">
              <a16:creationId xmlns:a16="http://schemas.microsoft.com/office/drawing/2014/main" id="{00000000-0008-0000-0500-000076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5" name="Text Box 17">
          <a:extLst>
            <a:ext uri="{FF2B5EF4-FFF2-40B4-BE49-F238E27FC236}">
              <a16:creationId xmlns:a16="http://schemas.microsoft.com/office/drawing/2014/main" id="{00000000-0008-0000-0500-000077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6" name="Text Box 18">
          <a:extLst>
            <a:ext uri="{FF2B5EF4-FFF2-40B4-BE49-F238E27FC236}">
              <a16:creationId xmlns:a16="http://schemas.microsoft.com/office/drawing/2014/main" id="{00000000-0008-0000-0500-000078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1657" name="Text Box 19">
          <a:extLst>
            <a:ext uri="{FF2B5EF4-FFF2-40B4-BE49-F238E27FC236}">
              <a16:creationId xmlns:a16="http://schemas.microsoft.com/office/drawing/2014/main" id="{00000000-0008-0000-0500-00007906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53</xdr:row>
      <xdr:rowOff>504825</xdr:rowOff>
    </xdr:from>
    <xdr:ext cx="95250" cy="442269"/>
    <xdr:sp macro="" textlink="">
      <xdr:nvSpPr>
        <xdr:cNvPr id="1658" name="Text Box 15">
          <a:extLst>
            <a:ext uri="{FF2B5EF4-FFF2-40B4-BE49-F238E27FC236}">
              <a16:creationId xmlns:a16="http://schemas.microsoft.com/office/drawing/2014/main" id="{00000000-0008-0000-0500-00007A06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59" name="Text Box 16">
          <a:extLst>
            <a:ext uri="{FF2B5EF4-FFF2-40B4-BE49-F238E27FC236}">
              <a16:creationId xmlns:a16="http://schemas.microsoft.com/office/drawing/2014/main" id="{00000000-0008-0000-0500-00007B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0" name="Text Box 17">
          <a:extLst>
            <a:ext uri="{FF2B5EF4-FFF2-40B4-BE49-F238E27FC236}">
              <a16:creationId xmlns:a16="http://schemas.microsoft.com/office/drawing/2014/main" id="{00000000-0008-0000-0500-00007C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1661" name="Text Box 18">
          <a:extLst>
            <a:ext uri="{FF2B5EF4-FFF2-40B4-BE49-F238E27FC236}">
              <a16:creationId xmlns:a16="http://schemas.microsoft.com/office/drawing/2014/main" id="{00000000-0008-0000-0500-00007D06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2" name="Text Box 16">
          <a:extLst>
            <a:ext uri="{FF2B5EF4-FFF2-40B4-BE49-F238E27FC236}">
              <a16:creationId xmlns:a16="http://schemas.microsoft.com/office/drawing/2014/main" id="{00000000-0008-0000-0500-00007E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3" name="Text Box 17">
          <a:extLst>
            <a:ext uri="{FF2B5EF4-FFF2-40B4-BE49-F238E27FC236}">
              <a16:creationId xmlns:a16="http://schemas.microsoft.com/office/drawing/2014/main" id="{00000000-0008-0000-0500-00007F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4" name="Text Box 18">
          <a:extLst>
            <a:ext uri="{FF2B5EF4-FFF2-40B4-BE49-F238E27FC236}">
              <a16:creationId xmlns:a16="http://schemas.microsoft.com/office/drawing/2014/main" id="{00000000-0008-0000-0500-000080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5" name="Text Box 19">
          <a:extLst>
            <a:ext uri="{FF2B5EF4-FFF2-40B4-BE49-F238E27FC236}">
              <a16:creationId xmlns:a16="http://schemas.microsoft.com/office/drawing/2014/main" id="{00000000-0008-0000-0500-000081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6" name="Text Box 16">
          <a:extLst>
            <a:ext uri="{FF2B5EF4-FFF2-40B4-BE49-F238E27FC236}">
              <a16:creationId xmlns:a16="http://schemas.microsoft.com/office/drawing/2014/main" id="{00000000-0008-0000-0500-000082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7" name="Text Box 17">
          <a:extLst>
            <a:ext uri="{FF2B5EF4-FFF2-40B4-BE49-F238E27FC236}">
              <a16:creationId xmlns:a16="http://schemas.microsoft.com/office/drawing/2014/main" id="{00000000-0008-0000-0500-000083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8" name="Text Box 18">
          <a:extLst>
            <a:ext uri="{FF2B5EF4-FFF2-40B4-BE49-F238E27FC236}">
              <a16:creationId xmlns:a16="http://schemas.microsoft.com/office/drawing/2014/main" id="{00000000-0008-0000-0500-000084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1669" name="Text Box 19">
          <a:extLst>
            <a:ext uri="{FF2B5EF4-FFF2-40B4-BE49-F238E27FC236}">
              <a16:creationId xmlns:a16="http://schemas.microsoft.com/office/drawing/2014/main" id="{00000000-0008-0000-0500-00008506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1670" name="Text Box 15">
          <a:extLst>
            <a:ext uri="{FF2B5EF4-FFF2-40B4-BE49-F238E27FC236}">
              <a16:creationId xmlns:a16="http://schemas.microsoft.com/office/drawing/2014/main" id="{00000000-0008-0000-0500-00008606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1671" name="Text Box 15">
          <a:extLst>
            <a:ext uri="{FF2B5EF4-FFF2-40B4-BE49-F238E27FC236}">
              <a16:creationId xmlns:a16="http://schemas.microsoft.com/office/drawing/2014/main" id="{00000000-0008-0000-0500-00008706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1673" name="Text Box 15">
          <a:extLst>
            <a:ext uri="{FF2B5EF4-FFF2-40B4-BE49-F238E27FC236}">
              <a16:creationId xmlns:a16="http://schemas.microsoft.com/office/drawing/2014/main" id="{00000000-0008-0000-0500-00008906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1674" name="Text Box 15">
          <a:extLst>
            <a:ext uri="{FF2B5EF4-FFF2-40B4-BE49-F238E27FC236}">
              <a16:creationId xmlns:a16="http://schemas.microsoft.com/office/drawing/2014/main" id="{00000000-0008-0000-0500-00008A06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1675" name="Text Box 15">
          <a:extLst>
            <a:ext uri="{FF2B5EF4-FFF2-40B4-BE49-F238E27FC236}">
              <a16:creationId xmlns:a16="http://schemas.microsoft.com/office/drawing/2014/main" id="{00000000-0008-0000-0500-00008B06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6" name="Text Box 16">
          <a:extLst>
            <a:ext uri="{FF2B5EF4-FFF2-40B4-BE49-F238E27FC236}">
              <a16:creationId xmlns:a16="http://schemas.microsoft.com/office/drawing/2014/main" id="{00000000-0008-0000-0500-00008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7" name="Text Box 17">
          <a:extLst>
            <a:ext uri="{FF2B5EF4-FFF2-40B4-BE49-F238E27FC236}">
              <a16:creationId xmlns:a16="http://schemas.microsoft.com/office/drawing/2014/main" id="{00000000-0008-0000-0500-00008D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8" name="Text Box 18">
          <a:extLst>
            <a:ext uri="{FF2B5EF4-FFF2-40B4-BE49-F238E27FC236}">
              <a16:creationId xmlns:a16="http://schemas.microsoft.com/office/drawing/2014/main" id="{00000000-0008-0000-0500-00008E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79" name="Text Box 19">
          <a:extLst>
            <a:ext uri="{FF2B5EF4-FFF2-40B4-BE49-F238E27FC236}">
              <a16:creationId xmlns:a16="http://schemas.microsoft.com/office/drawing/2014/main" id="{00000000-0008-0000-0500-00008F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0" name="Text Box 16">
          <a:extLst>
            <a:ext uri="{FF2B5EF4-FFF2-40B4-BE49-F238E27FC236}">
              <a16:creationId xmlns:a16="http://schemas.microsoft.com/office/drawing/2014/main" id="{00000000-0008-0000-0500-00009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1" name="Text Box 17">
          <a:extLst>
            <a:ext uri="{FF2B5EF4-FFF2-40B4-BE49-F238E27FC236}">
              <a16:creationId xmlns:a16="http://schemas.microsoft.com/office/drawing/2014/main" id="{00000000-0008-0000-0500-000091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2" name="Text Box 18">
          <a:extLst>
            <a:ext uri="{FF2B5EF4-FFF2-40B4-BE49-F238E27FC236}">
              <a16:creationId xmlns:a16="http://schemas.microsoft.com/office/drawing/2014/main" id="{00000000-0008-0000-0500-000092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83" name="Text Box 19">
          <a:extLst>
            <a:ext uri="{FF2B5EF4-FFF2-40B4-BE49-F238E27FC236}">
              <a16:creationId xmlns:a16="http://schemas.microsoft.com/office/drawing/2014/main" id="{00000000-0008-0000-0500-000093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4" name="Text Box 16">
          <a:extLst>
            <a:ext uri="{FF2B5EF4-FFF2-40B4-BE49-F238E27FC236}">
              <a16:creationId xmlns:a16="http://schemas.microsoft.com/office/drawing/2014/main" id="{00000000-0008-0000-0500-000094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5" name="Text Box 17">
          <a:extLst>
            <a:ext uri="{FF2B5EF4-FFF2-40B4-BE49-F238E27FC236}">
              <a16:creationId xmlns:a16="http://schemas.microsoft.com/office/drawing/2014/main" id="{00000000-0008-0000-0500-000095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6" name="Text Box 18">
          <a:extLst>
            <a:ext uri="{FF2B5EF4-FFF2-40B4-BE49-F238E27FC236}">
              <a16:creationId xmlns:a16="http://schemas.microsoft.com/office/drawing/2014/main" id="{00000000-0008-0000-0500-000096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1687" name="Text Box 19">
          <a:extLst>
            <a:ext uri="{FF2B5EF4-FFF2-40B4-BE49-F238E27FC236}">
              <a16:creationId xmlns:a16="http://schemas.microsoft.com/office/drawing/2014/main" id="{00000000-0008-0000-0500-00009706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59</xdr:row>
      <xdr:rowOff>504825</xdr:rowOff>
    </xdr:from>
    <xdr:ext cx="95250" cy="444014"/>
    <xdr:sp macro="" textlink="">
      <xdr:nvSpPr>
        <xdr:cNvPr id="1688" name="Text Box 15">
          <a:extLst>
            <a:ext uri="{FF2B5EF4-FFF2-40B4-BE49-F238E27FC236}">
              <a16:creationId xmlns:a16="http://schemas.microsoft.com/office/drawing/2014/main" id="{00000000-0008-0000-0500-00009806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89" name="Text Box 16">
          <a:extLst>
            <a:ext uri="{FF2B5EF4-FFF2-40B4-BE49-F238E27FC236}">
              <a16:creationId xmlns:a16="http://schemas.microsoft.com/office/drawing/2014/main" id="{00000000-0008-0000-0500-000099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0" name="Text Box 17">
          <a:extLst>
            <a:ext uri="{FF2B5EF4-FFF2-40B4-BE49-F238E27FC236}">
              <a16:creationId xmlns:a16="http://schemas.microsoft.com/office/drawing/2014/main" id="{00000000-0008-0000-0500-00009A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1" name="Text Box 18">
          <a:extLst>
            <a:ext uri="{FF2B5EF4-FFF2-40B4-BE49-F238E27FC236}">
              <a16:creationId xmlns:a16="http://schemas.microsoft.com/office/drawing/2014/main" id="{00000000-0008-0000-0500-00009B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1692" name="Text Box 19">
          <a:extLst>
            <a:ext uri="{FF2B5EF4-FFF2-40B4-BE49-F238E27FC236}">
              <a16:creationId xmlns:a16="http://schemas.microsoft.com/office/drawing/2014/main" id="{00000000-0008-0000-0500-00009C06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59</xdr:row>
      <xdr:rowOff>504825</xdr:rowOff>
    </xdr:from>
    <xdr:ext cx="95250" cy="442269"/>
    <xdr:sp macro="" textlink="">
      <xdr:nvSpPr>
        <xdr:cNvPr id="1693" name="Text Box 15">
          <a:extLst>
            <a:ext uri="{FF2B5EF4-FFF2-40B4-BE49-F238E27FC236}">
              <a16:creationId xmlns:a16="http://schemas.microsoft.com/office/drawing/2014/main" id="{00000000-0008-0000-0500-00009D06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4" name="Text Box 16">
          <a:extLst>
            <a:ext uri="{FF2B5EF4-FFF2-40B4-BE49-F238E27FC236}">
              <a16:creationId xmlns:a16="http://schemas.microsoft.com/office/drawing/2014/main" id="{00000000-0008-0000-0500-00009E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5" name="Text Box 17">
          <a:extLst>
            <a:ext uri="{FF2B5EF4-FFF2-40B4-BE49-F238E27FC236}">
              <a16:creationId xmlns:a16="http://schemas.microsoft.com/office/drawing/2014/main" id="{00000000-0008-0000-0500-00009F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1696" name="Text Box 18">
          <a:extLst>
            <a:ext uri="{FF2B5EF4-FFF2-40B4-BE49-F238E27FC236}">
              <a16:creationId xmlns:a16="http://schemas.microsoft.com/office/drawing/2014/main" id="{00000000-0008-0000-0500-0000A006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7" name="Text Box 16">
          <a:extLst>
            <a:ext uri="{FF2B5EF4-FFF2-40B4-BE49-F238E27FC236}">
              <a16:creationId xmlns:a16="http://schemas.microsoft.com/office/drawing/2014/main" id="{00000000-0008-0000-0500-0000A1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8" name="Text Box 17">
          <a:extLst>
            <a:ext uri="{FF2B5EF4-FFF2-40B4-BE49-F238E27FC236}">
              <a16:creationId xmlns:a16="http://schemas.microsoft.com/office/drawing/2014/main" id="{00000000-0008-0000-0500-0000A2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699" name="Text Box 18">
          <a:extLst>
            <a:ext uri="{FF2B5EF4-FFF2-40B4-BE49-F238E27FC236}">
              <a16:creationId xmlns:a16="http://schemas.microsoft.com/office/drawing/2014/main" id="{00000000-0008-0000-0500-0000A3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0" name="Text Box 19">
          <a:extLst>
            <a:ext uri="{FF2B5EF4-FFF2-40B4-BE49-F238E27FC236}">
              <a16:creationId xmlns:a16="http://schemas.microsoft.com/office/drawing/2014/main" id="{00000000-0008-0000-0500-0000A4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1" name="Text Box 16">
          <a:extLst>
            <a:ext uri="{FF2B5EF4-FFF2-40B4-BE49-F238E27FC236}">
              <a16:creationId xmlns:a16="http://schemas.microsoft.com/office/drawing/2014/main" id="{00000000-0008-0000-0500-0000A5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2" name="Text Box 17">
          <a:extLst>
            <a:ext uri="{FF2B5EF4-FFF2-40B4-BE49-F238E27FC236}">
              <a16:creationId xmlns:a16="http://schemas.microsoft.com/office/drawing/2014/main" id="{00000000-0008-0000-0500-0000A6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3" name="Text Box 18">
          <a:extLst>
            <a:ext uri="{FF2B5EF4-FFF2-40B4-BE49-F238E27FC236}">
              <a16:creationId xmlns:a16="http://schemas.microsoft.com/office/drawing/2014/main" id="{00000000-0008-0000-0500-0000A7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1704" name="Text Box 19">
          <a:extLst>
            <a:ext uri="{FF2B5EF4-FFF2-40B4-BE49-F238E27FC236}">
              <a16:creationId xmlns:a16="http://schemas.microsoft.com/office/drawing/2014/main" id="{00000000-0008-0000-0500-0000A806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5" name="Text Box 16">
          <a:extLst>
            <a:ext uri="{FF2B5EF4-FFF2-40B4-BE49-F238E27FC236}">
              <a16:creationId xmlns:a16="http://schemas.microsoft.com/office/drawing/2014/main" id="{00000000-0008-0000-0500-0000A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6" name="Text Box 17">
          <a:extLst>
            <a:ext uri="{FF2B5EF4-FFF2-40B4-BE49-F238E27FC236}">
              <a16:creationId xmlns:a16="http://schemas.microsoft.com/office/drawing/2014/main" id="{00000000-0008-0000-0500-0000A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7" name="Text Box 18">
          <a:extLst>
            <a:ext uri="{FF2B5EF4-FFF2-40B4-BE49-F238E27FC236}">
              <a16:creationId xmlns:a16="http://schemas.microsoft.com/office/drawing/2014/main" id="{00000000-0008-0000-0500-0000A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08" name="Text Box 19">
          <a:extLst>
            <a:ext uri="{FF2B5EF4-FFF2-40B4-BE49-F238E27FC236}">
              <a16:creationId xmlns:a16="http://schemas.microsoft.com/office/drawing/2014/main" id="{00000000-0008-0000-0500-0000A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1709" name="Text Box 15">
          <a:extLst>
            <a:ext uri="{FF2B5EF4-FFF2-40B4-BE49-F238E27FC236}">
              <a16:creationId xmlns:a16="http://schemas.microsoft.com/office/drawing/2014/main" id="{00000000-0008-0000-0500-0000AD06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0" name="Text Box 16">
          <a:extLst>
            <a:ext uri="{FF2B5EF4-FFF2-40B4-BE49-F238E27FC236}">
              <a16:creationId xmlns:a16="http://schemas.microsoft.com/office/drawing/2014/main" id="{00000000-0008-0000-0500-0000AE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1" name="Text Box 17">
          <a:extLst>
            <a:ext uri="{FF2B5EF4-FFF2-40B4-BE49-F238E27FC236}">
              <a16:creationId xmlns:a16="http://schemas.microsoft.com/office/drawing/2014/main" id="{00000000-0008-0000-0500-0000AF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2" name="Text Box 18">
          <a:extLst>
            <a:ext uri="{FF2B5EF4-FFF2-40B4-BE49-F238E27FC236}">
              <a16:creationId xmlns:a16="http://schemas.microsoft.com/office/drawing/2014/main" id="{00000000-0008-0000-0500-0000B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13" name="Text Box 19">
          <a:extLst>
            <a:ext uri="{FF2B5EF4-FFF2-40B4-BE49-F238E27FC236}">
              <a16:creationId xmlns:a16="http://schemas.microsoft.com/office/drawing/2014/main" id="{00000000-0008-0000-0500-0000B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1714" name="Text Box 15">
          <a:extLst>
            <a:ext uri="{FF2B5EF4-FFF2-40B4-BE49-F238E27FC236}">
              <a16:creationId xmlns:a16="http://schemas.microsoft.com/office/drawing/2014/main" id="{00000000-0008-0000-0500-0000B206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5" name="Text Box 16">
          <a:extLst>
            <a:ext uri="{FF2B5EF4-FFF2-40B4-BE49-F238E27FC236}">
              <a16:creationId xmlns:a16="http://schemas.microsoft.com/office/drawing/2014/main" id="{00000000-0008-0000-0500-0000B3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6" name="Text Box 17">
          <a:extLst>
            <a:ext uri="{FF2B5EF4-FFF2-40B4-BE49-F238E27FC236}">
              <a16:creationId xmlns:a16="http://schemas.microsoft.com/office/drawing/2014/main" id="{00000000-0008-0000-0500-0000B4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7" name="Text Box 18">
          <a:extLst>
            <a:ext uri="{FF2B5EF4-FFF2-40B4-BE49-F238E27FC236}">
              <a16:creationId xmlns:a16="http://schemas.microsoft.com/office/drawing/2014/main" id="{00000000-0008-0000-0500-0000B5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1718" name="Text Box 19">
          <a:extLst>
            <a:ext uri="{FF2B5EF4-FFF2-40B4-BE49-F238E27FC236}">
              <a16:creationId xmlns:a16="http://schemas.microsoft.com/office/drawing/2014/main" id="{00000000-0008-0000-0500-0000B606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65</xdr:row>
      <xdr:rowOff>504825</xdr:rowOff>
    </xdr:from>
    <xdr:ext cx="95250" cy="444014"/>
    <xdr:sp macro="" textlink="">
      <xdr:nvSpPr>
        <xdr:cNvPr id="1720" name="Text Box 15">
          <a:extLst>
            <a:ext uri="{FF2B5EF4-FFF2-40B4-BE49-F238E27FC236}">
              <a16:creationId xmlns:a16="http://schemas.microsoft.com/office/drawing/2014/main" id="{00000000-0008-0000-0500-0000B806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1" name="Text Box 16">
          <a:extLst>
            <a:ext uri="{FF2B5EF4-FFF2-40B4-BE49-F238E27FC236}">
              <a16:creationId xmlns:a16="http://schemas.microsoft.com/office/drawing/2014/main" id="{00000000-0008-0000-0500-0000B9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2" name="Text Box 17">
          <a:extLst>
            <a:ext uri="{FF2B5EF4-FFF2-40B4-BE49-F238E27FC236}">
              <a16:creationId xmlns:a16="http://schemas.microsoft.com/office/drawing/2014/main" id="{00000000-0008-0000-0500-0000BA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3" name="Text Box 18">
          <a:extLst>
            <a:ext uri="{FF2B5EF4-FFF2-40B4-BE49-F238E27FC236}">
              <a16:creationId xmlns:a16="http://schemas.microsoft.com/office/drawing/2014/main" id="{00000000-0008-0000-0500-0000BB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1724" name="Text Box 19">
          <a:extLst>
            <a:ext uri="{FF2B5EF4-FFF2-40B4-BE49-F238E27FC236}">
              <a16:creationId xmlns:a16="http://schemas.microsoft.com/office/drawing/2014/main" id="{00000000-0008-0000-0500-0000BC06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1725" name="Text Box 15">
          <a:extLst>
            <a:ext uri="{FF2B5EF4-FFF2-40B4-BE49-F238E27FC236}">
              <a16:creationId xmlns:a16="http://schemas.microsoft.com/office/drawing/2014/main" id="{00000000-0008-0000-0500-0000BD06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1726" name="Text Box 15">
          <a:extLst>
            <a:ext uri="{FF2B5EF4-FFF2-40B4-BE49-F238E27FC236}">
              <a16:creationId xmlns:a16="http://schemas.microsoft.com/office/drawing/2014/main" id="{00000000-0008-0000-0500-0000BE06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65</xdr:row>
      <xdr:rowOff>504825</xdr:rowOff>
    </xdr:from>
    <xdr:ext cx="95250" cy="442269"/>
    <xdr:sp macro="" textlink="">
      <xdr:nvSpPr>
        <xdr:cNvPr id="1727" name="Text Box 15">
          <a:extLst>
            <a:ext uri="{FF2B5EF4-FFF2-40B4-BE49-F238E27FC236}">
              <a16:creationId xmlns:a16="http://schemas.microsoft.com/office/drawing/2014/main" id="{00000000-0008-0000-0500-0000BF06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8" name="Text Box 16">
          <a:extLst>
            <a:ext uri="{FF2B5EF4-FFF2-40B4-BE49-F238E27FC236}">
              <a16:creationId xmlns:a16="http://schemas.microsoft.com/office/drawing/2014/main" id="{00000000-0008-0000-0500-0000C0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29" name="Text Box 17">
          <a:extLst>
            <a:ext uri="{FF2B5EF4-FFF2-40B4-BE49-F238E27FC236}">
              <a16:creationId xmlns:a16="http://schemas.microsoft.com/office/drawing/2014/main" id="{00000000-0008-0000-0500-0000C1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1730" name="Text Box 18">
          <a:extLst>
            <a:ext uri="{FF2B5EF4-FFF2-40B4-BE49-F238E27FC236}">
              <a16:creationId xmlns:a16="http://schemas.microsoft.com/office/drawing/2014/main" id="{00000000-0008-0000-0500-0000C206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1731" name="Text Box 15">
          <a:extLst>
            <a:ext uri="{FF2B5EF4-FFF2-40B4-BE49-F238E27FC236}">
              <a16:creationId xmlns:a16="http://schemas.microsoft.com/office/drawing/2014/main" id="{00000000-0008-0000-0500-0000C306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2" name="Text Box 16">
          <a:extLst>
            <a:ext uri="{FF2B5EF4-FFF2-40B4-BE49-F238E27FC236}">
              <a16:creationId xmlns:a16="http://schemas.microsoft.com/office/drawing/2014/main" id="{00000000-0008-0000-0500-0000C4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3" name="Text Box 17">
          <a:extLst>
            <a:ext uri="{FF2B5EF4-FFF2-40B4-BE49-F238E27FC236}">
              <a16:creationId xmlns:a16="http://schemas.microsoft.com/office/drawing/2014/main" id="{00000000-0008-0000-0500-0000C5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4" name="Text Box 18">
          <a:extLst>
            <a:ext uri="{FF2B5EF4-FFF2-40B4-BE49-F238E27FC236}">
              <a16:creationId xmlns:a16="http://schemas.microsoft.com/office/drawing/2014/main" id="{00000000-0008-0000-0500-0000C6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5" name="Text Box 19">
          <a:extLst>
            <a:ext uri="{FF2B5EF4-FFF2-40B4-BE49-F238E27FC236}">
              <a16:creationId xmlns:a16="http://schemas.microsoft.com/office/drawing/2014/main" id="{00000000-0008-0000-0500-0000C7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6" name="Text Box 16">
          <a:extLst>
            <a:ext uri="{FF2B5EF4-FFF2-40B4-BE49-F238E27FC236}">
              <a16:creationId xmlns:a16="http://schemas.microsoft.com/office/drawing/2014/main" id="{00000000-0008-0000-0500-0000C8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7" name="Text Box 17">
          <a:extLst>
            <a:ext uri="{FF2B5EF4-FFF2-40B4-BE49-F238E27FC236}">
              <a16:creationId xmlns:a16="http://schemas.microsoft.com/office/drawing/2014/main" id="{00000000-0008-0000-0500-0000C9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8" name="Text Box 18">
          <a:extLst>
            <a:ext uri="{FF2B5EF4-FFF2-40B4-BE49-F238E27FC236}">
              <a16:creationId xmlns:a16="http://schemas.microsoft.com/office/drawing/2014/main" id="{00000000-0008-0000-0500-0000CA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1739" name="Text Box 19">
          <a:extLst>
            <a:ext uri="{FF2B5EF4-FFF2-40B4-BE49-F238E27FC236}">
              <a16:creationId xmlns:a16="http://schemas.microsoft.com/office/drawing/2014/main" id="{00000000-0008-0000-0500-0000CB06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0" name="Text Box 16">
          <a:extLst>
            <a:ext uri="{FF2B5EF4-FFF2-40B4-BE49-F238E27FC236}">
              <a16:creationId xmlns:a16="http://schemas.microsoft.com/office/drawing/2014/main" id="{00000000-0008-0000-0500-0000C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1" name="Text Box 17">
          <a:extLst>
            <a:ext uri="{FF2B5EF4-FFF2-40B4-BE49-F238E27FC236}">
              <a16:creationId xmlns:a16="http://schemas.microsoft.com/office/drawing/2014/main" id="{00000000-0008-0000-0500-0000CD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2" name="Text Box 18">
          <a:extLst>
            <a:ext uri="{FF2B5EF4-FFF2-40B4-BE49-F238E27FC236}">
              <a16:creationId xmlns:a16="http://schemas.microsoft.com/office/drawing/2014/main" id="{00000000-0008-0000-0500-0000CE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43" name="Text Box 19">
          <a:extLst>
            <a:ext uri="{FF2B5EF4-FFF2-40B4-BE49-F238E27FC236}">
              <a16:creationId xmlns:a16="http://schemas.microsoft.com/office/drawing/2014/main" id="{00000000-0008-0000-0500-0000CF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4" name="Text Box 16">
          <a:extLst>
            <a:ext uri="{FF2B5EF4-FFF2-40B4-BE49-F238E27FC236}">
              <a16:creationId xmlns:a16="http://schemas.microsoft.com/office/drawing/2014/main" id="{00000000-0008-0000-0500-0000D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5" name="Text Box 17">
          <a:extLst>
            <a:ext uri="{FF2B5EF4-FFF2-40B4-BE49-F238E27FC236}">
              <a16:creationId xmlns:a16="http://schemas.microsoft.com/office/drawing/2014/main" id="{00000000-0008-0000-0500-0000D1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6" name="Text Box 18">
          <a:extLst>
            <a:ext uri="{FF2B5EF4-FFF2-40B4-BE49-F238E27FC236}">
              <a16:creationId xmlns:a16="http://schemas.microsoft.com/office/drawing/2014/main" id="{00000000-0008-0000-0500-0000D2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47" name="Text Box 19">
          <a:extLst>
            <a:ext uri="{FF2B5EF4-FFF2-40B4-BE49-F238E27FC236}">
              <a16:creationId xmlns:a16="http://schemas.microsoft.com/office/drawing/2014/main" id="{00000000-0008-0000-0500-0000D3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8" name="Text Box 16">
          <a:extLst>
            <a:ext uri="{FF2B5EF4-FFF2-40B4-BE49-F238E27FC236}">
              <a16:creationId xmlns:a16="http://schemas.microsoft.com/office/drawing/2014/main" id="{00000000-0008-0000-0500-0000D4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49" name="Text Box 17">
          <a:extLst>
            <a:ext uri="{FF2B5EF4-FFF2-40B4-BE49-F238E27FC236}">
              <a16:creationId xmlns:a16="http://schemas.microsoft.com/office/drawing/2014/main" id="{00000000-0008-0000-0500-0000D5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0" name="Text Box 18">
          <a:extLst>
            <a:ext uri="{FF2B5EF4-FFF2-40B4-BE49-F238E27FC236}">
              <a16:creationId xmlns:a16="http://schemas.microsoft.com/office/drawing/2014/main" id="{00000000-0008-0000-0500-0000D6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1751" name="Text Box 19">
          <a:extLst>
            <a:ext uri="{FF2B5EF4-FFF2-40B4-BE49-F238E27FC236}">
              <a16:creationId xmlns:a16="http://schemas.microsoft.com/office/drawing/2014/main" id="{00000000-0008-0000-0500-0000D706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71</xdr:row>
      <xdr:rowOff>504825</xdr:rowOff>
    </xdr:from>
    <xdr:ext cx="95250" cy="444014"/>
    <xdr:sp macro="" textlink="">
      <xdr:nvSpPr>
        <xdr:cNvPr id="1752" name="Text Box 15">
          <a:extLst>
            <a:ext uri="{FF2B5EF4-FFF2-40B4-BE49-F238E27FC236}">
              <a16:creationId xmlns:a16="http://schemas.microsoft.com/office/drawing/2014/main" id="{00000000-0008-0000-0500-0000D806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3" name="Text Box 16">
          <a:extLst>
            <a:ext uri="{FF2B5EF4-FFF2-40B4-BE49-F238E27FC236}">
              <a16:creationId xmlns:a16="http://schemas.microsoft.com/office/drawing/2014/main" id="{00000000-0008-0000-0500-0000D9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4" name="Text Box 17">
          <a:extLst>
            <a:ext uri="{FF2B5EF4-FFF2-40B4-BE49-F238E27FC236}">
              <a16:creationId xmlns:a16="http://schemas.microsoft.com/office/drawing/2014/main" id="{00000000-0008-0000-0500-0000DA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5" name="Text Box 18">
          <a:extLst>
            <a:ext uri="{FF2B5EF4-FFF2-40B4-BE49-F238E27FC236}">
              <a16:creationId xmlns:a16="http://schemas.microsoft.com/office/drawing/2014/main" id="{00000000-0008-0000-0500-0000DB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1756" name="Text Box 19">
          <a:extLst>
            <a:ext uri="{FF2B5EF4-FFF2-40B4-BE49-F238E27FC236}">
              <a16:creationId xmlns:a16="http://schemas.microsoft.com/office/drawing/2014/main" id="{00000000-0008-0000-0500-0000DC06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71</xdr:row>
      <xdr:rowOff>504825</xdr:rowOff>
    </xdr:from>
    <xdr:ext cx="95250" cy="442269"/>
    <xdr:sp macro="" textlink="">
      <xdr:nvSpPr>
        <xdr:cNvPr id="1757" name="Text Box 15">
          <a:extLst>
            <a:ext uri="{FF2B5EF4-FFF2-40B4-BE49-F238E27FC236}">
              <a16:creationId xmlns:a16="http://schemas.microsoft.com/office/drawing/2014/main" id="{00000000-0008-0000-0500-0000DD06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8" name="Text Box 16">
          <a:extLst>
            <a:ext uri="{FF2B5EF4-FFF2-40B4-BE49-F238E27FC236}">
              <a16:creationId xmlns:a16="http://schemas.microsoft.com/office/drawing/2014/main" id="{00000000-0008-0000-0500-0000DE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59" name="Text Box 17">
          <a:extLst>
            <a:ext uri="{FF2B5EF4-FFF2-40B4-BE49-F238E27FC236}">
              <a16:creationId xmlns:a16="http://schemas.microsoft.com/office/drawing/2014/main" id="{00000000-0008-0000-0500-0000DF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1760" name="Text Box 18">
          <a:extLst>
            <a:ext uri="{FF2B5EF4-FFF2-40B4-BE49-F238E27FC236}">
              <a16:creationId xmlns:a16="http://schemas.microsoft.com/office/drawing/2014/main" id="{00000000-0008-0000-0500-0000E006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1" name="Text Box 16">
          <a:extLst>
            <a:ext uri="{FF2B5EF4-FFF2-40B4-BE49-F238E27FC236}">
              <a16:creationId xmlns:a16="http://schemas.microsoft.com/office/drawing/2014/main" id="{00000000-0008-0000-0500-0000E1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2" name="Text Box 17">
          <a:extLst>
            <a:ext uri="{FF2B5EF4-FFF2-40B4-BE49-F238E27FC236}">
              <a16:creationId xmlns:a16="http://schemas.microsoft.com/office/drawing/2014/main" id="{00000000-0008-0000-0500-0000E2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3" name="Text Box 18">
          <a:extLst>
            <a:ext uri="{FF2B5EF4-FFF2-40B4-BE49-F238E27FC236}">
              <a16:creationId xmlns:a16="http://schemas.microsoft.com/office/drawing/2014/main" id="{00000000-0008-0000-0500-0000E3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4" name="Text Box 19">
          <a:extLst>
            <a:ext uri="{FF2B5EF4-FFF2-40B4-BE49-F238E27FC236}">
              <a16:creationId xmlns:a16="http://schemas.microsoft.com/office/drawing/2014/main" id="{00000000-0008-0000-0500-0000E4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5" name="Text Box 16">
          <a:extLst>
            <a:ext uri="{FF2B5EF4-FFF2-40B4-BE49-F238E27FC236}">
              <a16:creationId xmlns:a16="http://schemas.microsoft.com/office/drawing/2014/main" id="{00000000-0008-0000-0500-0000E5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6" name="Text Box 17">
          <a:extLst>
            <a:ext uri="{FF2B5EF4-FFF2-40B4-BE49-F238E27FC236}">
              <a16:creationId xmlns:a16="http://schemas.microsoft.com/office/drawing/2014/main" id="{00000000-0008-0000-0500-0000E6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7" name="Text Box 18">
          <a:extLst>
            <a:ext uri="{FF2B5EF4-FFF2-40B4-BE49-F238E27FC236}">
              <a16:creationId xmlns:a16="http://schemas.microsoft.com/office/drawing/2014/main" id="{00000000-0008-0000-0500-0000E7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1768" name="Text Box 19">
          <a:extLst>
            <a:ext uri="{FF2B5EF4-FFF2-40B4-BE49-F238E27FC236}">
              <a16:creationId xmlns:a16="http://schemas.microsoft.com/office/drawing/2014/main" id="{00000000-0008-0000-0500-0000E806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1769" name="Text Box 15">
          <a:extLst>
            <a:ext uri="{FF2B5EF4-FFF2-40B4-BE49-F238E27FC236}">
              <a16:creationId xmlns:a16="http://schemas.microsoft.com/office/drawing/2014/main" id="{00000000-0008-0000-0500-0000E906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1770" name="Text Box 15">
          <a:extLst>
            <a:ext uri="{FF2B5EF4-FFF2-40B4-BE49-F238E27FC236}">
              <a16:creationId xmlns:a16="http://schemas.microsoft.com/office/drawing/2014/main" id="{00000000-0008-0000-0500-0000EA06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1772" name="Text Box 15">
          <a:extLst>
            <a:ext uri="{FF2B5EF4-FFF2-40B4-BE49-F238E27FC236}">
              <a16:creationId xmlns:a16="http://schemas.microsoft.com/office/drawing/2014/main" id="{00000000-0008-0000-0500-0000EC06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1773" name="Text Box 15">
          <a:extLst>
            <a:ext uri="{FF2B5EF4-FFF2-40B4-BE49-F238E27FC236}">
              <a16:creationId xmlns:a16="http://schemas.microsoft.com/office/drawing/2014/main" id="{00000000-0008-0000-0500-0000ED06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1774" name="Text Box 15">
          <a:extLst>
            <a:ext uri="{FF2B5EF4-FFF2-40B4-BE49-F238E27FC236}">
              <a16:creationId xmlns:a16="http://schemas.microsoft.com/office/drawing/2014/main" id="{00000000-0008-0000-0500-0000EE06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5" name="Text Box 16">
          <a:extLst>
            <a:ext uri="{FF2B5EF4-FFF2-40B4-BE49-F238E27FC236}">
              <a16:creationId xmlns:a16="http://schemas.microsoft.com/office/drawing/2014/main" id="{00000000-0008-0000-0500-0000EF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6" name="Text Box 17">
          <a:extLst>
            <a:ext uri="{FF2B5EF4-FFF2-40B4-BE49-F238E27FC236}">
              <a16:creationId xmlns:a16="http://schemas.microsoft.com/office/drawing/2014/main" id="{00000000-0008-0000-0500-0000F0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7" name="Text Box 18">
          <a:extLst>
            <a:ext uri="{FF2B5EF4-FFF2-40B4-BE49-F238E27FC236}">
              <a16:creationId xmlns:a16="http://schemas.microsoft.com/office/drawing/2014/main" id="{00000000-0008-0000-0500-0000F1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78" name="Text Box 19">
          <a:extLst>
            <a:ext uri="{FF2B5EF4-FFF2-40B4-BE49-F238E27FC236}">
              <a16:creationId xmlns:a16="http://schemas.microsoft.com/office/drawing/2014/main" id="{00000000-0008-0000-0500-0000F2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79" name="Text Box 16">
          <a:extLst>
            <a:ext uri="{FF2B5EF4-FFF2-40B4-BE49-F238E27FC236}">
              <a16:creationId xmlns:a16="http://schemas.microsoft.com/office/drawing/2014/main" id="{00000000-0008-0000-0500-0000F3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0" name="Text Box 17">
          <a:extLst>
            <a:ext uri="{FF2B5EF4-FFF2-40B4-BE49-F238E27FC236}">
              <a16:creationId xmlns:a16="http://schemas.microsoft.com/office/drawing/2014/main" id="{00000000-0008-0000-0500-0000F4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1" name="Text Box 18">
          <a:extLst>
            <a:ext uri="{FF2B5EF4-FFF2-40B4-BE49-F238E27FC236}">
              <a16:creationId xmlns:a16="http://schemas.microsoft.com/office/drawing/2014/main" id="{00000000-0008-0000-0500-0000F5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82" name="Text Box 19">
          <a:extLst>
            <a:ext uri="{FF2B5EF4-FFF2-40B4-BE49-F238E27FC236}">
              <a16:creationId xmlns:a16="http://schemas.microsoft.com/office/drawing/2014/main" id="{00000000-0008-0000-0500-0000F6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3" name="Text Box 16">
          <a:extLst>
            <a:ext uri="{FF2B5EF4-FFF2-40B4-BE49-F238E27FC236}">
              <a16:creationId xmlns:a16="http://schemas.microsoft.com/office/drawing/2014/main" id="{00000000-0008-0000-0500-0000F7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4" name="Text Box 17">
          <a:extLst>
            <a:ext uri="{FF2B5EF4-FFF2-40B4-BE49-F238E27FC236}">
              <a16:creationId xmlns:a16="http://schemas.microsoft.com/office/drawing/2014/main" id="{00000000-0008-0000-0500-0000F8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5" name="Text Box 18">
          <a:extLst>
            <a:ext uri="{FF2B5EF4-FFF2-40B4-BE49-F238E27FC236}">
              <a16:creationId xmlns:a16="http://schemas.microsoft.com/office/drawing/2014/main" id="{00000000-0008-0000-0500-0000F9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1786" name="Text Box 19">
          <a:extLst>
            <a:ext uri="{FF2B5EF4-FFF2-40B4-BE49-F238E27FC236}">
              <a16:creationId xmlns:a16="http://schemas.microsoft.com/office/drawing/2014/main" id="{00000000-0008-0000-0500-0000FA06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7" name="Text Box 16">
          <a:extLst>
            <a:ext uri="{FF2B5EF4-FFF2-40B4-BE49-F238E27FC236}">
              <a16:creationId xmlns:a16="http://schemas.microsoft.com/office/drawing/2014/main" id="{00000000-0008-0000-0500-0000FB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8" name="Text Box 17">
          <a:extLst>
            <a:ext uri="{FF2B5EF4-FFF2-40B4-BE49-F238E27FC236}">
              <a16:creationId xmlns:a16="http://schemas.microsoft.com/office/drawing/2014/main" id="{00000000-0008-0000-0500-0000FC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89" name="Text Box 18">
          <a:extLst>
            <a:ext uri="{FF2B5EF4-FFF2-40B4-BE49-F238E27FC236}">
              <a16:creationId xmlns:a16="http://schemas.microsoft.com/office/drawing/2014/main" id="{00000000-0008-0000-0500-0000FD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1790" name="Text Box 19">
          <a:extLst>
            <a:ext uri="{FF2B5EF4-FFF2-40B4-BE49-F238E27FC236}">
              <a16:creationId xmlns:a16="http://schemas.microsoft.com/office/drawing/2014/main" id="{00000000-0008-0000-0500-0000FE06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1" name="Text Box 16">
          <a:extLst>
            <a:ext uri="{FF2B5EF4-FFF2-40B4-BE49-F238E27FC236}">
              <a16:creationId xmlns:a16="http://schemas.microsoft.com/office/drawing/2014/main" id="{00000000-0008-0000-0500-0000FF06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2" name="Text Box 17">
          <a:extLst>
            <a:ext uri="{FF2B5EF4-FFF2-40B4-BE49-F238E27FC236}">
              <a16:creationId xmlns:a16="http://schemas.microsoft.com/office/drawing/2014/main" id="{00000000-0008-0000-0500-000000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1793" name="Text Box 18">
          <a:extLst>
            <a:ext uri="{FF2B5EF4-FFF2-40B4-BE49-F238E27FC236}">
              <a16:creationId xmlns:a16="http://schemas.microsoft.com/office/drawing/2014/main" id="{00000000-0008-0000-0500-000001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4" name="Text Box 16">
          <a:extLst>
            <a:ext uri="{FF2B5EF4-FFF2-40B4-BE49-F238E27FC236}">
              <a16:creationId xmlns:a16="http://schemas.microsoft.com/office/drawing/2014/main" id="{00000000-0008-0000-0500-000002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5" name="Text Box 17">
          <a:extLst>
            <a:ext uri="{FF2B5EF4-FFF2-40B4-BE49-F238E27FC236}">
              <a16:creationId xmlns:a16="http://schemas.microsoft.com/office/drawing/2014/main" id="{00000000-0008-0000-0500-000003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6" name="Text Box 18">
          <a:extLst>
            <a:ext uri="{FF2B5EF4-FFF2-40B4-BE49-F238E27FC236}">
              <a16:creationId xmlns:a16="http://schemas.microsoft.com/office/drawing/2014/main" id="{00000000-0008-0000-0500-000004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7" name="Text Box 19">
          <a:extLst>
            <a:ext uri="{FF2B5EF4-FFF2-40B4-BE49-F238E27FC236}">
              <a16:creationId xmlns:a16="http://schemas.microsoft.com/office/drawing/2014/main" id="{00000000-0008-0000-0500-000005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8" name="Text Box 16">
          <a:extLst>
            <a:ext uri="{FF2B5EF4-FFF2-40B4-BE49-F238E27FC236}">
              <a16:creationId xmlns:a16="http://schemas.microsoft.com/office/drawing/2014/main" id="{00000000-0008-0000-0500-00000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799" name="Text Box 17">
          <a:extLst>
            <a:ext uri="{FF2B5EF4-FFF2-40B4-BE49-F238E27FC236}">
              <a16:creationId xmlns:a16="http://schemas.microsoft.com/office/drawing/2014/main" id="{00000000-0008-0000-0500-00000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0" name="Text Box 18">
          <a:extLst>
            <a:ext uri="{FF2B5EF4-FFF2-40B4-BE49-F238E27FC236}">
              <a16:creationId xmlns:a16="http://schemas.microsoft.com/office/drawing/2014/main" id="{00000000-0008-0000-0500-00000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1801" name="Text Box 19">
          <a:extLst>
            <a:ext uri="{FF2B5EF4-FFF2-40B4-BE49-F238E27FC236}">
              <a16:creationId xmlns:a16="http://schemas.microsoft.com/office/drawing/2014/main" id="{00000000-0008-0000-0500-00000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2" name="Text Box 16">
          <a:extLst>
            <a:ext uri="{FF2B5EF4-FFF2-40B4-BE49-F238E27FC236}">
              <a16:creationId xmlns:a16="http://schemas.microsoft.com/office/drawing/2014/main" id="{00000000-0008-0000-0500-00000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3" name="Text Box 17">
          <a:extLst>
            <a:ext uri="{FF2B5EF4-FFF2-40B4-BE49-F238E27FC236}">
              <a16:creationId xmlns:a16="http://schemas.microsoft.com/office/drawing/2014/main" id="{00000000-0008-0000-0500-00000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4" name="Text Box 18">
          <a:extLst>
            <a:ext uri="{FF2B5EF4-FFF2-40B4-BE49-F238E27FC236}">
              <a16:creationId xmlns:a16="http://schemas.microsoft.com/office/drawing/2014/main" id="{00000000-0008-0000-0500-00000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05" name="Text Box 19">
          <a:extLst>
            <a:ext uri="{FF2B5EF4-FFF2-40B4-BE49-F238E27FC236}">
              <a16:creationId xmlns:a16="http://schemas.microsoft.com/office/drawing/2014/main" id="{00000000-0008-0000-0500-00000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61691"/>
    <xdr:sp macro="" textlink="">
      <xdr:nvSpPr>
        <xdr:cNvPr id="1806" name="Text Box 15">
          <a:extLst>
            <a:ext uri="{FF2B5EF4-FFF2-40B4-BE49-F238E27FC236}">
              <a16:creationId xmlns:a16="http://schemas.microsoft.com/office/drawing/2014/main" id="{00000000-0008-0000-0500-00000E070000}"/>
            </a:ext>
          </a:extLst>
        </xdr:cNvPr>
        <xdr:cNvSpPr txBox="1">
          <a:spLocks noChangeArrowheads="1"/>
        </xdr:cNvSpPr>
      </xdr:nvSpPr>
      <xdr:spPr bwMode="auto">
        <a:xfrm>
          <a:off x="3710214" y="380047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7" name="Text Box 16">
          <a:extLst>
            <a:ext uri="{FF2B5EF4-FFF2-40B4-BE49-F238E27FC236}">
              <a16:creationId xmlns:a16="http://schemas.microsoft.com/office/drawing/2014/main" id="{00000000-0008-0000-0500-00000F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8" name="Text Box 17">
          <a:extLst>
            <a:ext uri="{FF2B5EF4-FFF2-40B4-BE49-F238E27FC236}">
              <a16:creationId xmlns:a16="http://schemas.microsoft.com/office/drawing/2014/main" id="{00000000-0008-0000-0500-000010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09" name="Text Box 18">
          <a:extLst>
            <a:ext uri="{FF2B5EF4-FFF2-40B4-BE49-F238E27FC236}">
              <a16:creationId xmlns:a16="http://schemas.microsoft.com/office/drawing/2014/main" id="{00000000-0008-0000-0500-00001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10" name="Text Box 19">
          <a:extLst>
            <a:ext uri="{FF2B5EF4-FFF2-40B4-BE49-F238E27FC236}">
              <a16:creationId xmlns:a16="http://schemas.microsoft.com/office/drawing/2014/main" id="{00000000-0008-0000-0500-00001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1811" name="Text Box 15">
          <a:extLst>
            <a:ext uri="{FF2B5EF4-FFF2-40B4-BE49-F238E27FC236}">
              <a16:creationId xmlns:a16="http://schemas.microsoft.com/office/drawing/2014/main" id="{00000000-0008-0000-0500-000013070000}"/>
            </a:ext>
          </a:extLst>
        </xdr:cNvPr>
        <xdr:cNvSpPr txBox="1">
          <a:spLocks noChangeArrowheads="1"/>
        </xdr:cNvSpPr>
      </xdr:nvSpPr>
      <xdr:spPr bwMode="auto">
        <a:xfrm>
          <a:off x="6555468" y="3800475"/>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2" name="Text Box 16">
          <a:extLst>
            <a:ext uri="{FF2B5EF4-FFF2-40B4-BE49-F238E27FC236}">
              <a16:creationId xmlns:a16="http://schemas.microsoft.com/office/drawing/2014/main" id="{00000000-0008-0000-0500-000014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3" name="Text Box 17">
          <a:extLst>
            <a:ext uri="{FF2B5EF4-FFF2-40B4-BE49-F238E27FC236}">
              <a16:creationId xmlns:a16="http://schemas.microsoft.com/office/drawing/2014/main" id="{00000000-0008-0000-0500-000015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4" name="Text Box 18">
          <a:extLst>
            <a:ext uri="{FF2B5EF4-FFF2-40B4-BE49-F238E27FC236}">
              <a16:creationId xmlns:a16="http://schemas.microsoft.com/office/drawing/2014/main" id="{00000000-0008-0000-0500-000016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1815" name="Text Box 19">
          <a:extLst>
            <a:ext uri="{FF2B5EF4-FFF2-40B4-BE49-F238E27FC236}">
              <a16:creationId xmlns:a16="http://schemas.microsoft.com/office/drawing/2014/main" id="{00000000-0008-0000-0500-000017070000}"/>
            </a:ext>
          </a:extLst>
        </xdr:cNvPr>
        <xdr:cNvSpPr txBox="1">
          <a:spLocks noChangeArrowheads="1"/>
        </xdr:cNvSpPr>
      </xdr:nvSpPr>
      <xdr:spPr bwMode="auto">
        <a:xfrm>
          <a:off x="15475857"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83</xdr:row>
      <xdr:rowOff>504825</xdr:rowOff>
    </xdr:from>
    <xdr:ext cx="95250" cy="444014"/>
    <xdr:sp macro="" textlink="">
      <xdr:nvSpPr>
        <xdr:cNvPr id="1817" name="Text Box 15">
          <a:extLst>
            <a:ext uri="{FF2B5EF4-FFF2-40B4-BE49-F238E27FC236}">
              <a16:creationId xmlns:a16="http://schemas.microsoft.com/office/drawing/2014/main" id="{00000000-0008-0000-0500-000019070000}"/>
            </a:ext>
          </a:extLst>
        </xdr:cNvPr>
        <xdr:cNvSpPr txBox="1">
          <a:spLocks noChangeArrowheads="1"/>
        </xdr:cNvSpPr>
      </xdr:nvSpPr>
      <xdr:spPr bwMode="auto">
        <a:xfrm>
          <a:off x="3710214" y="3612696"/>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8" name="Text Box 16">
          <a:extLst>
            <a:ext uri="{FF2B5EF4-FFF2-40B4-BE49-F238E27FC236}">
              <a16:creationId xmlns:a16="http://schemas.microsoft.com/office/drawing/2014/main" id="{00000000-0008-0000-0500-00001A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19" name="Text Box 17">
          <a:extLst>
            <a:ext uri="{FF2B5EF4-FFF2-40B4-BE49-F238E27FC236}">
              <a16:creationId xmlns:a16="http://schemas.microsoft.com/office/drawing/2014/main" id="{00000000-0008-0000-0500-00001B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0" name="Text Box 18">
          <a:extLst>
            <a:ext uri="{FF2B5EF4-FFF2-40B4-BE49-F238E27FC236}">
              <a16:creationId xmlns:a16="http://schemas.microsoft.com/office/drawing/2014/main" id="{00000000-0008-0000-0500-00001C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1821" name="Text Box 19">
          <a:extLst>
            <a:ext uri="{FF2B5EF4-FFF2-40B4-BE49-F238E27FC236}">
              <a16:creationId xmlns:a16="http://schemas.microsoft.com/office/drawing/2014/main" id="{00000000-0008-0000-0500-00001D070000}"/>
            </a:ext>
          </a:extLst>
        </xdr:cNvPr>
        <xdr:cNvSpPr txBox="1">
          <a:spLocks noChangeArrowheads="1"/>
        </xdr:cNvSpPr>
      </xdr:nvSpPr>
      <xdr:spPr bwMode="auto">
        <a:xfrm>
          <a:off x="371021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1822" name="Text Box 15">
          <a:extLst>
            <a:ext uri="{FF2B5EF4-FFF2-40B4-BE49-F238E27FC236}">
              <a16:creationId xmlns:a16="http://schemas.microsoft.com/office/drawing/2014/main" id="{00000000-0008-0000-0500-00001E070000}"/>
            </a:ext>
          </a:extLst>
        </xdr:cNvPr>
        <xdr:cNvSpPr txBox="1">
          <a:spLocks noChangeArrowheads="1"/>
        </xdr:cNvSpPr>
      </xdr:nvSpPr>
      <xdr:spPr bwMode="auto">
        <a:xfrm>
          <a:off x="3710214"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1823" name="Text Box 15">
          <a:extLst>
            <a:ext uri="{FF2B5EF4-FFF2-40B4-BE49-F238E27FC236}">
              <a16:creationId xmlns:a16="http://schemas.microsoft.com/office/drawing/2014/main" id="{00000000-0008-0000-0500-00001F070000}"/>
            </a:ext>
          </a:extLst>
        </xdr:cNvPr>
        <xdr:cNvSpPr txBox="1">
          <a:spLocks noChangeArrowheads="1"/>
        </xdr:cNvSpPr>
      </xdr:nvSpPr>
      <xdr:spPr bwMode="auto">
        <a:xfrm>
          <a:off x="3710214" y="38004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83</xdr:row>
      <xdr:rowOff>504825</xdr:rowOff>
    </xdr:from>
    <xdr:ext cx="95250" cy="442269"/>
    <xdr:sp macro="" textlink="">
      <xdr:nvSpPr>
        <xdr:cNvPr id="1824" name="Text Box 15">
          <a:extLst>
            <a:ext uri="{FF2B5EF4-FFF2-40B4-BE49-F238E27FC236}">
              <a16:creationId xmlns:a16="http://schemas.microsoft.com/office/drawing/2014/main" id="{00000000-0008-0000-0500-000020070000}"/>
            </a:ext>
          </a:extLst>
        </xdr:cNvPr>
        <xdr:cNvSpPr txBox="1">
          <a:spLocks noChangeArrowheads="1"/>
        </xdr:cNvSpPr>
      </xdr:nvSpPr>
      <xdr:spPr bwMode="auto">
        <a:xfrm>
          <a:off x="6555468" y="3612696"/>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5" name="Text Box 16">
          <a:extLst>
            <a:ext uri="{FF2B5EF4-FFF2-40B4-BE49-F238E27FC236}">
              <a16:creationId xmlns:a16="http://schemas.microsoft.com/office/drawing/2014/main" id="{00000000-0008-0000-0500-000021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6" name="Text Box 17">
          <a:extLst>
            <a:ext uri="{FF2B5EF4-FFF2-40B4-BE49-F238E27FC236}">
              <a16:creationId xmlns:a16="http://schemas.microsoft.com/office/drawing/2014/main" id="{00000000-0008-0000-0500-000022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1827" name="Text Box 18">
          <a:extLst>
            <a:ext uri="{FF2B5EF4-FFF2-40B4-BE49-F238E27FC236}">
              <a16:creationId xmlns:a16="http://schemas.microsoft.com/office/drawing/2014/main" id="{00000000-0008-0000-0500-000023070000}"/>
            </a:ext>
          </a:extLst>
        </xdr:cNvPr>
        <xdr:cNvSpPr txBox="1">
          <a:spLocks noChangeArrowheads="1"/>
        </xdr:cNvSpPr>
      </xdr:nvSpPr>
      <xdr:spPr bwMode="auto">
        <a:xfrm>
          <a:off x="6555468"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1828" name="Text Box 15">
          <a:extLst>
            <a:ext uri="{FF2B5EF4-FFF2-40B4-BE49-F238E27FC236}">
              <a16:creationId xmlns:a16="http://schemas.microsoft.com/office/drawing/2014/main" id="{00000000-0008-0000-0500-000024070000}"/>
            </a:ext>
          </a:extLst>
        </xdr:cNvPr>
        <xdr:cNvSpPr txBox="1">
          <a:spLocks noChangeArrowheads="1"/>
        </xdr:cNvSpPr>
      </xdr:nvSpPr>
      <xdr:spPr bwMode="auto">
        <a:xfrm>
          <a:off x="6555468" y="38004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29" name="Text Box 16">
          <a:extLst>
            <a:ext uri="{FF2B5EF4-FFF2-40B4-BE49-F238E27FC236}">
              <a16:creationId xmlns:a16="http://schemas.microsoft.com/office/drawing/2014/main" id="{00000000-0008-0000-0500-000025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0" name="Text Box 17">
          <a:extLst>
            <a:ext uri="{FF2B5EF4-FFF2-40B4-BE49-F238E27FC236}">
              <a16:creationId xmlns:a16="http://schemas.microsoft.com/office/drawing/2014/main" id="{00000000-0008-0000-0500-000026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1" name="Text Box 18">
          <a:extLst>
            <a:ext uri="{FF2B5EF4-FFF2-40B4-BE49-F238E27FC236}">
              <a16:creationId xmlns:a16="http://schemas.microsoft.com/office/drawing/2014/main" id="{00000000-0008-0000-0500-000027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2" name="Text Box 19">
          <a:extLst>
            <a:ext uri="{FF2B5EF4-FFF2-40B4-BE49-F238E27FC236}">
              <a16:creationId xmlns:a16="http://schemas.microsoft.com/office/drawing/2014/main" id="{00000000-0008-0000-0500-000028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3" name="Text Box 16">
          <a:extLst>
            <a:ext uri="{FF2B5EF4-FFF2-40B4-BE49-F238E27FC236}">
              <a16:creationId xmlns:a16="http://schemas.microsoft.com/office/drawing/2014/main" id="{00000000-0008-0000-0500-000029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4" name="Text Box 17">
          <a:extLst>
            <a:ext uri="{FF2B5EF4-FFF2-40B4-BE49-F238E27FC236}">
              <a16:creationId xmlns:a16="http://schemas.microsoft.com/office/drawing/2014/main" id="{00000000-0008-0000-0500-00002A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5" name="Text Box 18">
          <a:extLst>
            <a:ext uri="{FF2B5EF4-FFF2-40B4-BE49-F238E27FC236}">
              <a16:creationId xmlns:a16="http://schemas.microsoft.com/office/drawing/2014/main" id="{00000000-0008-0000-0500-00002B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1836" name="Text Box 19">
          <a:extLst>
            <a:ext uri="{FF2B5EF4-FFF2-40B4-BE49-F238E27FC236}">
              <a16:creationId xmlns:a16="http://schemas.microsoft.com/office/drawing/2014/main" id="{00000000-0008-0000-0500-00002C070000}"/>
            </a:ext>
          </a:extLst>
        </xdr:cNvPr>
        <xdr:cNvSpPr txBox="1">
          <a:spLocks noChangeArrowheads="1"/>
        </xdr:cNvSpPr>
      </xdr:nvSpPr>
      <xdr:spPr bwMode="auto">
        <a:xfrm>
          <a:off x="9398454" y="361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7" name="Text Box 16">
          <a:extLst>
            <a:ext uri="{FF2B5EF4-FFF2-40B4-BE49-F238E27FC236}">
              <a16:creationId xmlns:a16="http://schemas.microsoft.com/office/drawing/2014/main" id="{00000000-0008-0000-0500-00002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8" name="Text Box 17">
          <a:extLst>
            <a:ext uri="{FF2B5EF4-FFF2-40B4-BE49-F238E27FC236}">
              <a16:creationId xmlns:a16="http://schemas.microsoft.com/office/drawing/2014/main" id="{00000000-0008-0000-0500-00002E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39" name="Text Box 18">
          <a:extLst>
            <a:ext uri="{FF2B5EF4-FFF2-40B4-BE49-F238E27FC236}">
              <a16:creationId xmlns:a16="http://schemas.microsoft.com/office/drawing/2014/main" id="{00000000-0008-0000-0500-00002F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40" name="Text Box 19">
          <a:extLst>
            <a:ext uri="{FF2B5EF4-FFF2-40B4-BE49-F238E27FC236}">
              <a16:creationId xmlns:a16="http://schemas.microsoft.com/office/drawing/2014/main" id="{00000000-0008-0000-0500-000030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1" name="Text Box 16">
          <a:extLst>
            <a:ext uri="{FF2B5EF4-FFF2-40B4-BE49-F238E27FC236}">
              <a16:creationId xmlns:a16="http://schemas.microsoft.com/office/drawing/2014/main" id="{00000000-0008-0000-0500-00003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2" name="Text Box 17">
          <a:extLst>
            <a:ext uri="{FF2B5EF4-FFF2-40B4-BE49-F238E27FC236}">
              <a16:creationId xmlns:a16="http://schemas.microsoft.com/office/drawing/2014/main" id="{00000000-0008-0000-0500-000032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3" name="Text Box 18">
          <a:extLst>
            <a:ext uri="{FF2B5EF4-FFF2-40B4-BE49-F238E27FC236}">
              <a16:creationId xmlns:a16="http://schemas.microsoft.com/office/drawing/2014/main" id="{00000000-0008-0000-0500-000033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44" name="Text Box 19">
          <a:extLst>
            <a:ext uri="{FF2B5EF4-FFF2-40B4-BE49-F238E27FC236}">
              <a16:creationId xmlns:a16="http://schemas.microsoft.com/office/drawing/2014/main" id="{00000000-0008-0000-0500-000034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5" name="Text Box 16">
          <a:extLst>
            <a:ext uri="{FF2B5EF4-FFF2-40B4-BE49-F238E27FC236}">
              <a16:creationId xmlns:a16="http://schemas.microsoft.com/office/drawing/2014/main" id="{00000000-0008-0000-0500-000035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6" name="Text Box 17">
          <a:extLst>
            <a:ext uri="{FF2B5EF4-FFF2-40B4-BE49-F238E27FC236}">
              <a16:creationId xmlns:a16="http://schemas.microsoft.com/office/drawing/2014/main" id="{00000000-0008-0000-0500-000036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7" name="Text Box 18">
          <a:extLst>
            <a:ext uri="{FF2B5EF4-FFF2-40B4-BE49-F238E27FC236}">
              <a16:creationId xmlns:a16="http://schemas.microsoft.com/office/drawing/2014/main" id="{00000000-0008-0000-0500-000037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1848" name="Text Box 19">
          <a:extLst>
            <a:ext uri="{FF2B5EF4-FFF2-40B4-BE49-F238E27FC236}">
              <a16:creationId xmlns:a16="http://schemas.microsoft.com/office/drawing/2014/main" id="{00000000-0008-0000-0500-000038070000}"/>
            </a:ext>
          </a:extLst>
        </xdr:cNvPr>
        <xdr:cNvSpPr txBox="1">
          <a:spLocks noChangeArrowheads="1"/>
        </xdr:cNvSpPr>
      </xdr:nvSpPr>
      <xdr:spPr bwMode="auto">
        <a:xfrm>
          <a:off x="15475857"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89</xdr:row>
      <xdr:rowOff>504825</xdr:rowOff>
    </xdr:from>
    <xdr:ext cx="95250" cy="444014"/>
    <xdr:sp macro="" textlink="">
      <xdr:nvSpPr>
        <xdr:cNvPr id="1849" name="Text Box 15">
          <a:extLst>
            <a:ext uri="{FF2B5EF4-FFF2-40B4-BE49-F238E27FC236}">
              <a16:creationId xmlns:a16="http://schemas.microsoft.com/office/drawing/2014/main" id="{00000000-0008-0000-0500-000039070000}"/>
            </a:ext>
          </a:extLst>
        </xdr:cNvPr>
        <xdr:cNvSpPr txBox="1">
          <a:spLocks noChangeArrowheads="1"/>
        </xdr:cNvSpPr>
      </xdr:nvSpPr>
      <xdr:spPr bwMode="auto">
        <a:xfrm>
          <a:off x="3710214" y="415698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0" name="Text Box 16">
          <a:extLst>
            <a:ext uri="{FF2B5EF4-FFF2-40B4-BE49-F238E27FC236}">
              <a16:creationId xmlns:a16="http://schemas.microsoft.com/office/drawing/2014/main" id="{00000000-0008-0000-0500-00003A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1" name="Text Box 17">
          <a:extLst>
            <a:ext uri="{FF2B5EF4-FFF2-40B4-BE49-F238E27FC236}">
              <a16:creationId xmlns:a16="http://schemas.microsoft.com/office/drawing/2014/main" id="{00000000-0008-0000-0500-00003B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2" name="Text Box 18">
          <a:extLst>
            <a:ext uri="{FF2B5EF4-FFF2-40B4-BE49-F238E27FC236}">
              <a16:creationId xmlns:a16="http://schemas.microsoft.com/office/drawing/2014/main" id="{00000000-0008-0000-0500-00003C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1853" name="Text Box 19">
          <a:extLst>
            <a:ext uri="{FF2B5EF4-FFF2-40B4-BE49-F238E27FC236}">
              <a16:creationId xmlns:a16="http://schemas.microsoft.com/office/drawing/2014/main" id="{00000000-0008-0000-0500-00003D070000}"/>
            </a:ext>
          </a:extLst>
        </xdr:cNvPr>
        <xdr:cNvSpPr txBox="1">
          <a:spLocks noChangeArrowheads="1"/>
        </xdr:cNvSpPr>
      </xdr:nvSpPr>
      <xdr:spPr bwMode="auto">
        <a:xfrm>
          <a:off x="371021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89</xdr:row>
      <xdr:rowOff>504825</xdr:rowOff>
    </xdr:from>
    <xdr:ext cx="95250" cy="442269"/>
    <xdr:sp macro="" textlink="">
      <xdr:nvSpPr>
        <xdr:cNvPr id="1854" name="Text Box 15">
          <a:extLst>
            <a:ext uri="{FF2B5EF4-FFF2-40B4-BE49-F238E27FC236}">
              <a16:creationId xmlns:a16="http://schemas.microsoft.com/office/drawing/2014/main" id="{00000000-0008-0000-0500-00003E070000}"/>
            </a:ext>
          </a:extLst>
        </xdr:cNvPr>
        <xdr:cNvSpPr txBox="1">
          <a:spLocks noChangeArrowheads="1"/>
        </xdr:cNvSpPr>
      </xdr:nvSpPr>
      <xdr:spPr bwMode="auto">
        <a:xfrm>
          <a:off x="6555468" y="415698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5" name="Text Box 16">
          <a:extLst>
            <a:ext uri="{FF2B5EF4-FFF2-40B4-BE49-F238E27FC236}">
              <a16:creationId xmlns:a16="http://schemas.microsoft.com/office/drawing/2014/main" id="{00000000-0008-0000-0500-00003F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6" name="Text Box 17">
          <a:extLst>
            <a:ext uri="{FF2B5EF4-FFF2-40B4-BE49-F238E27FC236}">
              <a16:creationId xmlns:a16="http://schemas.microsoft.com/office/drawing/2014/main" id="{00000000-0008-0000-0500-000040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1857" name="Text Box 18">
          <a:extLst>
            <a:ext uri="{FF2B5EF4-FFF2-40B4-BE49-F238E27FC236}">
              <a16:creationId xmlns:a16="http://schemas.microsoft.com/office/drawing/2014/main" id="{00000000-0008-0000-0500-000041070000}"/>
            </a:ext>
          </a:extLst>
        </xdr:cNvPr>
        <xdr:cNvSpPr txBox="1">
          <a:spLocks noChangeArrowheads="1"/>
        </xdr:cNvSpPr>
      </xdr:nvSpPr>
      <xdr:spPr bwMode="auto">
        <a:xfrm>
          <a:off x="6555468"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8" name="Text Box 16">
          <a:extLst>
            <a:ext uri="{FF2B5EF4-FFF2-40B4-BE49-F238E27FC236}">
              <a16:creationId xmlns:a16="http://schemas.microsoft.com/office/drawing/2014/main" id="{00000000-0008-0000-0500-000042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59" name="Text Box 17">
          <a:extLst>
            <a:ext uri="{FF2B5EF4-FFF2-40B4-BE49-F238E27FC236}">
              <a16:creationId xmlns:a16="http://schemas.microsoft.com/office/drawing/2014/main" id="{00000000-0008-0000-0500-000043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0" name="Text Box 18">
          <a:extLst>
            <a:ext uri="{FF2B5EF4-FFF2-40B4-BE49-F238E27FC236}">
              <a16:creationId xmlns:a16="http://schemas.microsoft.com/office/drawing/2014/main" id="{00000000-0008-0000-0500-000044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1" name="Text Box 19">
          <a:extLst>
            <a:ext uri="{FF2B5EF4-FFF2-40B4-BE49-F238E27FC236}">
              <a16:creationId xmlns:a16="http://schemas.microsoft.com/office/drawing/2014/main" id="{00000000-0008-0000-0500-000045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2" name="Text Box 16">
          <a:extLst>
            <a:ext uri="{FF2B5EF4-FFF2-40B4-BE49-F238E27FC236}">
              <a16:creationId xmlns:a16="http://schemas.microsoft.com/office/drawing/2014/main" id="{00000000-0008-0000-0500-000046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3" name="Text Box 17">
          <a:extLst>
            <a:ext uri="{FF2B5EF4-FFF2-40B4-BE49-F238E27FC236}">
              <a16:creationId xmlns:a16="http://schemas.microsoft.com/office/drawing/2014/main" id="{00000000-0008-0000-0500-000047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4" name="Text Box 18">
          <a:extLst>
            <a:ext uri="{FF2B5EF4-FFF2-40B4-BE49-F238E27FC236}">
              <a16:creationId xmlns:a16="http://schemas.microsoft.com/office/drawing/2014/main" id="{00000000-0008-0000-0500-000048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1865" name="Text Box 19">
          <a:extLst>
            <a:ext uri="{FF2B5EF4-FFF2-40B4-BE49-F238E27FC236}">
              <a16:creationId xmlns:a16="http://schemas.microsoft.com/office/drawing/2014/main" id="{00000000-0008-0000-0500-000049070000}"/>
            </a:ext>
          </a:extLst>
        </xdr:cNvPr>
        <xdr:cNvSpPr txBox="1">
          <a:spLocks noChangeArrowheads="1"/>
        </xdr:cNvSpPr>
      </xdr:nvSpPr>
      <xdr:spPr bwMode="auto">
        <a:xfrm>
          <a:off x="9398454" y="416378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1866" name="Text Box 15">
          <a:extLst>
            <a:ext uri="{FF2B5EF4-FFF2-40B4-BE49-F238E27FC236}">
              <a16:creationId xmlns:a16="http://schemas.microsoft.com/office/drawing/2014/main" id="{00000000-0008-0000-0500-00004A070000}"/>
            </a:ext>
          </a:extLst>
        </xdr:cNvPr>
        <xdr:cNvSpPr txBox="1">
          <a:spLocks noChangeArrowheads="1"/>
        </xdr:cNvSpPr>
      </xdr:nvSpPr>
      <xdr:spPr bwMode="auto">
        <a:xfrm>
          <a:off x="3710214" y="434476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1867" name="Text Box 15">
          <a:extLst>
            <a:ext uri="{FF2B5EF4-FFF2-40B4-BE49-F238E27FC236}">
              <a16:creationId xmlns:a16="http://schemas.microsoft.com/office/drawing/2014/main" id="{00000000-0008-0000-0500-00004B070000}"/>
            </a:ext>
          </a:extLst>
        </xdr:cNvPr>
        <xdr:cNvSpPr txBox="1">
          <a:spLocks noChangeArrowheads="1"/>
        </xdr:cNvSpPr>
      </xdr:nvSpPr>
      <xdr:spPr bwMode="auto">
        <a:xfrm>
          <a:off x="6555468"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1868" name="Text Box 15">
          <a:extLst>
            <a:ext uri="{FF2B5EF4-FFF2-40B4-BE49-F238E27FC236}">
              <a16:creationId xmlns:a16="http://schemas.microsoft.com/office/drawing/2014/main" id="{00000000-0008-0000-0500-00004C070000}"/>
            </a:ext>
          </a:extLst>
        </xdr:cNvPr>
        <xdr:cNvSpPr txBox="1">
          <a:spLocks noChangeArrowheads="1"/>
        </xdr:cNvSpPr>
      </xdr:nvSpPr>
      <xdr:spPr bwMode="auto">
        <a:xfrm>
          <a:off x="15475857" y="434476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1869" name="Text Box 15">
          <a:extLst>
            <a:ext uri="{FF2B5EF4-FFF2-40B4-BE49-F238E27FC236}">
              <a16:creationId xmlns:a16="http://schemas.microsoft.com/office/drawing/2014/main" id="{00000000-0008-0000-0500-00004D070000}"/>
            </a:ext>
          </a:extLst>
        </xdr:cNvPr>
        <xdr:cNvSpPr txBox="1">
          <a:spLocks noChangeArrowheads="1"/>
        </xdr:cNvSpPr>
      </xdr:nvSpPr>
      <xdr:spPr bwMode="auto">
        <a:xfrm>
          <a:off x="3710214"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1870" name="Text Box 15">
          <a:extLst>
            <a:ext uri="{FF2B5EF4-FFF2-40B4-BE49-F238E27FC236}">
              <a16:creationId xmlns:a16="http://schemas.microsoft.com/office/drawing/2014/main" id="{00000000-0008-0000-0500-00004E070000}"/>
            </a:ext>
          </a:extLst>
        </xdr:cNvPr>
        <xdr:cNvSpPr txBox="1">
          <a:spLocks noChangeArrowheads="1"/>
        </xdr:cNvSpPr>
      </xdr:nvSpPr>
      <xdr:spPr bwMode="auto">
        <a:xfrm>
          <a:off x="3710214" y="434476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1871" name="Text Box 15">
          <a:extLst>
            <a:ext uri="{FF2B5EF4-FFF2-40B4-BE49-F238E27FC236}">
              <a16:creationId xmlns:a16="http://schemas.microsoft.com/office/drawing/2014/main" id="{00000000-0008-0000-0500-00004F070000}"/>
            </a:ext>
          </a:extLst>
        </xdr:cNvPr>
        <xdr:cNvSpPr txBox="1">
          <a:spLocks noChangeArrowheads="1"/>
        </xdr:cNvSpPr>
      </xdr:nvSpPr>
      <xdr:spPr bwMode="auto">
        <a:xfrm>
          <a:off x="6555468" y="434476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2" name="Text Box 16">
          <a:extLst>
            <a:ext uri="{FF2B5EF4-FFF2-40B4-BE49-F238E27FC236}">
              <a16:creationId xmlns:a16="http://schemas.microsoft.com/office/drawing/2014/main" id="{00000000-0008-0000-0500-00005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3" name="Text Box 17">
          <a:extLst>
            <a:ext uri="{FF2B5EF4-FFF2-40B4-BE49-F238E27FC236}">
              <a16:creationId xmlns:a16="http://schemas.microsoft.com/office/drawing/2014/main" id="{00000000-0008-0000-0500-000051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4" name="Text Box 18">
          <a:extLst>
            <a:ext uri="{FF2B5EF4-FFF2-40B4-BE49-F238E27FC236}">
              <a16:creationId xmlns:a16="http://schemas.microsoft.com/office/drawing/2014/main" id="{00000000-0008-0000-0500-000052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75" name="Text Box 19">
          <a:extLst>
            <a:ext uri="{FF2B5EF4-FFF2-40B4-BE49-F238E27FC236}">
              <a16:creationId xmlns:a16="http://schemas.microsoft.com/office/drawing/2014/main" id="{00000000-0008-0000-0500-000053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6" name="Text Box 16">
          <a:extLst>
            <a:ext uri="{FF2B5EF4-FFF2-40B4-BE49-F238E27FC236}">
              <a16:creationId xmlns:a16="http://schemas.microsoft.com/office/drawing/2014/main" id="{00000000-0008-0000-0500-00005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7" name="Text Box 17">
          <a:extLst>
            <a:ext uri="{FF2B5EF4-FFF2-40B4-BE49-F238E27FC236}">
              <a16:creationId xmlns:a16="http://schemas.microsoft.com/office/drawing/2014/main" id="{00000000-0008-0000-0500-000055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8" name="Text Box 18">
          <a:extLst>
            <a:ext uri="{FF2B5EF4-FFF2-40B4-BE49-F238E27FC236}">
              <a16:creationId xmlns:a16="http://schemas.microsoft.com/office/drawing/2014/main" id="{00000000-0008-0000-0500-000056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79" name="Text Box 19">
          <a:extLst>
            <a:ext uri="{FF2B5EF4-FFF2-40B4-BE49-F238E27FC236}">
              <a16:creationId xmlns:a16="http://schemas.microsoft.com/office/drawing/2014/main" id="{00000000-0008-0000-0500-000057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0" name="Text Box 16">
          <a:extLst>
            <a:ext uri="{FF2B5EF4-FFF2-40B4-BE49-F238E27FC236}">
              <a16:creationId xmlns:a16="http://schemas.microsoft.com/office/drawing/2014/main" id="{00000000-0008-0000-0500-000058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1" name="Text Box 17">
          <a:extLst>
            <a:ext uri="{FF2B5EF4-FFF2-40B4-BE49-F238E27FC236}">
              <a16:creationId xmlns:a16="http://schemas.microsoft.com/office/drawing/2014/main" id="{00000000-0008-0000-0500-000059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2" name="Text Box 18">
          <a:extLst>
            <a:ext uri="{FF2B5EF4-FFF2-40B4-BE49-F238E27FC236}">
              <a16:creationId xmlns:a16="http://schemas.microsoft.com/office/drawing/2014/main" id="{00000000-0008-0000-0500-00005A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1883" name="Text Box 19">
          <a:extLst>
            <a:ext uri="{FF2B5EF4-FFF2-40B4-BE49-F238E27FC236}">
              <a16:creationId xmlns:a16="http://schemas.microsoft.com/office/drawing/2014/main" id="{00000000-0008-0000-0500-00005B070000}"/>
            </a:ext>
          </a:extLst>
        </xdr:cNvPr>
        <xdr:cNvSpPr txBox="1">
          <a:spLocks noChangeArrowheads="1"/>
        </xdr:cNvSpPr>
      </xdr:nvSpPr>
      <xdr:spPr bwMode="auto">
        <a:xfrm>
          <a:off x="15475857"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95</xdr:row>
      <xdr:rowOff>504825</xdr:rowOff>
    </xdr:from>
    <xdr:ext cx="95250" cy="444014"/>
    <xdr:sp macro="" textlink="">
      <xdr:nvSpPr>
        <xdr:cNvPr id="1884" name="Text Box 15">
          <a:extLst>
            <a:ext uri="{FF2B5EF4-FFF2-40B4-BE49-F238E27FC236}">
              <a16:creationId xmlns:a16="http://schemas.microsoft.com/office/drawing/2014/main" id="{00000000-0008-0000-0500-00005C070000}"/>
            </a:ext>
          </a:extLst>
        </xdr:cNvPr>
        <xdr:cNvSpPr txBox="1">
          <a:spLocks noChangeArrowheads="1"/>
        </xdr:cNvSpPr>
      </xdr:nvSpPr>
      <xdr:spPr bwMode="auto">
        <a:xfrm>
          <a:off x="3710214" y="4701268"/>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5" name="Text Box 16">
          <a:extLst>
            <a:ext uri="{FF2B5EF4-FFF2-40B4-BE49-F238E27FC236}">
              <a16:creationId xmlns:a16="http://schemas.microsoft.com/office/drawing/2014/main" id="{00000000-0008-0000-0500-00005D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6" name="Text Box 17">
          <a:extLst>
            <a:ext uri="{FF2B5EF4-FFF2-40B4-BE49-F238E27FC236}">
              <a16:creationId xmlns:a16="http://schemas.microsoft.com/office/drawing/2014/main" id="{00000000-0008-0000-0500-00005E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7" name="Text Box 18">
          <a:extLst>
            <a:ext uri="{FF2B5EF4-FFF2-40B4-BE49-F238E27FC236}">
              <a16:creationId xmlns:a16="http://schemas.microsoft.com/office/drawing/2014/main" id="{00000000-0008-0000-0500-00005F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1888" name="Text Box 19">
          <a:extLst>
            <a:ext uri="{FF2B5EF4-FFF2-40B4-BE49-F238E27FC236}">
              <a16:creationId xmlns:a16="http://schemas.microsoft.com/office/drawing/2014/main" id="{00000000-0008-0000-0500-000060070000}"/>
            </a:ext>
          </a:extLst>
        </xdr:cNvPr>
        <xdr:cNvSpPr txBox="1">
          <a:spLocks noChangeArrowheads="1"/>
        </xdr:cNvSpPr>
      </xdr:nvSpPr>
      <xdr:spPr bwMode="auto">
        <a:xfrm>
          <a:off x="371021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95</xdr:row>
      <xdr:rowOff>504825</xdr:rowOff>
    </xdr:from>
    <xdr:ext cx="95250" cy="442269"/>
    <xdr:sp macro="" textlink="">
      <xdr:nvSpPr>
        <xdr:cNvPr id="1889" name="Text Box 15">
          <a:extLst>
            <a:ext uri="{FF2B5EF4-FFF2-40B4-BE49-F238E27FC236}">
              <a16:creationId xmlns:a16="http://schemas.microsoft.com/office/drawing/2014/main" id="{00000000-0008-0000-0500-000061070000}"/>
            </a:ext>
          </a:extLst>
        </xdr:cNvPr>
        <xdr:cNvSpPr txBox="1">
          <a:spLocks noChangeArrowheads="1"/>
        </xdr:cNvSpPr>
      </xdr:nvSpPr>
      <xdr:spPr bwMode="auto">
        <a:xfrm>
          <a:off x="6555468" y="470126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0" name="Text Box 16">
          <a:extLst>
            <a:ext uri="{FF2B5EF4-FFF2-40B4-BE49-F238E27FC236}">
              <a16:creationId xmlns:a16="http://schemas.microsoft.com/office/drawing/2014/main" id="{00000000-0008-0000-0500-000062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1" name="Text Box 17">
          <a:extLst>
            <a:ext uri="{FF2B5EF4-FFF2-40B4-BE49-F238E27FC236}">
              <a16:creationId xmlns:a16="http://schemas.microsoft.com/office/drawing/2014/main" id="{00000000-0008-0000-0500-000063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1892" name="Text Box 18">
          <a:extLst>
            <a:ext uri="{FF2B5EF4-FFF2-40B4-BE49-F238E27FC236}">
              <a16:creationId xmlns:a16="http://schemas.microsoft.com/office/drawing/2014/main" id="{00000000-0008-0000-0500-000064070000}"/>
            </a:ext>
          </a:extLst>
        </xdr:cNvPr>
        <xdr:cNvSpPr txBox="1">
          <a:spLocks noChangeArrowheads="1"/>
        </xdr:cNvSpPr>
      </xdr:nvSpPr>
      <xdr:spPr bwMode="auto">
        <a:xfrm>
          <a:off x="6555468"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3" name="Text Box 16">
          <a:extLst>
            <a:ext uri="{FF2B5EF4-FFF2-40B4-BE49-F238E27FC236}">
              <a16:creationId xmlns:a16="http://schemas.microsoft.com/office/drawing/2014/main" id="{00000000-0008-0000-0500-000065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4" name="Text Box 17">
          <a:extLst>
            <a:ext uri="{FF2B5EF4-FFF2-40B4-BE49-F238E27FC236}">
              <a16:creationId xmlns:a16="http://schemas.microsoft.com/office/drawing/2014/main" id="{00000000-0008-0000-0500-000066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5" name="Text Box 18">
          <a:extLst>
            <a:ext uri="{FF2B5EF4-FFF2-40B4-BE49-F238E27FC236}">
              <a16:creationId xmlns:a16="http://schemas.microsoft.com/office/drawing/2014/main" id="{00000000-0008-0000-0500-000067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6" name="Text Box 19">
          <a:extLst>
            <a:ext uri="{FF2B5EF4-FFF2-40B4-BE49-F238E27FC236}">
              <a16:creationId xmlns:a16="http://schemas.microsoft.com/office/drawing/2014/main" id="{00000000-0008-0000-0500-000068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7" name="Text Box 16">
          <a:extLst>
            <a:ext uri="{FF2B5EF4-FFF2-40B4-BE49-F238E27FC236}">
              <a16:creationId xmlns:a16="http://schemas.microsoft.com/office/drawing/2014/main" id="{00000000-0008-0000-0500-000069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8" name="Text Box 17">
          <a:extLst>
            <a:ext uri="{FF2B5EF4-FFF2-40B4-BE49-F238E27FC236}">
              <a16:creationId xmlns:a16="http://schemas.microsoft.com/office/drawing/2014/main" id="{00000000-0008-0000-0500-00006A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899" name="Text Box 18">
          <a:extLst>
            <a:ext uri="{FF2B5EF4-FFF2-40B4-BE49-F238E27FC236}">
              <a16:creationId xmlns:a16="http://schemas.microsoft.com/office/drawing/2014/main" id="{00000000-0008-0000-0500-00006B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1900" name="Text Box 19">
          <a:extLst>
            <a:ext uri="{FF2B5EF4-FFF2-40B4-BE49-F238E27FC236}">
              <a16:creationId xmlns:a16="http://schemas.microsoft.com/office/drawing/2014/main" id="{00000000-0008-0000-0500-00006C070000}"/>
            </a:ext>
          </a:extLst>
        </xdr:cNvPr>
        <xdr:cNvSpPr txBox="1">
          <a:spLocks noChangeArrowheads="1"/>
        </xdr:cNvSpPr>
      </xdr:nvSpPr>
      <xdr:spPr bwMode="auto">
        <a:xfrm>
          <a:off x="9398454" y="470807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1" name="Text Box 16">
          <a:extLst>
            <a:ext uri="{FF2B5EF4-FFF2-40B4-BE49-F238E27FC236}">
              <a16:creationId xmlns:a16="http://schemas.microsoft.com/office/drawing/2014/main" id="{00000000-0008-0000-0500-00006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2" name="Text Box 17">
          <a:extLst>
            <a:ext uri="{FF2B5EF4-FFF2-40B4-BE49-F238E27FC236}">
              <a16:creationId xmlns:a16="http://schemas.microsoft.com/office/drawing/2014/main" id="{00000000-0008-0000-0500-00006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3" name="Text Box 18">
          <a:extLst>
            <a:ext uri="{FF2B5EF4-FFF2-40B4-BE49-F238E27FC236}">
              <a16:creationId xmlns:a16="http://schemas.microsoft.com/office/drawing/2014/main" id="{00000000-0008-0000-0500-00006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04" name="Text Box 19">
          <a:extLst>
            <a:ext uri="{FF2B5EF4-FFF2-40B4-BE49-F238E27FC236}">
              <a16:creationId xmlns:a16="http://schemas.microsoft.com/office/drawing/2014/main" id="{00000000-0008-0000-0500-00007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1905" name="Text Box 15">
          <a:extLst>
            <a:ext uri="{FF2B5EF4-FFF2-40B4-BE49-F238E27FC236}">
              <a16:creationId xmlns:a16="http://schemas.microsoft.com/office/drawing/2014/main" id="{00000000-0008-0000-0500-000071070000}"/>
            </a:ext>
          </a:extLst>
        </xdr:cNvPr>
        <xdr:cNvSpPr txBox="1">
          <a:spLocks noChangeArrowheads="1"/>
        </xdr:cNvSpPr>
      </xdr:nvSpPr>
      <xdr:spPr bwMode="auto">
        <a:xfrm>
          <a:off x="3710214" y="5433332"/>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6" name="Text Box 16">
          <a:extLst>
            <a:ext uri="{FF2B5EF4-FFF2-40B4-BE49-F238E27FC236}">
              <a16:creationId xmlns:a16="http://schemas.microsoft.com/office/drawing/2014/main" id="{00000000-0008-0000-0500-000072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7" name="Text Box 17">
          <a:extLst>
            <a:ext uri="{FF2B5EF4-FFF2-40B4-BE49-F238E27FC236}">
              <a16:creationId xmlns:a16="http://schemas.microsoft.com/office/drawing/2014/main" id="{00000000-0008-0000-0500-000073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8" name="Text Box 18">
          <a:extLst>
            <a:ext uri="{FF2B5EF4-FFF2-40B4-BE49-F238E27FC236}">
              <a16:creationId xmlns:a16="http://schemas.microsoft.com/office/drawing/2014/main" id="{00000000-0008-0000-0500-00007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09" name="Text Box 19">
          <a:extLst>
            <a:ext uri="{FF2B5EF4-FFF2-40B4-BE49-F238E27FC236}">
              <a16:creationId xmlns:a16="http://schemas.microsoft.com/office/drawing/2014/main" id="{00000000-0008-0000-0500-00007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1910" name="Text Box 15">
          <a:extLst>
            <a:ext uri="{FF2B5EF4-FFF2-40B4-BE49-F238E27FC236}">
              <a16:creationId xmlns:a16="http://schemas.microsoft.com/office/drawing/2014/main" id="{00000000-0008-0000-0500-000076070000}"/>
            </a:ext>
          </a:extLst>
        </xdr:cNvPr>
        <xdr:cNvSpPr txBox="1">
          <a:spLocks noChangeArrowheads="1"/>
        </xdr:cNvSpPr>
      </xdr:nvSpPr>
      <xdr:spPr bwMode="auto">
        <a:xfrm>
          <a:off x="6555468"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1" name="Text Box 16">
          <a:extLst>
            <a:ext uri="{FF2B5EF4-FFF2-40B4-BE49-F238E27FC236}">
              <a16:creationId xmlns:a16="http://schemas.microsoft.com/office/drawing/2014/main" id="{00000000-0008-0000-0500-000077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2" name="Text Box 17">
          <a:extLst>
            <a:ext uri="{FF2B5EF4-FFF2-40B4-BE49-F238E27FC236}">
              <a16:creationId xmlns:a16="http://schemas.microsoft.com/office/drawing/2014/main" id="{00000000-0008-0000-0500-000078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3" name="Text Box 18">
          <a:extLst>
            <a:ext uri="{FF2B5EF4-FFF2-40B4-BE49-F238E27FC236}">
              <a16:creationId xmlns:a16="http://schemas.microsoft.com/office/drawing/2014/main" id="{00000000-0008-0000-0500-000079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1914" name="Text Box 19">
          <a:extLst>
            <a:ext uri="{FF2B5EF4-FFF2-40B4-BE49-F238E27FC236}">
              <a16:creationId xmlns:a16="http://schemas.microsoft.com/office/drawing/2014/main" id="{00000000-0008-0000-0500-00007A070000}"/>
            </a:ext>
          </a:extLst>
        </xdr:cNvPr>
        <xdr:cNvSpPr txBox="1">
          <a:spLocks noChangeArrowheads="1"/>
        </xdr:cNvSpPr>
      </xdr:nvSpPr>
      <xdr:spPr bwMode="auto">
        <a:xfrm>
          <a:off x="15475857"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1915" name="Text Box 15">
          <a:extLst>
            <a:ext uri="{FF2B5EF4-FFF2-40B4-BE49-F238E27FC236}">
              <a16:creationId xmlns:a16="http://schemas.microsoft.com/office/drawing/2014/main" id="{00000000-0008-0000-0500-00007B070000}"/>
            </a:ext>
          </a:extLst>
        </xdr:cNvPr>
        <xdr:cNvSpPr txBox="1">
          <a:spLocks noChangeArrowheads="1"/>
        </xdr:cNvSpPr>
      </xdr:nvSpPr>
      <xdr:spPr bwMode="auto">
        <a:xfrm>
          <a:off x="15475857" y="543333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101</xdr:row>
      <xdr:rowOff>504825</xdr:rowOff>
    </xdr:from>
    <xdr:ext cx="95250" cy="444014"/>
    <xdr:sp macro="" textlink="">
      <xdr:nvSpPr>
        <xdr:cNvPr id="1916" name="Text Box 15">
          <a:extLst>
            <a:ext uri="{FF2B5EF4-FFF2-40B4-BE49-F238E27FC236}">
              <a16:creationId xmlns:a16="http://schemas.microsoft.com/office/drawing/2014/main" id="{00000000-0008-0000-0500-00007C070000}"/>
            </a:ext>
          </a:extLst>
        </xdr:cNvPr>
        <xdr:cNvSpPr txBox="1">
          <a:spLocks noChangeArrowheads="1"/>
        </xdr:cNvSpPr>
      </xdr:nvSpPr>
      <xdr:spPr bwMode="auto">
        <a:xfrm>
          <a:off x="3710214" y="524555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7" name="Text Box 16">
          <a:extLst>
            <a:ext uri="{FF2B5EF4-FFF2-40B4-BE49-F238E27FC236}">
              <a16:creationId xmlns:a16="http://schemas.microsoft.com/office/drawing/2014/main" id="{00000000-0008-0000-0500-00007D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8" name="Text Box 17">
          <a:extLst>
            <a:ext uri="{FF2B5EF4-FFF2-40B4-BE49-F238E27FC236}">
              <a16:creationId xmlns:a16="http://schemas.microsoft.com/office/drawing/2014/main" id="{00000000-0008-0000-0500-00007E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19" name="Text Box 18">
          <a:extLst>
            <a:ext uri="{FF2B5EF4-FFF2-40B4-BE49-F238E27FC236}">
              <a16:creationId xmlns:a16="http://schemas.microsoft.com/office/drawing/2014/main" id="{00000000-0008-0000-0500-00007F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1920" name="Text Box 19">
          <a:extLst>
            <a:ext uri="{FF2B5EF4-FFF2-40B4-BE49-F238E27FC236}">
              <a16:creationId xmlns:a16="http://schemas.microsoft.com/office/drawing/2014/main" id="{00000000-0008-0000-0500-000080070000}"/>
            </a:ext>
          </a:extLst>
        </xdr:cNvPr>
        <xdr:cNvSpPr txBox="1">
          <a:spLocks noChangeArrowheads="1"/>
        </xdr:cNvSpPr>
      </xdr:nvSpPr>
      <xdr:spPr bwMode="auto">
        <a:xfrm>
          <a:off x="371021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1921" name="Text Box 15">
          <a:extLst>
            <a:ext uri="{FF2B5EF4-FFF2-40B4-BE49-F238E27FC236}">
              <a16:creationId xmlns:a16="http://schemas.microsoft.com/office/drawing/2014/main" id="{00000000-0008-0000-0500-000081070000}"/>
            </a:ext>
          </a:extLst>
        </xdr:cNvPr>
        <xdr:cNvSpPr txBox="1">
          <a:spLocks noChangeArrowheads="1"/>
        </xdr:cNvSpPr>
      </xdr:nvSpPr>
      <xdr:spPr bwMode="auto">
        <a:xfrm>
          <a:off x="3710214"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1922" name="Text Box 15">
          <a:extLst>
            <a:ext uri="{FF2B5EF4-FFF2-40B4-BE49-F238E27FC236}">
              <a16:creationId xmlns:a16="http://schemas.microsoft.com/office/drawing/2014/main" id="{00000000-0008-0000-0500-000082070000}"/>
            </a:ext>
          </a:extLst>
        </xdr:cNvPr>
        <xdr:cNvSpPr txBox="1">
          <a:spLocks noChangeArrowheads="1"/>
        </xdr:cNvSpPr>
      </xdr:nvSpPr>
      <xdr:spPr bwMode="auto">
        <a:xfrm>
          <a:off x="3710214" y="5433332"/>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101</xdr:row>
      <xdr:rowOff>504825</xdr:rowOff>
    </xdr:from>
    <xdr:ext cx="95250" cy="442269"/>
    <xdr:sp macro="" textlink="">
      <xdr:nvSpPr>
        <xdr:cNvPr id="1923" name="Text Box 15">
          <a:extLst>
            <a:ext uri="{FF2B5EF4-FFF2-40B4-BE49-F238E27FC236}">
              <a16:creationId xmlns:a16="http://schemas.microsoft.com/office/drawing/2014/main" id="{00000000-0008-0000-0500-000083070000}"/>
            </a:ext>
          </a:extLst>
        </xdr:cNvPr>
        <xdr:cNvSpPr txBox="1">
          <a:spLocks noChangeArrowheads="1"/>
        </xdr:cNvSpPr>
      </xdr:nvSpPr>
      <xdr:spPr bwMode="auto">
        <a:xfrm>
          <a:off x="6555468" y="5245554"/>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4" name="Text Box 16">
          <a:extLst>
            <a:ext uri="{FF2B5EF4-FFF2-40B4-BE49-F238E27FC236}">
              <a16:creationId xmlns:a16="http://schemas.microsoft.com/office/drawing/2014/main" id="{00000000-0008-0000-0500-000084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5" name="Text Box 17">
          <a:extLst>
            <a:ext uri="{FF2B5EF4-FFF2-40B4-BE49-F238E27FC236}">
              <a16:creationId xmlns:a16="http://schemas.microsoft.com/office/drawing/2014/main" id="{00000000-0008-0000-0500-000085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1926" name="Text Box 18">
          <a:extLst>
            <a:ext uri="{FF2B5EF4-FFF2-40B4-BE49-F238E27FC236}">
              <a16:creationId xmlns:a16="http://schemas.microsoft.com/office/drawing/2014/main" id="{00000000-0008-0000-0500-000086070000}"/>
            </a:ext>
          </a:extLst>
        </xdr:cNvPr>
        <xdr:cNvSpPr txBox="1">
          <a:spLocks noChangeArrowheads="1"/>
        </xdr:cNvSpPr>
      </xdr:nvSpPr>
      <xdr:spPr bwMode="auto">
        <a:xfrm>
          <a:off x="6555468"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1927" name="Text Box 15">
          <a:extLst>
            <a:ext uri="{FF2B5EF4-FFF2-40B4-BE49-F238E27FC236}">
              <a16:creationId xmlns:a16="http://schemas.microsoft.com/office/drawing/2014/main" id="{00000000-0008-0000-0500-000087070000}"/>
            </a:ext>
          </a:extLst>
        </xdr:cNvPr>
        <xdr:cNvSpPr txBox="1">
          <a:spLocks noChangeArrowheads="1"/>
        </xdr:cNvSpPr>
      </xdr:nvSpPr>
      <xdr:spPr bwMode="auto">
        <a:xfrm>
          <a:off x="6555468" y="5433332"/>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8" name="Text Box 16">
          <a:extLst>
            <a:ext uri="{FF2B5EF4-FFF2-40B4-BE49-F238E27FC236}">
              <a16:creationId xmlns:a16="http://schemas.microsoft.com/office/drawing/2014/main" id="{00000000-0008-0000-0500-000088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29" name="Text Box 17">
          <a:extLst>
            <a:ext uri="{FF2B5EF4-FFF2-40B4-BE49-F238E27FC236}">
              <a16:creationId xmlns:a16="http://schemas.microsoft.com/office/drawing/2014/main" id="{00000000-0008-0000-0500-000089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0" name="Text Box 18">
          <a:extLst>
            <a:ext uri="{FF2B5EF4-FFF2-40B4-BE49-F238E27FC236}">
              <a16:creationId xmlns:a16="http://schemas.microsoft.com/office/drawing/2014/main" id="{00000000-0008-0000-0500-00008A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1" name="Text Box 19">
          <a:extLst>
            <a:ext uri="{FF2B5EF4-FFF2-40B4-BE49-F238E27FC236}">
              <a16:creationId xmlns:a16="http://schemas.microsoft.com/office/drawing/2014/main" id="{00000000-0008-0000-0500-00008B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2" name="Text Box 16">
          <a:extLst>
            <a:ext uri="{FF2B5EF4-FFF2-40B4-BE49-F238E27FC236}">
              <a16:creationId xmlns:a16="http://schemas.microsoft.com/office/drawing/2014/main" id="{00000000-0008-0000-0500-00008C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3" name="Text Box 17">
          <a:extLst>
            <a:ext uri="{FF2B5EF4-FFF2-40B4-BE49-F238E27FC236}">
              <a16:creationId xmlns:a16="http://schemas.microsoft.com/office/drawing/2014/main" id="{00000000-0008-0000-0500-00008D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4" name="Text Box 18">
          <a:extLst>
            <a:ext uri="{FF2B5EF4-FFF2-40B4-BE49-F238E27FC236}">
              <a16:creationId xmlns:a16="http://schemas.microsoft.com/office/drawing/2014/main" id="{00000000-0008-0000-0500-00008E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1935" name="Text Box 19">
          <a:extLst>
            <a:ext uri="{FF2B5EF4-FFF2-40B4-BE49-F238E27FC236}">
              <a16:creationId xmlns:a16="http://schemas.microsoft.com/office/drawing/2014/main" id="{00000000-0008-0000-0500-00008F070000}"/>
            </a:ext>
          </a:extLst>
        </xdr:cNvPr>
        <xdr:cNvSpPr txBox="1">
          <a:spLocks noChangeArrowheads="1"/>
        </xdr:cNvSpPr>
      </xdr:nvSpPr>
      <xdr:spPr bwMode="auto">
        <a:xfrm>
          <a:off x="9398454" y="5252357"/>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6" name="Text Box 16">
          <a:extLst>
            <a:ext uri="{FF2B5EF4-FFF2-40B4-BE49-F238E27FC236}">
              <a16:creationId xmlns:a16="http://schemas.microsoft.com/office/drawing/2014/main" id="{00000000-0008-0000-0500-00009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7" name="Text Box 17">
          <a:extLst>
            <a:ext uri="{FF2B5EF4-FFF2-40B4-BE49-F238E27FC236}">
              <a16:creationId xmlns:a16="http://schemas.microsoft.com/office/drawing/2014/main" id="{00000000-0008-0000-0500-000091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8" name="Text Box 18">
          <a:extLst>
            <a:ext uri="{FF2B5EF4-FFF2-40B4-BE49-F238E27FC236}">
              <a16:creationId xmlns:a16="http://schemas.microsoft.com/office/drawing/2014/main" id="{00000000-0008-0000-0500-000092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39" name="Text Box 19">
          <a:extLst>
            <a:ext uri="{FF2B5EF4-FFF2-40B4-BE49-F238E27FC236}">
              <a16:creationId xmlns:a16="http://schemas.microsoft.com/office/drawing/2014/main" id="{00000000-0008-0000-0500-000093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0" name="Text Box 16">
          <a:extLst>
            <a:ext uri="{FF2B5EF4-FFF2-40B4-BE49-F238E27FC236}">
              <a16:creationId xmlns:a16="http://schemas.microsoft.com/office/drawing/2014/main" id="{00000000-0008-0000-0500-00009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1" name="Text Box 17">
          <a:extLst>
            <a:ext uri="{FF2B5EF4-FFF2-40B4-BE49-F238E27FC236}">
              <a16:creationId xmlns:a16="http://schemas.microsoft.com/office/drawing/2014/main" id="{00000000-0008-0000-0500-000095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2" name="Text Box 18">
          <a:extLst>
            <a:ext uri="{FF2B5EF4-FFF2-40B4-BE49-F238E27FC236}">
              <a16:creationId xmlns:a16="http://schemas.microsoft.com/office/drawing/2014/main" id="{00000000-0008-0000-0500-000096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43" name="Text Box 19">
          <a:extLst>
            <a:ext uri="{FF2B5EF4-FFF2-40B4-BE49-F238E27FC236}">
              <a16:creationId xmlns:a16="http://schemas.microsoft.com/office/drawing/2014/main" id="{00000000-0008-0000-0500-000097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4" name="Text Box 16">
          <a:extLst>
            <a:ext uri="{FF2B5EF4-FFF2-40B4-BE49-F238E27FC236}">
              <a16:creationId xmlns:a16="http://schemas.microsoft.com/office/drawing/2014/main" id="{00000000-0008-0000-0500-000098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5" name="Text Box 17">
          <a:extLst>
            <a:ext uri="{FF2B5EF4-FFF2-40B4-BE49-F238E27FC236}">
              <a16:creationId xmlns:a16="http://schemas.microsoft.com/office/drawing/2014/main" id="{00000000-0008-0000-0500-000099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6" name="Text Box 18">
          <a:extLst>
            <a:ext uri="{FF2B5EF4-FFF2-40B4-BE49-F238E27FC236}">
              <a16:creationId xmlns:a16="http://schemas.microsoft.com/office/drawing/2014/main" id="{00000000-0008-0000-0500-00009A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1947" name="Text Box 19">
          <a:extLst>
            <a:ext uri="{FF2B5EF4-FFF2-40B4-BE49-F238E27FC236}">
              <a16:creationId xmlns:a16="http://schemas.microsoft.com/office/drawing/2014/main" id="{00000000-0008-0000-0500-00009B070000}"/>
            </a:ext>
          </a:extLst>
        </xdr:cNvPr>
        <xdr:cNvSpPr txBox="1">
          <a:spLocks noChangeArrowheads="1"/>
        </xdr:cNvSpPr>
      </xdr:nvSpPr>
      <xdr:spPr bwMode="auto">
        <a:xfrm>
          <a:off x="15475857"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107</xdr:row>
      <xdr:rowOff>504825</xdr:rowOff>
    </xdr:from>
    <xdr:ext cx="95250" cy="444014"/>
    <xdr:sp macro="" textlink="">
      <xdr:nvSpPr>
        <xdr:cNvPr id="1948" name="Text Box 15">
          <a:extLst>
            <a:ext uri="{FF2B5EF4-FFF2-40B4-BE49-F238E27FC236}">
              <a16:creationId xmlns:a16="http://schemas.microsoft.com/office/drawing/2014/main" id="{00000000-0008-0000-0500-00009C070000}"/>
            </a:ext>
          </a:extLst>
        </xdr:cNvPr>
        <xdr:cNvSpPr txBox="1">
          <a:spLocks noChangeArrowheads="1"/>
        </xdr:cNvSpPr>
      </xdr:nvSpPr>
      <xdr:spPr bwMode="auto">
        <a:xfrm>
          <a:off x="3710214" y="5789839"/>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49" name="Text Box 16">
          <a:extLst>
            <a:ext uri="{FF2B5EF4-FFF2-40B4-BE49-F238E27FC236}">
              <a16:creationId xmlns:a16="http://schemas.microsoft.com/office/drawing/2014/main" id="{00000000-0008-0000-0500-00009D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0" name="Text Box 17">
          <a:extLst>
            <a:ext uri="{FF2B5EF4-FFF2-40B4-BE49-F238E27FC236}">
              <a16:creationId xmlns:a16="http://schemas.microsoft.com/office/drawing/2014/main" id="{00000000-0008-0000-0500-00009E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1" name="Text Box 18">
          <a:extLst>
            <a:ext uri="{FF2B5EF4-FFF2-40B4-BE49-F238E27FC236}">
              <a16:creationId xmlns:a16="http://schemas.microsoft.com/office/drawing/2014/main" id="{00000000-0008-0000-0500-00009F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1952" name="Text Box 19">
          <a:extLst>
            <a:ext uri="{FF2B5EF4-FFF2-40B4-BE49-F238E27FC236}">
              <a16:creationId xmlns:a16="http://schemas.microsoft.com/office/drawing/2014/main" id="{00000000-0008-0000-0500-0000A0070000}"/>
            </a:ext>
          </a:extLst>
        </xdr:cNvPr>
        <xdr:cNvSpPr txBox="1">
          <a:spLocks noChangeArrowheads="1"/>
        </xdr:cNvSpPr>
      </xdr:nvSpPr>
      <xdr:spPr bwMode="auto">
        <a:xfrm>
          <a:off x="371021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107</xdr:row>
      <xdr:rowOff>504825</xdr:rowOff>
    </xdr:from>
    <xdr:ext cx="95250" cy="442269"/>
    <xdr:sp macro="" textlink="">
      <xdr:nvSpPr>
        <xdr:cNvPr id="1953" name="Text Box 15">
          <a:extLst>
            <a:ext uri="{FF2B5EF4-FFF2-40B4-BE49-F238E27FC236}">
              <a16:creationId xmlns:a16="http://schemas.microsoft.com/office/drawing/2014/main" id="{00000000-0008-0000-0500-0000A1070000}"/>
            </a:ext>
          </a:extLst>
        </xdr:cNvPr>
        <xdr:cNvSpPr txBox="1">
          <a:spLocks noChangeArrowheads="1"/>
        </xdr:cNvSpPr>
      </xdr:nvSpPr>
      <xdr:spPr bwMode="auto">
        <a:xfrm>
          <a:off x="6555468" y="578983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4" name="Text Box 16">
          <a:extLst>
            <a:ext uri="{FF2B5EF4-FFF2-40B4-BE49-F238E27FC236}">
              <a16:creationId xmlns:a16="http://schemas.microsoft.com/office/drawing/2014/main" id="{00000000-0008-0000-0500-0000A2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5" name="Text Box 17">
          <a:extLst>
            <a:ext uri="{FF2B5EF4-FFF2-40B4-BE49-F238E27FC236}">
              <a16:creationId xmlns:a16="http://schemas.microsoft.com/office/drawing/2014/main" id="{00000000-0008-0000-0500-0000A3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1956" name="Text Box 18">
          <a:extLst>
            <a:ext uri="{FF2B5EF4-FFF2-40B4-BE49-F238E27FC236}">
              <a16:creationId xmlns:a16="http://schemas.microsoft.com/office/drawing/2014/main" id="{00000000-0008-0000-0500-0000A4070000}"/>
            </a:ext>
          </a:extLst>
        </xdr:cNvPr>
        <xdr:cNvSpPr txBox="1">
          <a:spLocks noChangeArrowheads="1"/>
        </xdr:cNvSpPr>
      </xdr:nvSpPr>
      <xdr:spPr bwMode="auto">
        <a:xfrm>
          <a:off x="6555468"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7" name="Text Box 16">
          <a:extLst>
            <a:ext uri="{FF2B5EF4-FFF2-40B4-BE49-F238E27FC236}">
              <a16:creationId xmlns:a16="http://schemas.microsoft.com/office/drawing/2014/main" id="{00000000-0008-0000-0500-0000A5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8" name="Text Box 17">
          <a:extLst>
            <a:ext uri="{FF2B5EF4-FFF2-40B4-BE49-F238E27FC236}">
              <a16:creationId xmlns:a16="http://schemas.microsoft.com/office/drawing/2014/main" id="{00000000-0008-0000-0500-0000A6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59" name="Text Box 18">
          <a:extLst>
            <a:ext uri="{FF2B5EF4-FFF2-40B4-BE49-F238E27FC236}">
              <a16:creationId xmlns:a16="http://schemas.microsoft.com/office/drawing/2014/main" id="{00000000-0008-0000-0500-0000A7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0" name="Text Box 19">
          <a:extLst>
            <a:ext uri="{FF2B5EF4-FFF2-40B4-BE49-F238E27FC236}">
              <a16:creationId xmlns:a16="http://schemas.microsoft.com/office/drawing/2014/main" id="{00000000-0008-0000-0500-0000A8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1" name="Text Box 16">
          <a:extLst>
            <a:ext uri="{FF2B5EF4-FFF2-40B4-BE49-F238E27FC236}">
              <a16:creationId xmlns:a16="http://schemas.microsoft.com/office/drawing/2014/main" id="{00000000-0008-0000-0500-0000A9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2" name="Text Box 17">
          <a:extLst>
            <a:ext uri="{FF2B5EF4-FFF2-40B4-BE49-F238E27FC236}">
              <a16:creationId xmlns:a16="http://schemas.microsoft.com/office/drawing/2014/main" id="{00000000-0008-0000-0500-0000AA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3" name="Text Box 18">
          <a:extLst>
            <a:ext uri="{FF2B5EF4-FFF2-40B4-BE49-F238E27FC236}">
              <a16:creationId xmlns:a16="http://schemas.microsoft.com/office/drawing/2014/main" id="{00000000-0008-0000-0500-0000AB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1964" name="Text Box 19">
          <a:extLst>
            <a:ext uri="{FF2B5EF4-FFF2-40B4-BE49-F238E27FC236}">
              <a16:creationId xmlns:a16="http://schemas.microsoft.com/office/drawing/2014/main" id="{00000000-0008-0000-0500-0000AC070000}"/>
            </a:ext>
          </a:extLst>
        </xdr:cNvPr>
        <xdr:cNvSpPr txBox="1">
          <a:spLocks noChangeArrowheads="1"/>
        </xdr:cNvSpPr>
      </xdr:nvSpPr>
      <xdr:spPr bwMode="auto">
        <a:xfrm>
          <a:off x="9398454" y="579664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1965" name="Text Box 15">
          <a:extLst>
            <a:ext uri="{FF2B5EF4-FFF2-40B4-BE49-F238E27FC236}">
              <a16:creationId xmlns:a16="http://schemas.microsoft.com/office/drawing/2014/main" id="{00000000-0008-0000-0500-0000AD070000}"/>
            </a:ext>
          </a:extLst>
        </xdr:cNvPr>
        <xdr:cNvSpPr txBox="1">
          <a:spLocks noChangeArrowheads="1"/>
        </xdr:cNvSpPr>
      </xdr:nvSpPr>
      <xdr:spPr bwMode="auto">
        <a:xfrm>
          <a:off x="3710214" y="5977618"/>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1966" name="Text Box 15">
          <a:extLst>
            <a:ext uri="{FF2B5EF4-FFF2-40B4-BE49-F238E27FC236}">
              <a16:creationId xmlns:a16="http://schemas.microsoft.com/office/drawing/2014/main" id="{00000000-0008-0000-0500-0000AE070000}"/>
            </a:ext>
          </a:extLst>
        </xdr:cNvPr>
        <xdr:cNvSpPr txBox="1">
          <a:spLocks noChangeArrowheads="1"/>
        </xdr:cNvSpPr>
      </xdr:nvSpPr>
      <xdr:spPr bwMode="auto">
        <a:xfrm>
          <a:off x="6555468"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1967" name="Text Box 15">
          <a:extLst>
            <a:ext uri="{FF2B5EF4-FFF2-40B4-BE49-F238E27FC236}">
              <a16:creationId xmlns:a16="http://schemas.microsoft.com/office/drawing/2014/main" id="{00000000-0008-0000-0500-0000AF070000}"/>
            </a:ext>
          </a:extLst>
        </xdr:cNvPr>
        <xdr:cNvSpPr txBox="1">
          <a:spLocks noChangeArrowheads="1"/>
        </xdr:cNvSpPr>
      </xdr:nvSpPr>
      <xdr:spPr bwMode="auto">
        <a:xfrm>
          <a:off x="15475857" y="5977618"/>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1968" name="Text Box 15">
          <a:extLst>
            <a:ext uri="{FF2B5EF4-FFF2-40B4-BE49-F238E27FC236}">
              <a16:creationId xmlns:a16="http://schemas.microsoft.com/office/drawing/2014/main" id="{00000000-0008-0000-0500-0000B0070000}"/>
            </a:ext>
          </a:extLst>
        </xdr:cNvPr>
        <xdr:cNvSpPr txBox="1">
          <a:spLocks noChangeArrowheads="1"/>
        </xdr:cNvSpPr>
      </xdr:nvSpPr>
      <xdr:spPr bwMode="auto">
        <a:xfrm>
          <a:off x="3710214"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1969" name="Text Box 15">
          <a:extLst>
            <a:ext uri="{FF2B5EF4-FFF2-40B4-BE49-F238E27FC236}">
              <a16:creationId xmlns:a16="http://schemas.microsoft.com/office/drawing/2014/main" id="{00000000-0008-0000-0500-0000B1070000}"/>
            </a:ext>
          </a:extLst>
        </xdr:cNvPr>
        <xdr:cNvSpPr txBox="1">
          <a:spLocks noChangeArrowheads="1"/>
        </xdr:cNvSpPr>
      </xdr:nvSpPr>
      <xdr:spPr bwMode="auto">
        <a:xfrm>
          <a:off x="3710214" y="5977618"/>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1970" name="Text Box 15">
          <a:extLst>
            <a:ext uri="{FF2B5EF4-FFF2-40B4-BE49-F238E27FC236}">
              <a16:creationId xmlns:a16="http://schemas.microsoft.com/office/drawing/2014/main" id="{00000000-0008-0000-0500-0000B2070000}"/>
            </a:ext>
          </a:extLst>
        </xdr:cNvPr>
        <xdr:cNvSpPr txBox="1">
          <a:spLocks noChangeArrowheads="1"/>
        </xdr:cNvSpPr>
      </xdr:nvSpPr>
      <xdr:spPr bwMode="auto">
        <a:xfrm>
          <a:off x="6555468" y="597761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1" name="Text Box 16">
          <a:extLst>
            <a:ext uri="{FF2B5EF4-FFF2-40B4-BE49-F238E27FC236}">
              <a16:creationId xmlns:a16="http://schemas.microsoft.com/office/drawing/2014/main" id="{00000000-0008-0000-0500-0000B3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2" name="Text Box 17">
          <a:extLst>
            <a:ext uri="{FF2B5EF4-FFF2-40B4-BE49-F238E27FC236}">
              <a16:creationId xmlns:a16="http://schemas.microsoft.com/office/drawing/2014/main" id="{00000000-0008-0000-0500-0000B4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3" name="Text Box 18">
          <a:extLst>
            <a:ext uri="{FF2B5EF4-FFF2-40B4-BE49-F238E27FC236}">
              <a16:creationId xmlns:a16="http://schemas.microsoft.com/office/drawing/2014/main" id="{00000000-0008-0000-0500-0000B5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74" name="Text Box 19">
          <a:extLst>
            <a:ext uri="{FF2B5EF4-FFF2-40B4-BE49-F238E27FC236}">
              <a16:creationId xmlns:a16="http://schemas.microsoft.com/office/drawing/2014/main" id="{00000000-0008-0000-0500-0000B6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5" name="Text Box 16">
          <a:extLst>
            <a:ext uri="{FF2B5EF4-FFF2-40B4-BE49-F238E27FC236}">
              <a16:creationId xmlns:a16="http://schemas.microsoft.com/office/drawing/2014/main" id="{00000000-0008-0000-0500-0000B7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6" name="Text Box 17">
          <a:extLst>
            <a:ext uri="{FF2B5EF4-FFF2-40B4-BE49-F238E27FC236}">
              <a16:creationId xmlns:a16="http://schemas.microsoft.com/office/drawing/2014/main" id="{00000000-0008-0000-0500-0000B8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7" name="Text Box 18">
          <a:extLst>
            <a:ext uri="{FF2B5EF4-FFF2-40B4-BE49-F238E27FC236}">
              <a16:creationId xmlns:a16="http://schemas.microsoft.com/office/drawing/2014/main" id="{00000000-0008-0000-0500-0000B9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78" name="Text Box 19">
          <a:extLst>
            <a:ext uri="{FF2B5EF4-FFF2-40B4-BE49-F238E27FC236}">
              <a16:creationId xmlns:a16="http://schemas.microsoft.com/office/drawing/2014/main" id="{00000000-0008-0000-0500-0000BA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79" name="Text Box 16">
          <a:extLst>
            <a:ext uri="{FF2B5EF4-FFF2-40B4-BE49-F238E27FC236}">
              <a16:creationId xmlns:a16="http://schemas.microsoft.com/office/drawing/2014/main" id="{00000000-0008-0000-0500-0000BB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0" name="Text Box 17">
          <a:extLst>
            <a:ext uri="{FF2B5EF4-FFF2-40B4-BE49-F238E27FC236}">
              <a16:creationId xmlns:a16="http://schemas.microsoft.com/office/drawing/2014/main" id="{00000000-0008-0000-0500-0000BC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1" name="Text Box 18">
          <a:extLst>
            <a:ext uri="{FF2B5EF4-FFF2-40B4-BE49-F238E27FC236}">
              <a16:creationId xmlns:a16="http://schemas.microsoft.com/office/drawing/2014/main" id="{00000000-0008-0000-0500-0000BD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1982" name="Text Box 19">
          <a:extLst>
            <a:ext uri="{FF2B5EF4-FFF2-40B4-BE49-F238E27FC236}">
              <a16:creationId xmlns:a16="http://schemas.microsoft.com/office/drawing/2014/main" id="{00000000-0008-0000-0500-0000BE070000}"/>
            </a:ext>
          </a:extLst>
        </xdr:cNvPr>
        <xdr:cNvSpPr txBox="1">
          <a:spLocks noChangeArrowheads="1"/>
        </xdr:cNvSpPr>
      </xdr:nvSpPr>
      <xdr:spPr bwMode="auto">
        <a:xfrm>
          <a:off x="15475857"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3" name="Text Box 16">
          <a:extLst>
            <a:ext uri="{FF2B5EF4-FFF2-40B4-BE49-F238E27FC236}">
              <a16:creationId xmlns:a16="http://schemas.microsoft.com/office/drawing/2014/main" id="{00000000-0008-0000-0500-0000BF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4" name="Text Box 17">
          <a:extLst>
            <a:ext uri="{FF2B5EF4-FFF2-40B4-BE49-F238E27FC236}">
              <a16:creationId xmlns:a16="http://schemas.microsoft.com/office/drawing/2014/main" id="{00000000-0008-0000-0500-0000C0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5" name="Text Box 18">
          <a:extLst>
            <a:ext uri="{FF2B5EF4-FFF2-40B4-BE49-F238E27FC236}">
              <a16:creationId xmlns:a16="http://schemas.microsoft.com/office/drawing/2014/main" id="{00000000-0008-0000-0500-0000C1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1986" name="Text Box 19">
          <a:extLst>
            <a:ext uri="{FF2B5EF4-FFF2-40B4-BE49-F238E27FC236}">
              <a16:creationId xmlns:a16="http://schemas.microsoft.com/office/drawing/2014/main" id="{00000000-0008-0000-0500-0000C2070000}"/>
            </a:ext>
          </a:extLst>
        </xdr:cNvPr>
        <xdr:cNvSpPr txBox="1">
          <a:spLocks noChangeArrowheads="1"/>
        </xdr:cNvSpPr>
      </xdr:nvSpPr>
      <xdr:spPr bwMode="auto">
        <a:xfrm>
          <a:off x="371021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7" name="Text Box 16">
          <a:extLst>
            <a:ext uri="{FF2B5EF4-FFF2-40B4-BE49-F238E27FC236}">
              <a16:creationId xmlns:a16="http://schemas.microsoft.com/office/drawing/2014/main" id="{00000000-0008-0000-0500-0000C3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8" name="Text Box 17">
          <a:extLst>
            <a:ext uri="{FF2B5EF4-FFF2-40B4-BE49-F238E27FC236}">
              <a16:creationId xmlns:a16="http://schemas.microsoft.com/office/drawing/2014/main" id="{00000000-0008-0000-0500-0000C4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1989" name="Text Box 18">
          <a:extLst>
            <a:ext uri="{FF2B5EF4-FFF2-40B4-BE49-F238E27FC236}">
              <a16:creationId xmlns:a16="http://schemas.microsoft.com/office/drawing/2014/main" id="{00000000-0008-0000-0500-0000C5070000}"/>
            </a:ext>
          </a:extLst>
        </xdr:cNvPr>
        <xdr:cNvSpPr txBox="1">
          <a:spLocks noChangeArrowheads="1"/>
        </xdr:cNvSpPr>
      </xdr:nvSpPr>
      <xdr:spPr bwMode="auto">
        <a:xfrm>
          <a:off x="6555468"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0" name="Text Box 16">
          <a:extLst>
            <a:ext uri="{FF2B5EF4-FFF2-40B4-BE49-F238E27FC236}">
              <a16:creationId xmlns:a16="http://schemas.microsoft.com/office/drawing/2014/main" id="{00000000-0008-0000-0500-0000C6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1" name="Text Box 17">
          <a:extLst>
            <a:ext uri="{FF2B5EF4-FFF2-40B4-BE49-F238E27FC236}">
              <a16:creationId xmlns:a16="http://schemas.microsoft.com/office/drawing/2014/main" id="{00000000-0008-0000-0500-0000C7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2" name="Text Box 18">
          <a:extLst>
            <a:ext uri="{FF2B5EF4-FFF2-40B4-BE49-F238E27FC236}">
              <a16:creationId xmlns:a16="http://schemas.microsoft.com/office/drawing/2014/main" id="{00000000-0008-0000-0500-0000C8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3" name="Text Box 19">
          <a:extLst>
            <a:ext uri="{FF2B5EF4-FFF2-40B4-BE49-F238E27FC236}">
              <a16:creationId xmlns:a16="http://schemas.microsoft.com/office/drawing/2014/main" id="{00000000-0008-0000-0500-0000C9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4" name="Text Box 16">
          <a:extLst>
            <a:ext uri="{FF2B5EF4-FFF2-40B4-BE49-F238E27FC236}">
              <a16:creationId xmlns:a16="http://schemas.microsoft.com/office/drawing/2014/main" id="{00000000-0008-0000-0500-0000CA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5" name="Text Box 17">
          <a:extLst>
            <a:ext uri="{FF2B5EF4-FFF2-40B4-BE49-F238E27FC236}">
              <a16:creationId xmlns:a16="http://schemas.microsoft.com/office/drawing/2014/main" id="{00000000-0008-0000-0500-0000CB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6" name="Text Box 18">
          <a:extLst>
            <a:ext uri="{FF2B5EF4-FFF2-40B4-BE49-F238E27FC236}">
              <a16:creationId xmlns:a16="http://schemas.microsoft.com/office/drawing/2014/main" id="{00000000-0008-0000-0500-0000CC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1997" name="Text Box 19">
          <a:extLst>
            <a:ext uri="{FF2B5EF4-FFF2-40B4-BE49-F238E27FC236}">
              <a16:creationId xmlns:a16="http://schemas.microsoft.com/office/drawing/2014/main" id="{00000000-0008-0000-0500-0000CD070000}"/>
            </a:ext>
          </a:extLst>
        </xdr:cNvPr>
        <xdr:cNvSpPr txBox="1">
          <a:spLocks noChangeArrowheads="1"/>
        </xdr:cNvSpPr>
      </xdr:nvSpPr>
      <xdr:spPr bwMode="auto">
        <a:xfrm>
          <a:off x="9398454" y="6340929"/>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8" name="Text Box 16">
          <a:extLst>
            <a:ext uri="{FF2B5EF4-FFF2-40B4-BE49-F238E27FC236}">
              <a16:creationId xmlns:a16="http://schemas.microsoft.com/office/drawing/2014/main" id="{00000000-0008-0000-0500-0000C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1999" name="Text Box 17">
          <a:extLst>
            <a:ext uri="{FF2B5EF4-FFF2-40B4-BE49-F238E27FC236}">
              <a16:creationId xmlns:a16="http://schemas.microsoft.com/office/drawing/2014/main" id="{00000000-0008-0000-0500-0000C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0" name="Text Box 18">
          <a:extLst>
            <a:ext uri="{FF2B5EF4-FFF2-40B4-BE49-F238E27FC236}">
              <a16:creationId xmlns:a16="http://schemas.microsoft.com/office/drawing/2014/main" id="{00000000-0008-0000-0500-0000D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01" name="Text Box 19">
          <a:extLst>
            <a:ext uri="{FF2B5EF4-FFF2-40B4-BE49-F238E27FC236}">
              <a16:creationId xmlns:a16="http://schemas.microsoft.com/office/drawing/2014/main" id="{00000000-0008-0000-0500-0000D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61691"/>
    <xdr:sp macro="" textlink="">
      <xdr:nvSpPr>
        <xdr:cNvPr id="2002" name="Text Box 15">
          <a:extLst>
            <a:ext uri="{FF2B5EF4-FFF2-40B4-BE49-F238E27FC236}">
              <a16:creationId xmlns:a16="http://schemas.microsoft.com/office/drawing/2014/main" id="{00000000-0008-0000-0500-0000D2070000}"/>
            </a:ext>
          </a:extLst>
        </xdr:cNvPr>
        <xdr:cNvSpPr txBox="1">
          <a:spLocks noChangeArrowheads="1"/>
        </xdr:cNvSpPr>
      </xdr:nvSpPr>
      <xdr:spPr bwMode="auto">
        <a:xfrm>
          <a:off x="3710214" y="7066189"/>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3" name="Text Box 16">
          <a:extLst>
            <a:ext uri="{FF2B5EF4-FFF2-40B4-BE49-F238E27FC236}">
              <a16:creationId xmlns:a16="http://schemas.microsoft.com/office/drawing/2014/main" id="{00000000-0008-0000-0500-0000D3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4" name="Text Box 17">
          <a:extLst>
            <a:ext uri="{FF2B5EF4-FFF2-40B4-BE49-F238E27FC236}">
              <a16:creationId xmlns:a16="http://schemas.microsoft.com/office/drawing/2014/main" id="{00000000-0008-0000-0500-0000D4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5" name="Text Box 18">
          <a:extLst>
            <a:ext uri="{FF2B5EF4-FFF2-40B4-BE49-F238E27FC236}">
              <a16:creationId xmlns:a16="http://schemas.microsoft.com/office/drawing/2014/main" id="{00000000-0008-0000-0500-0000D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06" name="Text Box 19">
          <a:extLst>
            <a:ext uri="{FF2B5EF4-FFF2-40B4-BE49-F238E27FC236}">
              <a16:creationId xmlns:a16="http://schemas.microsoft.com/office/drawing/2014/main" id="{00000000-0008-0000-0500-0000D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2007" name="Text Box 15">
          <a:extLst>
            <a:ext uri="{FF2B5EF4-FFF2-40B4-BE49-F238E27FC236}">
              <a16:creationId xmlns:a16="http://schemas.microsoft.com/office/drawing/2014/main" id="{00000000-0008-0000-0500-0000D7070000}"/>
            </a:ext>
          </a:extLst>
        </xdr:cNvPr>
        <xdr:cNvSpPr txBox="1">
          <a:spLocks noChangeArrowheads="1"/>
        </xdr:cNvSpPr>
      </xdr:nvSpPr>
      <xdr:spPr bwMode="auto">
        <a:xfrm>
          <a:off x="6555468"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8" name="Text Box 16">
          <a:extLst>
            <a:ext uri="{FF2B5EF4-FFF2-40B4-BE49-F238E27FC236}">
              <a16:creationId xmlns:a16="http://schemas.microsoft.com/office/drawing/2014/main" id="{00000000-0008-0000-0500-0000D8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09" name="Text Box 17">
          <a:extLst>
            <a:ext uri="{FF2B5EF4-FFF2-40B4-BE49-F238E27FC236}">
              <a16:creationId xmlns:a16="http://schemas.microsoft.com/office/drawing/2014/main" id="{00000000-0008-0000-0500-0000D9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0" name="Text Box 18">
          <a:extLst>
            <a:ext uri="{FF2B5EF4-FFF2-40B4-BE49-F238E27FC236}">
              <a16:creationId xmlns:a16="http://schemas.microsoft.com/office/drawing/2014/main" id="{00000000-0008-0000-0500-0000DA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2011" name="Text Box 19">
          <a:extLst>
            <a:ext uri="{FF2B5EF4-FFF2-40B4-BE49-F238E27FC236}">
              <a16:creationId xmlns:a16="http://schemas.microsoft.com/office/drawing/2014/main" id="{00000000-0008-0000-0500-0000DB070000}"/>
            </a:ext>
          </a:extLst>
        </xdr:cNvPr>
        <xdr:cNvSpPr txBox="1">
          <a:spLocks noChangeArrowheads="1"/>
        </xdr:cNvSpPr>
      </xdr:nvSpPr>
      <xdr:spPr bwMode="auto">
        <a:xfrm>
          <a:off x="15475857"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2012" name="Text Box 15">
          <a:extLst>
            <a:ext uri="{FF2B5EF4-FFF2-40B4-BE49-F238E27FC236}">
              <a16:creationId xmlns:a16="http://schemas.microsoft.com/office/drawing/2014/main" id="{00000000-0008-0000-0500-0000DC070000}"/>
            </a:ext>
          </a:extLst>
        </xdr:cNvPr>
        <xdr:cNvSpPr txBox="1">
          <a:spLocks noChangeArrowheads="1"/>
        </xdr:cNvSpPr>
      </xdr:nvSpPr>
      <xdr:spPr bwMode="auto">
        <a:xfrm>
          <a:off x="15475857" y="7066189"/>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119</xdr:row>
      <xdr:rowOff>504825</xdr:rowOff>
    </xdr:from>
    <xdr:ext cx="95250" cy="444014"/>
    <xdr:sp macro="" textlink="">
      <xdr:nvSpPr>
        <xdr:cNvPr id="2013" name="Text Box 15">
          <a:extLst>
            <a:ext uri="{FF2B5EF4-FFF2-40B4-BE49-F238E27FC236}">
              <a16:creationId xmlns:a16="http://schemas.microsoft.com/office/drawing/2014/main" id="{00000000-0008-0000-0500-0000DD070000}"/>
            </a:ext>
          </a:extLst>
        </xdr:cNvPr>
        <xdr:cNvSpPr txBox="1">
          <a:spLocks noChangeArrowheads="1"/>
        </xdr:cNvSpPr>
      </xdr:nvSpPr>
      <xdr:spPr bwMode="auto">
        <a:xfrm>
          <a:off x="3710214" y="6878411"/>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4" name="Text Box 16">
          <a:extLst>
            <a:ext uri="{FF2B5EF4-FFF2-40B4-BE49-F238E27FC236}">
              <a16:creationId xmlns:a16="http://schemas.microsoft.com/office/drawing/2014/main" id="{00000000-0008-0000-0500-0000DE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5" name="Text Box 17">
          <a:extLst>
            <a:ext uri="{FF2B5EF4-FFF2-40B4-BE49-F238E27FC236}">
              <a16:creationId xmlns:a16="http://schemas.microsoft.com/office/drawing/2014/main" id="{00000000-0008-0000-0500-0000DF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6" name="Text Box 18">
          <a:extLst>
            <a:ext uri="{FF2B5EF4-FFF2-40B4-BE49-F238E27FC236}">
              <a16:creationId xmlns:a16="http://schemas.microsoft.com/office/drawing/2014/main" id="{00000000-0008-0000-0500-0000E0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2017" name="Text Box 19">
          <a:extLst>
            <a:ext uri="{FF2B5EF4-FFF2-40B4-BE49-F238E27FC236}">
              <a16:creationId xmlns:a16="http://schemas.microsoft.com/office/drawing/2014/main" id="{00000000-0008-0000-0500-0000E1070000}"/>
            </a:ext>
          </a:extLst>
        </xdr:cNvPr>
        <xdr:cNvSpPr txBox="1">
          <a:spLocks noChangeArrowheads="1"/>
        </xdr:cNvSpPr>
      </xdr:nvSpPr>
      <xdr:spPr bwMode="auto">
        <a:xfrm>
          <a:off x="371021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2018" name="Text Box 15">
          <a:extLst>
            <a:ext uri="{FF2B5EF4-FFF2-40B4-BE49-F238E27FC236}">
              <a16:creationId xmlns:a16="http://schemas.microsoft.com/office/drawing/2014/main" id="{00000000-0008-0000-0500-0000E2070000}"/>
            </a:ext>
          </a:extLst>
        </xdr:cNvPr>
        <xdr:cNvSpPr txBox="1">
          <a:spLocks noChangeArrowheads="1"/>
        </xdr:cNvSpPr>
      </xdr:nvSpPr>
      <xdr:spPr bwMode="auto">
        <a:xfrm>
          <a:off x="3710214"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2019" name="Text Box 15">
          <a:extLst>
            <a:ext uri="{FF2B5EF4-FFF2-40B4-BE49-F238E27FC236}">
              <a16:creationId xmlns:a16="http://schemas.microsoft.com/office/drawing/2014/main" id="{00000000-0008-0000-0500-0000E3070000}"/>
            </a:ext>
          </a:extLst>
        </xdr:cNvPr>
        <xdr:cNvSpPr txBox="1">
          <a:spLocks noChangeArrowheads="1"/>
        </xdr:cNvSpPr>
      </xdr:nvSpPr>
      <xdr:spPr bwMode="auto">
        <a:xfrm>
          <a:off x="3710214" y="7066189"/>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119</xdr:row>
      <xdr:rowOff>504825</xdr:rowOff>
    </xdr:from>
    <xdr:ext cx="95250" cy="442269"/>
    <xdr:sp macro="" textlink="">
      <xdr:nvSpPr>
        <xdr:cNvPr id="2020" name="Text Box 15">
          <a:extLst>
            <a:ext uri="{FF2B5EF4-FFF2-40B4-BE49-F238E27FC236}">
              <a16:creationId xmlns:a16="http://schemas.microsoft.com/office/drawing/2014/main" id="{00000000-0008-0000-0500-0000E4070000}"/>
            </a:ext>
          </a:extLst>
        </xdr:cNvPr>
        <xdr:cNvSpPr txBox="1">
          <a:spLocks noChangeArrowheads="1"/>
        </xdr:cNvSpPr>
      </xdr:nvSpPr>
      <xdr:spPr bwMode="auto">
        <a:xfrm>
          <a:off x="6555468" y="68784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1" name="Text Box 16">
          <a:extLst>
            <a:ext uri="{FF2B5EF4-FFF2-40B4-BE49-F238E27FC236}">
              <a16:creationId xmlns:a16="http://schemas.microsoft.com/office/drawing/2014/main" id="{00000000-0008-0000-0500-0000E5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2" name="Text Box 17">
          <a:extLst>
            <a:ext uri="{FF2B5EF4-FFF2-40B4-BE49-F238E27FC236}">
              <a16:creationId xmlns:a16="http://schemas.microsoft.com/office/drawing/2014/main" id="{00000000-0008-0000-0500-0000E6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2023" name="Text Box 18">
          <a:extLst>
            <a:ext uri="{FF2B5EF4-FFF2-40B4-BE49-F238E27FC236}">
              <a16:creationId xmlns:a16="http://schemas.microsoft.com/office/drawing/2014/main" id="{00000000-0008-0000-0500-0000E7070000}"/>
            </a:ext>
          </a:extLst>
        </xdr:cNvPr>
        <xdr:cNvSpPr txBox="1">
          <a:spLocks noChangeArrowheads="1"/>
        </xdr:cNvSpPr>
      </xdr:nvSpPr>
      <xdr:spPr bwMode="auto">
        <a:xfrm>
          <a:off x="6555468"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2024" name="Text Box 15">
          <a:extLst>
            <a:ext uri="{FF2B5EF4-FFF2-40B4-BE49-F238E27FC236}">
              <a16:creationId xmlns:a16="http://schemas.microsoft.com/office/drawing/2014/main" id="{00000000-0008-0000-0500-0000E8070000}"/>
            </a:ext>
          </a:extLst>
        </xdr:cNvPr>
        <xdr:cNvSpPr txBox="1">
          <a:spLocks noChangeArrowheads="1"/>
        </xdr:cNvSpPr>
      </xdr:nvSpPr>
      <xdr:spPr bwMode="auto">
        <a:xfrm>
          <a:off x="6555468" y="7066189"/>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5" name="Text Box 16">
          <a:extLst>
            <a:ext uri="{FF2B5EF4-FFF2-40B4-BE49-F238E27FC236}">
              <a16:creationId xmlns:a16="http://schemas.microsoft.com/office/drawing/2014/main" id="{00000000-0008-0000-0500-0000E9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6" name="Text Box 17">
          <a:extLst>
            <a:ext uri="{FF2B5EF4-FFF2-40B4-BE49-F238E27FC236}">
              <a16:creationId xmlns:a16="http://schemas.microsoft.com/office/drawing/2014/main" id="{00000000-0008-0000-0500-0000EA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7" name="Text Box 18">
          <a:extLst>
            <a:ext uri="{FF2B5EF4-FFF2-40B4-BE49-F238E27FC236}">
              <a16:creationId xmlns:a16="http://schemas.microsoft.com/office/drawing/2014/main" id="{00000000-0008-0000-0500-0000EB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8" name="Text Box 19">
          <a:extLst>
            <a:ext uri="{FF2B5EF4-FFF2-40B4-BE49-F238E27FC236}">
              <a16:creationId xmlns:a16="http://schemas.microsoft.com/office/drawing/2014/main" id="{00000000-0008-0000-0500-0000EC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29" name="Text Box 16">
          <a:extLst>
            <a:ext uri="{FF2B5EF4-FFF2-40B4-BE49-F238E27FC236}">
              <a16:creationId xmlns:a16="http://schemas.microsoft.com/office/drawing/2014/main" id="{00000000-0008-0000-0500-0000ED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0" name="Text Box 17">
          <a:extLst>
            <a:ext uri="{FF2B5EF4-FFF2-40B4-BE49-F238E27FC236}">
              <a16:creationId xmlns:a16="http://schemas.microsoft.com/office/drawing/2014/main" id="{00000000-0008-0000-0500-0000EE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1" name="Text Box 18">
          <a:extLst>
            <a:ext uri="{FF2B5EF4-FFF2-40B4-BE49-F238E27FC236}">
              <a16:creationId xmlns:a16="http://schemas.microsoft.com/office/drawing/2014/main" id="{00000000-0008-0000-0500-0000EF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2032" name="Text Box 19">
          <a:extLst>
            <a:ext uri="{FF2B5EF4-FFF2-40B4-BE49-F238E27FC236}">
              <a16:creationId xmlns:a16="http://schemas.microsoft.com/office/drawing/2014/main" id="{00000000-0008-0000-0500-0000F0070000}"/>
            </a:ext>
          </a:extLst>
        </xdr:cNvPr>
        <xdr:cNvSpPr txBox="1">
          <a:spLocks noChangeArrowheads="1"/>
        </xdr:cNvSpPr>
      </xdr:nvSpPr>
      <xdr:spPr bwMode="auto">
        <a:xfrm>
          <a:off x="9398454" y="6885214"/>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3" name="Text Box 16">
          <a:extLst>
            <a:ext uri="{FF2B5EF4-FFF2-40B4-BE49-F238E27FC236}">
              <a16:creationId xmlns:a16="http://schemas.microsoft.com/office/drawing/2014/main" id="{00000000-0008-0000-0500-0000F1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4" name="Text Box 17">
          <a:extLst>
            <a:ext uri="{FF2B5EF4-FFF2-40B4-BE49-F238E27FC236}">
              <a16:creationId xmlns:a16="http://schemas.microsoft.com/office/drawing/2014/main" id="{00000000-0008-0000-0500-0000F2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5" name="Text Box 18">
          <a:extLst>
            <a:ext uri="{FF2B5EF4-FFF2-40B4-BE49-F238E27FC236}">
              <a16:creationId xmlns:a16="http://schemas.microsoft.com/office/drawing/2014/main" id="{00000000-0008-0000-0500-0000F3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36" name="Text Box 19">
          <a:extLst>
            <a:ext uri="{FF2B5EF4-FFF2-40B4-BE49-F238E27FC236}">
              <a16:creationId xmlns:a16="http://schemas.microsoft.com/office/drawing/2014/main" id="{00000000-0008-0000-0500-0000F4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7" name="Text Box 16">
          <a:extLst>
            <a:ext uri="{FF2B5EF4-FFF2-40B4-BE49-F238E27FC236}">
              <a16:creationId xmlns:a16="http://schemas.microsoft.com/office/drawing/2014/main" id="{00000000-0008-0000-0500-0000F5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8" name="Text Box 17">
          <a:extLst>
            <a:ext uri="{FF2B5EF4-FFF2-40B4-BE49-F238E27FC236}">
              <a16:creationId xmlns:a16="http://schemas.microsoft.com/office/drawing/2014/main" id="{00000000-0008-0000-0500-0000F6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39" name="Text Box 18">
          <a:extLst>
            <a:ext uri="{FF2B5EF4-FFF2-40B4-BE49-F238E27FC236}">
              <a16:creationId xmlns:a16="http://schemas.microsoft.com/office/drawing/2014/main" id="{00000000-0008-0000-0500-0000F7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0" name="Text Box 19">
          <a:extLst>
            <a:ext uri="{FF2B5EF4-FFF2-40B4-BE49-F238E27FC236}">
              <a16:creationId xmlns:a16="http://schemas.microsoft.com/office/drawing/2014/main" id="{00000000-0008-0000-0500-0000F807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1" name="Text Box 16">
          <a:extLst>
            <a:ext uri="{FF2B5EF4-FFF2-40B4-BE49-F238E27FC236}">
              <a16:creationId xmlns:a16="http://schemas.microsoft.com/office/drawing/2014/main" id="{00000000-0008-0000-0500-0000F9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2" name="Text Box 17">
          <a:extLst>
            <a:ext uri="{FF2B5EF4-FFF2-40B4-BE49-F238E27FC236}">
              <a16:creationId xmlns:a16="http://schemas.microsoft.com/office/drawing/2014/main" id="{00000000-0008-0000-0500-0000FA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3" name="Text Box 18">
          <a:extLst>
            <a:ext uri="{FF2B5EF4-FFF2-40B4-BE49-F238E27FC236}">
              <a16:creationId xmlns:a16="http://schemas.microsoft.com/office/drawing/2014/main" id="{00000000-0008-0000-0500-0000FB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2044" name="Text Box 19">
          <a:extLst>
            <a:ext uri="{FF2B5EF4-FFF2-40B4-BE49-F238E27FC236}">
              <a16:creationId xmlns:a16="http://schemas.microsoft.com/office/drawing/2014/main" id="{00000000-0008-0000-0500-0000FC070000}"/>
            </a:ext>
          </a:extLst>
        </xdr:cNvPr>
        <xdr:cNvSpPr txBox="1">
          <a:spLocks noChangeArrowheads="1"/>
        </xdr:cNvSpPr>
      </xdr:nvSpPr>
      <xdr:spPr bwMode="auto">
        <a:xfrm>
          <a:off x="15475857"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5" name="Text Box 16">
          <a:extLst>
            <a:ext uri="{FF2B5EF4-FFF2-40B4-BE49-F238E27FC236}">
              <a16:creationId xmlns:a16="http://schemas.microsoft.com/office/drawing/2014/main" id="{00000000-0008-0000-0500-0000FD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6" name="Text Box 17">
          <a:extLst>
            <a:ext uri="{FF2B5EF4-FFF2-40B4-BE49-F238E27FC236}">
              <a16:creationId xmlns:a16="http://schemas.microsoft.com/office/drawing/2014/main" id="{00000000-0008-0000-0500-0000FE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7" name="Text Box 18">
          <a:extLst>
            <a:ext uri="{FF2B5EF4-FFF2-40B4-BE49-F238E27FC236}">
              <a16:creationId xmlns:a16="http://schemas.microsoft.com/office/drawing/2014/main" id="{00000000-0008-0000-0500-0000FF07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2048" name="Text Box 19">
          <a:extLst>
            <a:ext uri="{FF2B5EF4-FFF2-40B4-BE49-F238E27FC236}">
              <a16:creationId xmlns:a16="http://schemas.microsoft.com/office/drawing/2014/main" id="{00000000-0008-0000-0500-000000080000}"/>
            </a:ext>
          </a:extLst>
        </xdr:cNvPr>
        <xdr:cNvSpPr txBox="1">
          <a:spLocks noChangeArrowheads="1"/>
        </xdr:cNvSpPr>
      </xdr:nvSpPr>
      <xdr:spPr bwMode="auto">
        <a:xfrm>
          <a:off x="371021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49" name="Text Box 16">
          <a:extLst>
            <a:ext uri="{FF2B5EF4-FFF2-40B4-BE49-F238E27FC236}">
              <a16:creationId xmlns:a16="http://schemas.microsoft.com/office/drawing/2014/main" id="{00000000-0008-0000-0500-000001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0" name="Text Box 17">
          <a:extLst>
            <a:ext uri="{FF2B5EF4-FFF2-40B4-BE49-F238E27FC236}">
              <a16:creationId xmlns:a16="http://schemas.microsoft.com/office/drawing/2014/main" id="{00000000-0008-0000-0500-000002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2051" name="Text Box 18">
          <a:extLst>
            <a:ext uri="{FF2B5EF4-FFF2-40B4-BE49-F238E27FC236}">
              <a16:creationId xmlns:a16="http://schemas.microsoft.com/office/drawing/2014/main" id="{00000000-0008-0000-0500-000003080000}"/>
            </a:ext>
          </a:extLst>
        </xdr:cNvPr>
        <xdr:cNvSpPr txBox="1">
          <a:spLocks noChangeArrowheads="1"/>
        </xdr:cNvSpPr>
      </xdr:nvSpPr>
      <xdr:spPr bwMode="auto">
        <a:xfrm>
          <a:off x="6555468"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2" name="Text Box 16">
          <a:extLst>
            <a:ext uri="{FF2B5EF4-FFF2-40B4-BE49-F238E27FC236}">
              <a16:creationId xmlns:a16="http://schemas.microsoft.com/office/drawing/2014/main" id="{00000000-0008-0000-0500-000004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3" name="Text Box 17">
          <a:extLst>
            <a:ext uri="{FF2B5EF4-FFF2-40B4-BE49-F238E27FC236}">
              <a16:creationId xmlns:a16="http://schemas.microsoft.com/office/drawing/2014/main" id="{00000000-0008-0000-0500-000005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4" name="Text Box 18">
          <a:extLst>
            <a:ext uri="{FF2B5EF4-FFF2-40B4-BE49-F238E27FC236}">
              <a16:creationId xmlns:a16="http://schemas.microsoft.com/office/drawing/2014/main" id="{00000000-0008-0000-0500-000006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5" name="Text Box 19">
          <a:extLst>
            <a:ext uri="{FF2B5EF4-FFF2-40B4-BE49-F238E27FC236}">
              <a16:creationId xmlns:a16="http://schemas.microsoft.com/office/drawing/2014/main" id="{00000000-0008-0000-0500-000007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6" name="Text Box 16">
          <a:extLst>
            <a:ext uri="{FF2B5EF4-FFF2-40B4-BE49-F238E27FC236}">
              <a16:creationId xmlns:a16="http://schemas.microsoft.com/office/drawing/2014/main" id="{00000000-0008-0000-0500-000008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7" name="Text Box 17">
          <a:extLst>
            <a:ext uri="{FF2B5EF4-FFF2-40B4-BE49-F238E27FC236}">
              <a16:creationId xmlns:a16="http://schemas.microsoft.com/office/drawing/2014/main" id="{00000000-0008-0000-0500-000009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8" name="Text Box 18">
          <a:extLst>
            <a:ext uri="{FF2B5EF4-FFF2-40B4-BE49-F238E27FC236}">
              <a16:creationId xmlns:a16="http://schemas.microsoft.com/office/drawing/2014/main" id="{00000000-0008-0000-0500-00000A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2059" name="Text Box 19">
          <a:extLst>
            <a:ext uri="{FF2B5EF4-FFF2-40B4-BE49-F238E27FC236}">
              <a16:creationId xmlns:a16="http://schemas.microsoft.com/office/drawing/2014/main" id="{00000000-0008-0000-0500-00000B080000}"/>
            </a:ext>
          </a:extLst>
        </xdr:cNvPr>
        <xdr:cNvSpPr txBox="1">
          <a:spLocks noChangeArrowheads="1"/>
        </xdr:cNvSpPr>
      </xdr:nvSpPr>
      <xdr:spPr bwMode="auto">
        <a:xfrm>
          <a:off x="9398454" y="742950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0" name="Text Box 16">
          <a:extLst>
            <a:ext uri="{FF2B5EF4-FFF2-40B4-BE49-F238E27FC236}">
              <a16:creationId xmlns:a16="http://schemas.microsoft.com/office/drawing/2014/main" id="{00000000-0008-0000-0500-00000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1" name="Text Box 17">
          <a:extLst>
            <a:ext uri="{FF2B5EF4-FFF2-40B4-BE49-F238E27FC236}">
              <a16:creationId xmlns:a16="http://schemas.microsoft.com/office/drawing/2014/main" id="{00000000-0008-0000-0500-00000D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2" name="Text Box 18">
          <a:extLst>
            <a:ext uri="{FF2B5EF4-FFF2-40B4-BE49-F238E27FC236}">
              <a16:creationId xmlns:a16="http://schemas.microsoft.com/office/drawing/2014/main" id="{00000000-0008-0000-0500-00000E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63" name="Text Box 19">
          <a:extLst>
            <a:ext uri="{FF2B5EF4-FFF2-40B4-BE49-F238E27FC236}">
              <a16:creationId xmlns:a16="http://schemas.microsoft.com/office/drawing/2014/main" id="{00000000-0008-0000-0500-00000F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4" name="Text Box 16">
          <a:extLst>
            <a:ext uri="{FF2B5EF4-FFF2-40B4-BE49-F238E27FC236}">
              <a16:creationId xmlns:a16="http://schemas.microsoft.com/office/drawing/2014/main" id="{00000000-0008-0000-0500-000010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5" name="Text Box 17">
          <a:extLst>
            <a:ext uri="{FF2B5EF4-FFF2-40B4-BE49-F238E27FC236}">
              <a16:creationId xmlns:a16="http://schemas.microsoft.com/office/drawing/2014/main" id="{00000000-0008-0000-0500-000011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6" name="Text Box 18">
          <a:extLst>
            <a:ext uri="{FF2B5EF4-FFF2-40B4-BE49-F238E27FC236}">
              <a16:creationId xmlns:a16="http://schemas.microsoft.com/office/drawing/2014/main" id="{00000000-0008-0000-0500-000012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67" name="Text Box 19">
          <a:extLst>
            <a:ext uri="{FF2B5EF4-FFF2-40B4-BE49-F238E27FC236}">
              <a16:creationId xmlns:a16="http://schemas.microsoft.com/office/drawing/2014/main" id="{00000000-0008-0000-0500-000013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14</xdr:row>
      <xdr:rowOff>504825</xdr:rowOff>
    </xdr:from>
    <xdr:ext cx="95250" cy="444014"/>
    <xdr:sp macro="" textlink="">
      <xdr:nvSpPr>
        <xdr:cNvPr id="2072" name="Text Box 15">
          <a:extLst>
            <a:ext uri="{FF2B5EF4-FFF2-40B4-BE49-F238E27FC236}">
              <a16:creationId xmlns:a16="http://schemas.microsoft.com/office/drawing/2014/main" id="{00000000-0008-0000-0500-000018080000}"/>
            </a:ext>
          </a:extLst>
        </xdr:cNvPr>
        <xdr:cNvSpPr txBox="1">
          <a:spLocks noChangeArrowheads="1"/>
        </xdr:cNvSpPr>
      </xdr:nvSpPr>
      <xdr:spPr bwMode="auto">
        <a:xfrm>
          <a:off x="4664364" y="3777384"/>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3" name="Text Box 16">
          <a:extLst>
            <a:ext uri="{FF2B5EF4-FFF2-40B4-BE49-F238E27FC236}">
              <a16:creationId xmlns:a16="http://schemas.microsoft.com/office/drawing/2014/main" id="{00000000-0008-0000-0500-000019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4" name="Text Box 17">
          <a:extLst>
            <a:ext uri="{FF2B5EF4-FFF2-40B4-BE49-F238E27FC236}">
              <a16:creationId xmlns:a16="http://schemas.microsoft.com/office/drawing/2014/main" id="{00000000-0008-0000-0500-00001A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5" name="Text Box 18">
          <a:extLst>
            <a:ext uri="{FF2B5EF4-FFF2-40B4-BE49-F238E27FC236}">
              <a16:creationId xmlns:a16="http://schemas.microsoft.com/office/drawing/2014/main" id="{00000000-0008-0000-0500-00001B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0</xdr:rowOff>
    </xdr:from>
    <xdr:ext cx="95250" cy="171450"/>
    <xdr:sp macro="" textlink="">
      <xdr:nvSpPr>
        <xdr:cNvPr id="2076" name="Text Box 19">
          <a:extLst>
            <a:ext uri="{FF2B5EF4-FFF2-40B4-BE49-F238E27FC236}">
              <a16:creationId xmlns:a16="http://schemas.microsoft.com/office/drawing/2014/main" id="{00000000-0008-0000-0500-00001C080000}"/>
            </a:ext>
          </a:extLst>
        </xdr:cNvPr>
        <xdr:cNvSpPr txBox="1">
          <a:spLocks noChangeArrowheads="1"/>
        </xdr:cNvSpPr>
      </xdr:nvSpPr>
      <xdr:spPr bwMode="auto">
        <a:xfrm>
          <a:off x="4664364"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7" name="Text Box 16">
          <a:extLst>
            <a:ext uri="{FF2B5EF4-FFF2-40B4-BE49-F238E27FC236}">
              <a16:creationId xmlns:a16="http://schemas.microsoft.com/office/drawing/2014/main" id="{00000000-0008-0000-0500-00001D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0</xdr:rowOff>
    </xdr:from>
    <xdr:ext cx="95250" cy="171450"/>
    <xdr:sp macro="" textlink="">
      <xdr:nvSpPr>
        <xdr:cNvPr id="2078" name="Text Box 17">
          <a:extLst>
            <a:ext uri="{FF2B5EF4-FFF2-40B4-BE49-F238E27FC236}">
              <a16:creationId xmlns:a16="http://schemas.microsoft.com/office/drawing/2014/main" id="{00000000-0008-0000-0500-00001E080000}"/>
            </a:ext>
          </a:extLst>
        </xdr:cNvPr>
        <xdr:cNvSpPr txBox="1">
          <a:spLocks noChangeArrowheads="1"/>
        </xdr:cNvSpPr>
      </xdr:nvSpPr>
      <xdr:spPr bwMode="auto">
        <a:xfrm>
          <a:off x="12540961"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18</xdr:row>
      <xdr:rowOff>15875</xdr:rowOff>
    </xdr:from>
    <xdr:ext cx="95250" cy="171450"/>
    <xdr:sp macro="" textlink="">
      <xdr:nvSpPr>
        <xdr:cNvPr id="2079" name="Text Box 18">
          <a:extLst>
            <a:ext uri="{FF2B5EF4-FFF2-40B4-BE49-F238E27FC236}">
              <a16:creationId xmlns:a16="http://schemas.microsoft.com/office/drawing/2014/main" id="{00000000-0008-0000-0500-00001F080000}"/>
            </a:ext>
          </a:extLst>
        </xdr:cNvPr>
        <xdr:cNvSpPr txBox="1">
          <a:spLocks noChangeArrowheads="1"/>
        </xdr:cNvSpPr>
      </xdr:nvSpPr>
      <xdr:spPr bwMode="auto">
        <a:xfrm>
          <a:off x="12485398" y="416069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0" name="Text Box 16">
          <a:extLst>
            <a:ext uri="{FF2B5EF4-FFF2-40B4-BE49-F238E27FC236}">
              <a16:creationId xmlns:a16="http://schemas.microsoft.com/office/drawing/2014/main" id="{00000000-0008-0000-0500-000020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1" name="Text Box 17">
          <a:extLst>
            <a:ext uri="{FF2B5EF4-FFF2-40B4-BE49-F238E27FC236}">
              <a16:creationId xmlns:a16="http://schemas.microsoft.com/office/drawing/2014/main" id="{00000000-0008-0000-0500-000021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2" name="Text Box 18">
          <a:extLst>
            <a:ext uri="{FF2B5EF4-FFF2-40B4-BE49-F238E27FC236}">
              <a16:creationId xmlns:a16="http://schemas.microsoft.com/office/drawing/2014/main" id="{00000000-0008-0000-0500-000022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3" name="Text Box 19">
          <a:extLst>
            <a:ext uri="{FF2B5EF4-FFF2-40B4-BE49-F238E27FC236}">
              <a16:creationId xmlns:a16="http://schemas.microsoft.com/office/drawing/2014/main" id="{00000000-0008-0000-0500-000023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18</xdr:row>
      <xdr:rowOff>0</xdr:rowOff>
    </xdr:from>
    <xdr:ext cx="95250" cy="171450"/>
    <xdr:sp macro="" textlink="">
      <xdr:nvSpPr>
        <xdr:cNvPr id="2084" name="Text Box 16">
          <a:extLst>
            <a:ext uri="{FF2B5EF4-FFF2-40B4-BE49-F238E27FC236}">
              <a16:creationId xmlns:a16="http://schemas.microsoft.com/office/drawing/2014/main" id="{00000000-0008-0000-0500-000024080000}"/>
            </a:ext>
          </a:extLst>
        </xdr:cNvPr>
        <xdr:cNvSpPr txBox="1">
          <a:spLocks noChangeArrowheads="1"/>
        </xdr:cNvSpPr>
      </xdr:nvSpPr>
      <xdr:spPr bwMode="auto">
        <a:xfrm>
          <a:off x="15388070" y="4144818"/>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56743"/>
    <xdr:sp macro="" textlink="">
      <xdr:nvSpPr>
        <xdr:cNvPr id="2145" name="Text Box 15">
          <a:extLst>
            <a:ext uri="{FF2B5EF4-FFF2-40B4-BE49-F238E27FC236}">
              <a16:creationId xmlns:a16="http://schemas.microsoft.com/office/drawing/2014/main" id="{00000000-0008-0000-0500-000061080000}"/>
            </a:ext>
          </a:extLst>
        </xdr:cNvPr>
        <xdr:cNvSpPr txBox="1">
          <a:spLocks noChangeArrowheads="1"/>
        </xdr:cNvSpPr>
      </xdr:nvSpPr>
      <xdr:spPr bwMode="auto">
        <a:xfrm>
          <a:off x="4664364" y="4516293"/>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442269"/>
    <xdr:sp macro="" textlink="">
      <xdr:nvSpPr>
        <xdr:cNvPr id="2146" name="Text Box 15">
          <a:extLst>
            <a:ext uri="{FF2B5EF4-FFF2-40B4-BE49-F238E27FC236}">
              <a16:creationId xmlns:a16="http://schemas.microsoft.com/office/drawing/2014/main" id="{00000000-0008-0000-0500-000062080000}"/>
            </a:ext>
          </a:extLst>
        </xdr:cNvPr>
        <xdr:cNvSpPr txBox="1">
          <a:spLocks noChangeArrowheads="1"/>
        </xdr:cNvSpPr>
      </xdr:nvSpPr>
      <xdr:spPr bwMode="auto">
        <a:xfrm>
          <a:off x="12540961" y="4516293"/>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213632"/>
    <xdr:sp macro="" textlink="">
      <xdr:nvSpPr>
        <xdr:cNvPr id="2148" name="Text Box 15">
          <a:extLst>
            <a:ext uri="{FF2B5EF4-FFF2-40B4-BE49-F238E27FC236}">
              <a16:creationId xmlns:a16="http://schemas.microsoft.com/office/drawing/2014/main" id="{00000000-0008-0000-0500-000064080000}"/>
            </a:ext>
          </a:extLst>
        </xdr:cNvPr>
        <xdr:cNvSpPr txBox="1">
          <a:spLocks noChangeArrowheads="1"/>
        </xdr:cNvSpPr>
      </xdr:nvSpPr>
      <xdr:spPr bwMode="auto">
        <a:xfrm>
          <a:off x="4664364"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18</xdr:row>
      <xdr:rowOff>504825</xdr:rowOff>
    </xdr:from>
    <xdr:ext cx="95250" cy="444331"/>
    <xdr:sp macro="" textlink="">
      <xdr:nvSpPr>
        <xdr:cNvPr id="2149" name="Text Box 15">
          <a:extLst>
            <a:ext uri="{FF2B5EF4-FFF2-40B4-BE49-F238E27FC236}">
              <a16:creationId xmlns:a16="http://schemas.microsoft.com/office/drawing/2014/main" id="{00000000-0008-0000-0500-000065080000}"/>
            </a:ext>
          </a:extLst>
        </xdr:cNvPr>
        <xdr:cNvSpPr txBox="1">
          <a:spLocks noChangeArrowheads="1"/>
        </xdr:cNvSpPr>
      </xdr:nvSpPr>
      <xdr:spPr bwMode="auto">
        <a:xfrm>
          <a:off x="4664364" y="4516293"/>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18</xdr:row>
      <xdr:rowOff>504825</xdr:rowOff>
    </xdr:from>
    <xdr:ext cx="95250" cy="213632"/>
    <xdr:sp macro="" textlink="">
      <xdr:nvSpPr>
        <xdr:cNvPr id="2150" name="Text Box 15">
          <a:extLst>
            <a:ext uri="{FF2B5EF4-FFF2-40B4-BE49-F238E27FC236}">
              <a16:creationId xmlns:a16="http://schemas.microsoft.com/office/drawing/2014/main" id="{00000000-0008-0000-0500-000066080000}"/>
            </a:ext>
          </a:extLst>
        </xdr:cNvPr>
        <xdr:cNvSpPr txBox="1">
          <a:spLocks noChangeArrowheads="1"/>
        </xdr:cNvSpPr>
      </xdr:nvSpPr>
      <xdr:spPr bwMode="auto">
        <a:xfrm>
          <a:off x="12540961" y="4516293"/>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1" name="Text Box 16">
          <a:extLst>
            <a:ext uri="{FF2B5EF4-FFF2-40B4-BE49-F238E27FC236}">
              <a16:creationId xmlns:a16="http://schemas.microsoft.com/office/drawing/2014/main" id="{00000000-0008-0000-0500-00006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2" name="Text Box 17">
          <a:extLst>
            <a:ext uri="{FF2B5EF4-FFF2-40B4-BE49-F238E27FC236}">
              <a16:creationId xmlns:a16="http://schemas.microsoft.com/office/drawing/2014/main" id="{00000000-0008-0000-0500-000068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3" name="Text Box 18">
          <a:extLst>
            <a:ext uri="{FF2B5EF4-FFF2-40B4-BE49-F238E27FC236}">
              <a16:creationId xmlns:a16="http://schemas.microsoft.com/office/drawing/2014/main" id="{00000000-0008-0000-0500-000069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54" name="Text Box 19">
          <a:extLst>
            <a:ext uri="{FF2B5EF4-FFF2-40B4-BE49-F238E27FC236}">
              <a16:creationId xmlns:a16="http://schemas.microsoft.com/office/drawing/2014/main" id="{00000000-0008-0000-0500-00006A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5" name="Text Box 16">
          <a:extLst>
            <a:ext uri="{FF2B5EF4-FFF2-40B4-BE49-F238E27FC236}">
              <a16:creationId xmlns:a16="http://schemas.microsoft.com/office/drawing/2014/main" id="{00000000-0008-0000-0500-00006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6" name="Text Box 17">
          <a:extLst>
            <a:ext uri="{FF2B5EF4-FFF2-40B4-BE49-F238E27FC236}">
              <a16:creationId xmlns:a16="http://schemas.microsoft.com/office/drawing/2014/main" id="{00000000-0008-0000-0500-00006C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7" name="Text Box 18">
          <a:extLst>
            <a:ext uri="{FF2B5EF4-FFF2-40B4-BE49-F238E27FC236}">
              <a16:creationId xmlns:a16="http://schemas.microsoft.com/office/drawing/2014/main" id="{00000000-0008-0000-0500-00006D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58" name="Text Box 19">
          <a:extLst>
            <a:ext uri="{FF2B5EF4-FFF2-40B4-BE49-F238E27FC236}">
              <a16:creationId xmlns:a16="http://schemas.microsoft.com/office/drawing/2014/main" id="{00000000-0008-0000-0500-00006E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59" name="Text Box 16">
          <a:extLst>
            <a:ext uri="{FF2B5EF4-FFF2-40B4-BE49-F238E27FC236}">
              <a16:creationId xmlns:a16="http://schemas.microsoft.com/office/drawing/2014/main" id="{00000000-0008-0000-0500-00006F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0" name="Text Box 17">
          <a:extLst>
            <a:ext uri="{FF2B5EF4-FFF2-40B4-BE49-F238E27FC236}">
              <a16:creationId xmlns:a16="http://schemas.microsoft.com/office/drawing/2014/main" id="{00000000-0008-0000-0500-000070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1" name="Text Box 18">
          <a:extLst>
            <a:ext uri="{FF2B5EF4-FFF2-40B4-BE49-F238E27FC236}">
              <a16:creationId xmlns:a16="http://schemas.microsoft.com/office/drawing/2014/main" id="{00000000-0008-0000-0500-000071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24</xdr:row>
      <xdr:rowOff>0</xdr:rowOff>
    </xdr:from>
    <xdr:ext cx="95250" cy="171450"/>
    <xdr:sp macro="" textlink="">
      <xdr:nvSpPr>
        <xdr:cNvPr id="2162" name="Text Box 19">
          <a:extLst>
            <a:ext uri="{FF2B5EF4-FFF2-40B4-BE49-F238E27FC236}">
              <a16:creationId xmlns:a16="http://schemas.microsoft.com/office/drawing/2014/main" id="{00000000-0008-0000-0500-000072080000}"/>
            </a:ext>
          </a:extLst>
        </xdr:cNvPr>
        <xdr:cNvSpPr txBox="1">
          <a:spLocks noChangeArrowheads="1"/>
        </xdr:cNvSpPr>
      </xdr:nvSpPr>
      <xdr:spPr bwMode="auto">
        <a:xfrm>
          <a:off x="21832455"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63" name="Text Box 15">
          <a:extLst>
            <a:ext uri="{FF2B5EF4-FFF2-40B4-BE49-F238E27FC236}">
              <a16:creationId xmlns:a16="http://schemas.microsoft.com/office/drawing/2014/main" id="{00000000-0008-0000-0500-000073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4" name="Text Box 16">
          <a:extLst>
            <a:ext uri="{FF2B5EF4-FFF2-40B4-BE49-F238E27FC236}">
              <a16:creationId xmlns:a16="http://schemas.microsoft.com/office/drawing/2014/main" id="{00000000-0008-0000-0500-00007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5" name="Text Box 17">
          <a:extLst>
            <a:ext uri="{FF2B5EF4-FFF2-40B4-BE49-F238E27FC236}">
              <a16:creationId xmlns:a16="http://schemas.microsoft.com/office/drawing/2014/main" id="{00000000-0008-0000-0500-00007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6" name="Text Box 18">
          <a:extLst>
            <a:ext uri="{FF2B5EF4-FFF2-40B4-BE49-F238E27FC236}">
              <a16:creationId xmlns:a16="http://schemas.microsoft.com/office/drawing/2014/main" id="{00000000-0008-0000-0500-00007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67" name="Text Box 19">
          <a:extLst>
            <a:ext uri="{FF2B5EF4-FFF2-40B4-BE49-F238E27FC236}">
              <a16:creationId xmlns:a16="http://schemas.microsoft.com/office/drawing/2014/main" id="{00000000-0008-0000-0500-00007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20</xdr:row>
      <xdr:rowOff>504825</xdr:rowOff>
    </xdr:from>
    <xdr:ext cx="95250" cy="442269"/>
    <xdr:sp macro="" textlink="">
      <xdr:nvSpPr>
        <xdr:cNvPr id="2168" name="Text Box 15">
          <a:extLst>
            <a:ext uri="{FF2B5EF4-FFF2-40B4-BE49-F238E27FC236}">
              <a16:creationId xmlns:a16="http://schemas.microsoft.com/office/drawing/2014/main" id="{00000000-0008-0000-0500-000078080000}"/>
            </a:ext>
          </a:extLst>
        </xdr:cNvPr>
        <xdr:cNvSpPr txBox="1">
          <a:spLocks noChangeArrowheads="1"/>
        </xdr:cNvSpPr>
      </xdr:nvSpPr>
      <xdr:spPr bwMode="auto">
        <a:xfrm>
          <a:off x="12540961" y="5255202"/>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69" name="Text Box 16">
          <a:extLst>
            <a:ext uri="{FF2B5EF4-FFF2-40B4-BE49-F238E27FC236}">
              <a16:creationId xmlns:a16="http://schemas.microsoft.com/office/drawing/2014/main" id="{00000000-0008-0000-0500-00007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0" name="Text Box 17">
          <a:extLst>
            <a:ext uri="{FF2B5EF4-FFF2-40B4-BE49-F238E27FC236}">
              <a16:creationId xmlns:a16="http://schemas.microsoft.com/office/drawing/2014/main" id="{00000000-0008-0000-0500-00007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71" name="Text Box 18">
          <a:extLst>
            <a:ext uri="{FF2B5EF4-FFF2-40B4-BE49-F238E27FC236}">
              <a16:creationId xmlns:a16="http://schemas.microsoft.com/office/drawing/2014/main" id="{00000000-0008-0000-0500-00007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2" name="Text Box 16">
          <a:extLst>
            <a:ext uri="{FF2B5EF4-FFF2-40B4-BE49-F238E27FC236}">
              <a16:creationId xmlns:a16="http://schemas.microsoft.com/office/drawing/2014/main" id="{00000000-0008-0000-0500-00007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3" name="Text Box 17">
          <a:extLst>
            <a:ext uri="{FF2B5EF4-FFF2-40B4-BE49-F238E27FC236}">
              <a16:creationId xmlns:a16="http://schemas.microsoft.com/office/drawing/2014/main" id="{00000000-0008-0000-0500-00007D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4" name="Text Box 18">
          <a:extLst>
            <a:ext uri="{FF2B5EF4-FFF2-40B4-BE49-F238E27FC236}">
              <a16:creationId xmlns:a16="http://schemas.microsoft.com/office/drawing/2014/main" id="{00000000-0008-0000-0500-00007E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5" name="Text Box 19">
          <a:extLst>
            <a:ext uri="{FF2B5EF4-FFF2-40B4-BE49-F238E27FC236}">
              <a16:creationId xmlns:a16="http://schemas.microsoft.com/office/drawing/2014/main" id="{00000000-0008-0000-0500-00007F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6" name="Text Box 16">
          <a:extLst>
            <a:ext uri="{FF2B5EF4-FFF2-40B4-BE49-F238E27FC236}">
              <a16:creationId xmlns:a16="http://schemas.microsoft.com/office/drawing/2014/main" id="{00000000-0008-0000-0500-000080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7" name="Text Box 17">
          <a:extLst>
            <a:ext uri="{FF2B5EF4-FFF2-40B4-BE49-F238E27FC236}">
              <a16:creationId xmlns:a16="http://schemas.microsoft.com/office/drawing/2014/main" id="{00000000-0008-0000-0500-000081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178" name="Text Box 18">
          <a:extLst>
            <a:ext uri="{FF2B5EF4-FFF2-40B4-BE49-F238E27FC236}">
              <a16:creationId xmlns:a16="http://schemas.microsoft.com/office/drawing/2014/main" id="{00000000-0008-0000-0500-000082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179" name="Text Box 15">
          <a:extLst>
            <a:ext uri="{FF2B5EF4-FFF2-40B4-BE49-F238E27FC236}">
              <a16:creationId xmlns:a16="http://schemas.microsoft.com/office/drawing/2014/main" id="{00000000-0008-0000-0500-000083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0" name="Text Box 16">
          <a:extLst>
            <a:ext uri="{FF2B5EF4-FFF2-40B4-BE49-F238E27FC236}">
              <a16:creationId xmlns:a16="http://schemas.microsoft.com/office/drawing/2014/main" id="{00000000-0008-0000-0500-00008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1" name="Text Box 17">
          <a:extLst>
            <a:ext uri="{FF2B5EF4-FFF2-40B4-BE49-F238E27FC236}">
              <a16:creationId xmlns:a16="http://schemas.microsoft.com/office/drawing/2014/main" id="{00000000-0008-0000-0500-000085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2" name="Text Box 18">
          <a:extLst>
            <a:ext uri="{FF2B5EF4-FFF2-40B4-BE49-F238E27FC236}">
              <a16:creationId xmlns:a16="http://schemas.microsoft.com/office/drawing/2014/main" id="{00000000-0008-0000-0500-000086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83" name="Text Box 19">
          <a:extLst>
            <a:ext uri="{FF2B5EF4-FFF2-40B4-BE49-F238E27FC236}">
              <a16:creationId xmlns:a16="http://schemas.microsoft.com/office/drawing/2014/main" id="{00000000-0008-0000-0500-000087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4" name="Text Box 16">
          <a:extLst>
            <a:ext uri="{FF2B5EF4-FFF2-40B4-BE49-F238E27FC236}">
              <a16:creationId xmlns:a16="http://schemas.microsoft.com/office/drawing/2014/main" id="{00000000-0008-0000-0500-000088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5" name="Text Box 17">
          <a:extLst>
            <a:ext uri="{FF2B5EF4-FFF2-40B4-BE49-F238E27FC236}">
              <a16:creationId xmlns:a16="http://schemas.microsoft.com/office/drawing/2014/main" id="{00000000-0008-0000-0500-000089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6" name="Text Box 18">
          <a:extLst>
            <a:ext uri="{FF2B5EF4-FFF2-40B4-BE49-F238E27FC236}">
              <a16:creationId xmlns:a16="http://schemas.microsoft.com/office/drawing/2014/main" id="{00000000-0008-0000-0500-00008A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87" name="Text Box 19">
          <a:extLst>
            <a:ext uri="{FF2B5EF4-FFF2-40B4-BE49-F238E27FC236}">
              <a16:creationId xmlns:a16="http://schemas.microsoft.com/office/drawing/2014/main" id="{00000000-0008-0000-0500-00008B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8" name="Text Box 16">
          <a:extLst>
            <a:ext uri="{FF2B5EF4-FFF2-40B4-BE49-F238E27FC236}">
              <a16:creationId xmlns:a16="http://schemas.microsoft.com/office/drawing/2014/main" id="{00000000-0008-0000-0500-00008C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89" name="Text Box 17">
          <a:extLst>
            <a:ext uri="{FF2B5EF4-FFF2-40B4-BE49-F238E27FC236}">
              <a16:creationId xmlns:a16="http://schemas.microsoft.com/office/drawing/2014/main" id="{00000000-0008-0000-0500-00008D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0" name="Text Box 18">
          <a:extLst>
            <a:ext uri="{FF2B5EF4-FFF2-40B4-BE49-F238E27FC236}">
              <a16:creationId xmlns:a16="http://schemas.microsoft.com/office/drawing/2014/main" id="{00000000-0008-0000-0500-00008E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19</xdr:row>
      <xdr:rowOff>0</xdr:rowOff>
    </xdr:from>
    <xdr:ext cx="95250" cy="171450"/>
    <xdr:sp macro="" textlink="">
      <xdr:nvSpPr>
        <xdr:cNvPr id="2191" name="Text Box 19">
          <a:extLst>
            <a:ext uri="{FF2B5EF4-FFF2-40B4-BE49-F238E27FC236}">
              <a16:creationId xmlns:a16="http://schemas.microsoft.com/office/drawing/2014/main" id="{00000000-0008-0000-0500-00008F080000}"/>
            </a:ext>
          </a:extLst>
        </xdr:cNvPr>
        <xdr:cNvSpPr txBox="1">
          <a:spLocks noChangeArrowheads="1"/>
        </xdr:cNvSpPr>
      </xdr:nvSpPr>
      <xdr:spPr bwMode="auto">
        <a:xfrm>
          <a:off x="21832455" y="4514273"/>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014"/>
    <xdr:sp macro="" textlink="">
      <xdr:nvSpPr>
        <xdr:cNvPr id="2192" name="Text Box 15">
          <a:extLst>
            <a:ext uri="{FF2B5EF4-FFF2-40B4-BE49-F238E27FC236}">
              <a16:creationId xmlns:a16="http://schemas.microsoft.com/office/drawing/2014/main" id="{00000000-0008-0000-0500-000090080000}"/>
            </a:ext>
          </a:extLst>
        </xdr:cNvPr>
        <xdr:cNvSpPr txBox="1">
          <a:spLocks noChangeArrowheads="1"/>
        </xdr:cNvSpPr>
      </xdr:nvSpPr>
      <xdr:spPr bwMode="auto">
        <a:xfrm>
          <a:off x="4664364" y="5255202"/>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3" name="Text Box 16">
          <a:extLst>
            <a:ext uri="{FF2B5EF4-FFF2-40B4-BE49-F238E27FC236}">
              <a16:creationId xmlns:a16="http://schemas.microsoft.com/office/drawing/2014/main" id="{00000000-0008-0000-0500-000091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4" name="Text Box 17">
          <a:extLst>
            <a:ext uri="{FF2B5EF4-FFF2-40B4-BE49-F238E27FC236}">
              <a16:creationId xmlns:a16="http://schemas.microsoft.com/office/drawing/2014/main" id="{00000000-0008-0000-0500-000092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5" name="Text Box 18">
          <a:extLst>
            <a:ext uri="{FF2B5EF4-FFF2-40B4-BE49-F238E27FC236}">
              <a16:creationId xmlns:a16="http://schemas.microsoft.com/office/drawing/2014/main" id="{00000000-0008-0000-0500-000093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0</xdr:rowOff>
    </xdr:from>
    <xdr:ext cx="95250" cy="171450"/>
    <xdr:sp macro="" textlink="">
      <xdr:nvSpPr>
        <xdr:cNvPr id="2196" name="Text Box 19">
          <a:extLst>
            <a:ext uri="{FF2B5EF4-FFF2-40B4-BE49-F238E27FC236}">
              <a16:creationId xmlns:a16="http://schemas.microsoft.com/office/drawing/2014/main" id="{00000000-0008-0000-0500-000094080000}"/>
            </a:ext>
          </a:extLst>
        </xdr:cNvPr>
        <xdr:cNvSpPr txBox="1">
          <a:spLocks noChangeArrowheads="1"/>
        </xdr:cNvSpPr>
      </xdr:nvSpPr>
      <xdr:spPr bwMode="auto">
        <a:xfrm>
          <a:off x="4664364"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7" name="Text Box 16">
          <a:extLst>
            <a:ext uri="{FF2B5EF4-FFF2-40B4-BE49-F238E27FC236}">
              <a16:creationId xmlns:a16="http://schemas.microsoft.com/office/drawing/2014/main" id="{00000000-0008-0000-0500-000095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0</xdr:rowOff>
    </xdr:from>
    <xdr:ext cx="95250" cy="171450"/>
    <xdr:sp macro="" textlink="">
      <xdr:nvSpPr>
        <xdr:cNvPr id="2198" name="Text Box 17">
          <a:extLst>
            <a:ext uri="{FF2B5EF4-FFF2-40B4-BE49-F238E27FC236}">
              <a16:creationId xmlns:a16="http://schemas.microsoft.com/office/drawing/2014/main" id="{00000000-0008-0000-0500-000096080000}"/>
            </a:ext>
          </a:extLst>
        </xdr:cNvPr>
        <xdr:cNvSpPr txBox="1">
          <a:spLocks noChangeArrowheads="1"/>
        </xdr:cNvSpPr>
      </xdr:nvSpPr>
      <xdr:spPr bwMode="auto">
        <a:xfrm>
          <a:off x="12540961"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24</xdr:row>
      <xdr:rowOff>15875</xdr:rowOff>
    </xdr:from>
    <xdr:ext cx="95250" cy="171450"/>
    <xdr:sp macro="" textlink="">
      <xdr:nvSpPr>
        <xdr:cNvPr id="2199" name="Text Box 18">
          <a:extLst>
            <a:ext uri="{FF2B5EF4-FFF2-40B4-BE49-F238E27FC236}">
              <a16:creationId xmlns:a16="http://schemas.microsoft.com/office/drawing/2014/main" id="{00000000-0008-0000-0500-000097080000}"/>
            </a:ext>
          </a:extLst>
        </xdr:cNvPr>
        <xdr:cNvSpPr txBox="1">
          <a:spLocks noChangeArrowheads="1"/>
        </xdr:cNvSpPr>
      </xdr:nvSpPr>
      <xdr:spPr bwMode="auto">
        <a:xfrm>
          <a:off x="12485398" y="563851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0" name="Text Box 16">
          <a:extLst>
            <a:ext uri="{FF2B5EF4-FFF2-40B4-BE49-F238E27FC236}">
              <a16:creationId xmlns:a16="http://schemas.microsoft.com/office/drawing/2014/main" id="{00000000-0008-0000-0500-000098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1" name="Text Box 17">
          <a:extLst>
            <a:ext uri="{FF2B5EF4-FFF2-40B4-BE49-F238E27FC236}">
              <a16:creationId xmlns:a16="http://schemas.microsoft.com/office/drawing/2014/main" id="{00000000-0008-0000-0500-000099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2" name="Text Box 18">
          <a:extLst>
            <a:ext uri="{FF2B5EF4-FFF2-40B4-BE49-F238E27FC236}">
              <a16:creationId xmlns:a16="http://schemas.microsoft.com/office/drawing/2014/main" id="{00000000-0008-0000-0500-00009A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3" name="Text Box 19">
          <a:extLst>
            <a:ext uri="{FF2B5EF4-FFF2-40B4-BE49-F238E27FC236}">
              <a16:creationId xmlns:a16="http://schemas.microsoft.com/office/drawing/2014/main" id="{00000000-0008-0000-0500-00009B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24</xdr:row>
      <xdr:rowOff>0</xdr:rowOff>
    </xdr:from>
    <xdr:ext cx="95250" cy="171450"/>
    <xdr:sp macro="" textlink="">
      <xdr:nvSpPr>
        <xdr:cNvPr id="2204" name="Text Box 16">
          <a:extLst>
            <a:ext uri="{FF2B5EF4-FFF2-40B4-BE49-F238E27FC236}">
              <a16:creationId xmlns:a16="http://schemas.microsoft.com/office/drawing/2014/main" id="{00000000-0008-0000-0500-00009C080000}"/>
            </a:ext>
          </a:extLst>
        </xdr:cNvPr>
        <xdr:cNvSpPr txBox="1">
          <a:spLocks noChangeArrowheads="1"/>
        </xdr:cNvSpPr>
      </xdr:nvSpPr>
      <xdr:spPr bwMode="auto">
        <a:xfrm>
          <a:off x="15388070" y="5622636"/>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8496"/>
    <xdr:sp macro="" textlink="">
      <xdr:nvSpPr>
        <xdr:cNvPr id="2205" name="Text Box 15">
          <a:extLst>
            <a:ext uri="{FF2B5EF4-FFF2-40B4-BE49-F238E27FC236}">
              <a16:creationId xmlns:a16="http://schemas.microsoft.com/office/drawing/2014/main" id="{00000000-0008-0000-0500-00009D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06" name="Text Box 15">
          <a:extLst>
            <a:ext uri="{FF2B5EF4-FFF2-40B4-BE49-F238E27FC236}">
              <a16:creationId xmlns:a16="http://schemas.microsoft.com/office/drawing/2014/main" id="{00000000-0008-0000-0500-00009E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08" name="Text Box 15">
          <a:extLst>
            <a:ext uri="{FF2B5EF4-FFF2-40B4-BE49-F238E27FC236}">
              <a16:creationId xmlns:a16="http://schemas.microsoft.com/office/drawing/2014/main" id="{00000000-0008-0000-0500-0000A0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09" name="Text Box 15">
          <a:extLst>
            <a:ext uri="{FF2B5EF4-FFF2-40B4-BE49-F238E27FC236}">
              <a16:creationId xmlns:a16="http://schemas.microsoft.com/office/drawing/2014/main" id="{00000000-0008-0000-0500-0000A1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24</xdr:row>
      <xdr:rowOff>170392</xdr:rowOff>
    </xdr:from>
    <xdr:ext cx="95250" cy="213632"/>
    <xdr:sp macro="" textlink="">
      <xdr:nvSpPr>
        <xdr:cNvPr id="2210" name="Text Box 15">
          <a:extLst>
            <a:ext uri="{FF2B5EF4-FFF2-40B4-BE49-F238E27FC236}">
              <a16:creationId xmlns:a16="http://schemas.microsoft.com/office/drawing/2014/main" id="{00000000-0008-0000-0500-0000A208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1" name="Text Box 16">
          <a:extLst>
            <a:ext uri="{FF2B5EF4-FFF2-40B4-BE49-F238E27FC236}">
              <a16:creationId xmlns:a16="http://schemas.microsoft.com/office/drawing/2014/main" id="{00000000-0008-0000-0500-0000A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2" name="Text Box 17">
          <a:extLst>
            <a:ext uri="{FF2B5EF4-FFF2-40B4-BE49-F238E27FC236}">
              <a16:creationId xmlns:a16="http://schemas.microsoft.com/office/drawing/2014/main" id="{00000000-0008-0000-0500-0000A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3" name="Text Box 18">
          <a:extLst>
            <a:ext uri="{FF2B5EF4-FFF2-40B4-BE49-F238E27FC236}">
              <a16:creationId xmlns:a16="http://schemas.microsoft.com/office/drawing/2014/main" id="{00000000-0008-0000-0500-0000A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14" name="Text Box 19">
          <a:extLst>
            <a:ext uri="{FF2B5EF4-FFF2-40B4-BE49-F238E27FC236}">
              <a16:creationId xmlns:a16="http://schemas.microsoft.com/office/drawing/2014/main" id="{00000000-0008-0000-0500-0000A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5" name="Text Box 16">
          <a:extLst>
            <a:ext uri="{FF2B5EF4-FFF2-40B4-BE49-F238E27FC236}">
              <a16:creationId xmlns:a16="http://schemas.microsoft.com/office/drawing/2014/main" id="{00000000-0008-0000-0500-0000A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6" name="Text Box 17">
          <a:extLst>
            <a:ext uri="{FF2B5EF4-FFF2-40B4-BE49-F238E27FC236}">
              <a16:creationId xmlns:a16="http://schemas.microsoft.com/office/drawing/2014/main" id="{00000000-0008-0000-0500-0000A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7" name="Text Box 18">
          <a:extLst>
            <a:ext uri="{FF2B5EF4-FFF2-40B4-BE49-F238E27FC236}">
              <a16:creationId xmlns:a16="http://schemas.microsoft.com/office/drawing/2014/main" id="{00000000-0008-0000-0500-0000A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18" name="Text Box 19">
          <a:extLst>
            <a:ext uri="{FF2B5EF4-FFF2-40B4-BE49-F238E27FC236}">
              <a16:creationId xmlns:a16="http://schemas.microsoft.com/office/drawing/2014/main" id="{00000000-0008-0000-0500-0000A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19" name="Text Box 16">
          <a:extLst>
            <a:ext uri="{FF2B5EF4-FFF2-40B4-BE49-F238E27FC236}">
              <a16:creationId xmlns:a16="http://schemas.microsoft.com/office/drawing/2014/main" id="{00000000-0008-0000-0500-0000AB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0" name="Text Box 17">
          <a:extLst>
            <a:ext uri="{FF2B5EF4-FFF2-40B4-BE49-F238E27FC236}">
              <a16:creationId xmlns:a16="http://schemas.microsoft.com/office/drawing/2014/main" id="{00000000-0008-0000-0500-0000AC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1" name="Text Box 18">
          <a:extLst>
            <a:ext uri="{FF2B5EF4-FFF2-40B4-BE49-F238E27FC236}">
              <a16:creationId xmlns:a16="http://schemas.microsoft.com/office/drawing/2014/main" id="{00000000-0008-0000-0500-0000A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22" name="Text Box 19">
          <a:extLst>
            <a:ext uri="{FF2B5EF4-FFF2-40B4-BE49-F238E27FC236}">
              <a16:creationId xmlns:a16="http://schemas.microsoft.com/office/drawing/2014/main" id="{00000000-0008-0000-0500-0000A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23" name="Text Box 15">
          <a:extLst>
            <a:ext uri="{FF2B5EF4-FFF2-40B4-BE49-F238E27FC236}">
              <a16:creationId xmlns:a16="http://schemas.microsoft.com/office/drawing/2014/main" id="{00000000-0008-0000-0500-0000AF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4" name="Text Box 16">
          <a:extLst>
            <a:ext uri="{FF2B5EF4-FFF2-40B4-BE49-F238E27FC236}">
              <a16:creationId xmlns:a16="http://schemas.microsoft.com/office/drawing/2014/main" id="{00000000-0008-0000-0500-0000B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5" name="Text Box 17">
          <a:extLst>
            <a:ext uri="{FF2B5EF4-FFF2-40B4-BE49-F238E27FC236}">
              <a16:creationId xmlns:a16="http://schemas.microsoft.com/office/drawing/2014/main" id="{00000000-0008-0000-0500-0000B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6" name="Text Box 18">
          <a:extLst>
            <a:ext uri="{FF2B5EF4-FFF2-40B4-BE49-F238E27FC236}">
              <a16:creationId xmlns:a16="http://schemas.microsoft.com/office/drawing/2014/main" id="{00000000-0008-0000-0500-0000B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27" name="Text Box 19">
          <a:extLst>
            <a:ext uri="{FF2B5EF4-FFF2-40B4-BE49-F238E27FC236}">
              <a16:creationId xmlns:a16="http://schemas.microsoft.com/office/drawing/2014/main" id="{00000000-0008-0000-0500-0000B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8" name="Text Box 16">
          <a:extLst>
            <a:ext uri="{FF2B5EF4-FFF2-40B4-BE49-F238E27FC236}">
              <a16:creationId xmlns:a16="http://schemas.microsoft.com/office/drawing/2014/main" id="{00000000-0008-0000-0500-0000B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29" name="Text Box 17">
          <a:extLst>
            <a:ext uri="{FF2B5EF4-FFF2-40B4-BE49-F238E27FC236}">
              <a16:creationId xmlns:a16="http://schemas.microsoft.com/office/drawing/2014/main" id="{00000000-0008-0000-0500-0000B5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30" name="Text Box 18">
          <a:extLst>
            <a:ext uri="{FF2B5EF4-FFF2-40B4-BE49-F238E27FC236}">
              <a16:creationId xmlns:a16="http://schemas.microsoft.com/office/drawing/2014/main" id="{00000000-0008-0000-0500-0000B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1" name="Text Box 16">
          <a:extLst>
            <a:ext uri="{FF2B5EF4-FFF2-40B4-BE49-F238E27FC236}">
              <a16:creationId xmlns:a16="http://schemas.microsoft.com/office/drawing/2014/main" id="{00000000-0008-0000-0500-0000B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2" name="Text Box 17">
          <a:extLst>
            <a:ext uri="{FF2B5EF4-FFF2-40B4-BE49-F238E27FC236}">
              <a16:creationId xmlns:a16="http://schemas.microsoft.com/office/drawing/2014/main" id="{00000000-0008-0000-0500-0000B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3" name="Text Box 18">
          <a:extLst>
            <a:ext uri="{FF2B5EF4-FFF2-40B4-BE49-F238E27FC236}">
              <a16:creationId xmlns:a16="http://schemas.microsoft.com/office/drawing/2014/main" id="{00000000-0008-0000-0500-0000B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4" name="Text Box 19">
          <a:extLst>
            <a:ext uri="{FF2B5EF4-FFF2-40B4-BE49-F238E27FC236}">
              <a16:creationId xmlns:a16="http://schemas.microsoft.com/office/drawing/2014/main" id="{00000000-0008-0000-0500-0000B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5" name="Text Box 16">
          <a:extLst>
            <a:ext uri="{FF2B5EF4-FFF2-40B4-BE49-F238E27FC236}">
              <a16:creationId xmlns:a16="http://schemas.microsoft.com/office/drawing/2014/main" id="{00000000-0008-0000-0500-0000B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6" name="Text Box 17">
          <a:extLst>
            <a:ext uri="{FF2B5EF4-FFF2-40B4-BE49-F238E27FC236}">
              <a16:creationId xmlns:a16="http://schemas.microsoft.com/office/drawing/2014/main" id="{00000000-0008-0000-0500-0000B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7" name="Text Box 18">
          <a:extLst>
            <a:ext uri="{FF2B5EF4-FFF2-40B4-BE49-F238E27FC236}">
              <a16:creationId xmlns:a16="http://schemas.microsoft.com/office/drawing/2014/main" id="{00000000-0008-0000-0500-0000B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38" name="Text Box 19">
          <a:extLst>
            <a:ext uri="{FF2B5EF4-FFF2-40B4-BE49-F238E27FC236}">
              <a16:creationId xmlns:a16="http://schemas.microsoft.com/office/drawing/2014/main" id="{00000000-0008-0000-0500-0000B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56743"/>
    <xdr:sp macro="" textlink="">
      <xdr:nvSpPr>
        <xdr:cNvPr id="2239" name="Text Box 15">
          <a:extLst>
            <a:ext uri="{FF2B5EF4-FFF2-40B4-BE49-F238E27FC236}">
              <a16:creationId xmlns:a16="http://schemas.microsoft.com/office/drawing/2014/main" id="{00000000-0008-0000-0500-0000BF08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442269"/>
    <xdr:sp macro="" textlink="">
      <xdr:nvSpPr>
        <xdr:cNvPr id="2240" name="Text Box 15">
          <a:extLst>
            <a:ext uri="{FF2B5EF4-FFF2-40B4-BE49-F238E27FC236}">
              <a16:creationId xmlns:a16="http://schemas.microsoft.com/office/drawing/2014/main" id="{00000000-0008-0000-0500-0000C0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2242" name="Text Box 15">
          <a:extLst>
            <a:ext uri="{FF2B5EF4-FFF2-40B4-BE49-F238E27FC236}">
              <a16:creationId xmlns:a16="http://schemas.microsoft.com/office/drawing/2014/main" id="{00000000-0008-0000-0500-0000C2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444331"/>
    <xdr:sp macro="" textlink="">
      <xdr:nvSpPr>
        <xdr:cNvPr id="2243" name="Text Box 15">
          <a:extLst>
            <a:ext uri="{FF2B5EF4-FFF2-40B4-BE49-F238E27FC236}">
              <a16:creationId xmlns:a16="http://schemas.microsoft.com/office/drawing/2014/main" id="{00000000-0008-0000-0500-0000C3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24</xdr:row>
      <xdr:rowOff>504825</xdr:rowOff>
    </xdr:from>
    <xdr:ext cx="95250" cy="213632"/>
    <xdr:sp macro="" textlink="">
      <xdr:nvSpPr>
        <xdr:cNvPr id="2244" name="Text Box 15">
          <a:extLst>
            <a:ext uri="{FF2B5EF4-FFF2-40B4-BE49-F238E27FC236}">
              <a16:creationId xmlns:a16="http://schemas.microsoft.com/office/drawing/2014/main" id="{00000000-0008-0000-0500-0000C408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5" name="Text Box 16">
          <a:extLst>
            <a:ext uri="{FF2B5EF4-FFF2-40B4-BE49-F238E27FC236}">
              <a16:creationId xmlns:a16="http://schemas.microsoft.com/office/drawing/2014/main" id="{00000000-0008-0000-0500-0000C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6" name="Text Box 17">
          <a:extLst>
            <a:ext uri="{FF2B5EF4-FFF2-40B4-BE49-F238E27FC236}">
              <a16:creationId xmlns:a16="http://schemas.microsoft.com/office/drawing/2014/main" id="{00000000-0008-0000-0500-0000C6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7" name="Text Box 18">
          <a:extLst>
            <a:ext uri="{FF2B5EF4-FFF2-40B4-BE49-F238E27FC236}">
              <a16:creationId xmlns:a16="http://schemas.microsoft.com/office/drawing/2014/main" id="{00000000-0008-0000-0500-0000C7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48" name="Text Box 19">
          <a:extLst>
            <a:ext uri="{FF2B5EF4-FFF2-40B4-BE49-F238E27FC236}">
              <a16:creationId xmlns:a16="http://schemas.microsoft.com/office/drawing/2014/main" id="{00000000-0008-0000-0500-0000C8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49" name="Text Box 16">
          <a:extLst>
            <a:ext uri="{FF2B5EF4-FFF2-40B4-BE49-F238E27FC236}">
              <a16:creationId xmlns:a16="http://schemas.microsoft.com/office/drawing/2014/main" id="{00000000-0008-0000-0500-0000C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0" name="Text Box 17">
          <a:extLst>
            <a:ext uri="{FF2B5EF4-FFF2-40B4-BE49-F238E27FC236}">
              <a16:creationId xmlns:a16="http://schemas.microsoft.com/office/drawing/2014/main" id="{00000000-0008-0000-0500-0000CA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1" name="Text Box 18">
          <a:extLst>
            <a:ext uri="{FF2B5EF4-FFF2-40B4-BE49-F238E27FC236}">
              <a16:creationId xmlns:a16="http://schemas.microsoft.com/office/drawing/2014/main" id="{00000000-0008-0000-0500-0000CB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52" name="Text Box 19">
          <a:extLst>
            <a:ext uri="{FF2B5EF4-FFF2-40B4-BE49-F238E27FC236}">
              <a16:creationId xmlns:a16="http://schemas.microsoft.com/office/drawing/2014/main" id="{00000000-0008-0000-0500-0000CC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3" name="Text Box 16">
          <a:extLst>
            <a:ext uri="{FF2B5EF4-FFF2-40B4-BE49-F238E27FC236}">
              <a16:creationId xmlns:a16="http://schemas.microsoft.com/office/drawing/2014/main" id="{00000000-0008-0000-0500-0000CD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4" name="Text Box 17">
          <a:extLst>
            <a:ext uri="{FF2B5EF4-FFF2-40B4-BE49-F238E27FC236}">
              <a16:creationId xmlns:a16="http://schemas.microsoft.com/office/drawing/2014/main" id="{00000000-0008-0000-0500-0000CE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5" name="Text Box 18">
          <a:extLst>
            <a:ext uri="{FF2B5EF4-FFF2-40B4-BE49-F238E27FC236}">
              <a16:creationId xmlns:a16="http://schemas.microsoft.com/office/drawing/2014/main" id="{00000000-0008-0000-0500-0000CF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30</xdr:row>
      <xdr:rowOff>0</xdr:rowOff>
    </xdr:from>
    <xdr:ext cx="95250" cy="171450"/>
    <xdr:sp macro="" textlink="">
      <xdr:nvSpPr>
        <xdr:cNvPr id="2256" name="Text Box 19">
          <a:extLst>
            <a:ext uri="{FF2B5EF4-FFF2-40B4-BE49-F238E27FC236}">
              <a16:creationId xmlns:a16="http://schemas.microsoft.com/office/drawing/2014/main" id="{00000000-0008-0000-0500-0000D008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57" name="Text Box 15">
          <a:extLst>
            <a:ext uri="{FF2B5EF4-FFF2-40B4-BE49-F238E27FC236}">
              <a16:creationId xmlns:a16="http://schemas.microsoft.com/office/drawing/2014/main" id="{00000000-0008-0000-0500-0000D1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8" name="Text Box 16">
          <a:extLst>
            <a:ext uri="{FF2B5EF4-FFF2-40B4-BE49-F238E27FC236}">
              <a16:creationId xmlns:a16="http://schemas.microsoft.com/office/drawing/2014/main" id="{00000000-0008-0000-0500-0000D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59" name="Text Box 17">
          <a:extLst>
            <a:ext uri="{FF2B5EF4-FFF2-40B4-BE49-F238E27FC236}">
              <a16:creationId xmlns:a16="http://schemas.microsoft.com/office/drawing/2014/main" id="{00000000-0008-0000-0500-0000D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0" name="Text Box 18">
          <a:extLst>
            <a:ext uri="{FF2B5EF4-FFF2-40B4-BE49-F238E27FC236}">
              <a16:creationId xmlns:a16="http://schemas.microsoft.com/office/drawing/2014/main" id="{00000000-0008-0000-0500-0000D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61" name="Text Box 19">
          <a:extLst>
            <a:ext uri="{FF2B5EF4-FFF2-40B4-BE49-F238E27FC236}">
              <a16:creationId xmlns:a16="http://schemas.microsoft.com/office/drawing/2014/main" id="{00000000-0008-0000-0500-0000D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26</xdr:row>
      <xdr:rowOff>504825</xdr:rowOff>
    </xdr:from>
    <xdr:ext cx="95250" cy="442269"/>
    <xdr:sp macro="" textlink="">
      <xdr:nvSpPr>
        <xdr:cNvPr id="2262" name="Text Box 15">
          <a:extLst>
            <a:ext uri="{FF2B5EF4-FFF2-40B4-BE49-F238E27FC236}">
              <a16:creationId xmlns:a16="http://schemas.microsoft.com/office/drawing/2014/main" id="{00000000-0008-0000-0500-0000D608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3" name="Text Box 16">
          <a:extLst>
            <a:ext uri="{FF2B5EF4-FFF2-40B4-BE49-F238E27FC236}">
              <a16:creationId xmlns:a16="http://schemas.microsoft.com/office/drawing/2014/main" id="{00000000-0008-0000-0500-0000D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4" name="Text Box 17">
          <a:extLst>
            <a:ext uri="{FF2B5EF4-FFF2-40B4-BE49-F238E27FC236}">
              <a16:creationId xmlns:a16="http://schemas.microsoft.com/office/drawing/2014/main" id="{00000000-0008-0000-0500-0000D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65" name="Text Box 18">
          <a:extLst>
            <a:ext uri="{FF2B5EF4-FFF2-40B4-BE49-F238E27FC236}">
              <a16:creationId xmlns:a16="http://schemas.microsoft.com/office/drawing/2014/main" id="{00000000-0008-0000-0500-0000D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6" name="Text Box 16">
          <a:extLst>
            <a:ext uri="{FF2B5EF4-FFF2-40B4-BE49-F238E27FC236}">
              <a16:creationId xmlns:a16="http://schemas.microsoft.com/office/drawing/2014/main" id="{00000000-0008-0000-0500-0000D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7" name="Text Box 17">
          <a:extLst>
            <a:ext uri="{FF2B5EF4-FFF2-40B4-BE49-F238E27FC236}">
              <a16:creationId xmlns:a16="http://schemas.microsoft.com/office/drawing/2014/main" id="{00000000-0008-0000-0500-0000DB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8" name="Text Box 18">
          <a:extLst>
            <a:ext uri="{FF2B5EF4-FFF2-40B4-BE49-F238E27FC236}">
              <a16:creationId xmlns:a16="http://schemas.microsoft.com/office/drawing/2014/main" id="{00000000-0008-0000-0500-0000DC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69" name="Text Box 19">
          <a:extLst>
            <a:ext uri="{FF2B5EF4-FFF2-40B4-BE49-F238E27FC236}">
              <a16:creationId xmlns:a16="http://schemas.microsoft.com/office/drawing/2014/main" id="{00000000-0008-0000-0500-0000DD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0" name="Text Box 16">
          <a:extLst>
            <a:ext uri="{FF2B5EF4-FFF2-40B4-BE49-F238E27FC236}">
              <a16:creationId xmlns:a16="http://schemas.microsoft.com/office/drawing/2014/main" id="{00000000-0008-0000-0500-0000DE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1" name="Text Box 17">
          <a:extLst>
            <a:ext uri="{FF2B5EF4-FFF2-40B4-BE49-F238E27FC236}">
              <a16:creationId xmlns:a16="http://schemas.microsoft.com/office/drawing/2014/main" id="{00000000-0008-0000-0500-0000DF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72" name="Text Box 18">
          <a:extLst>
            <a:ext uri="{FF2B5EF4-FFF2-40B4-BE49-F238E27FC236}">
              <a16:creationId xmlns:a16="http://schemas.microsoft.com/office/drawing/2014/main" id="{00000000-0008-0000-0500-0000E0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273" name="Text Box 15">
          <a:extLst>
            <a:ext uri="{FF2B5EF4-FFF2-40B4-BE49-F238E27FC236}">
              <a16:creationId xmlns:a16="http://schemas.microsoft.com/office/drawing/2014/main" id="{00000000-0008-0000-0500-0000E108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4" name="Text Box 16">
          <a:extLst>
            <a:ext uri="{FF2B5EF4-FFF2-40B4-BE49-F238E27FC236}">
              <a16:creationId xmlns:a16="http://schemas.microsoft.com/office/drawing/2014/main" id="{00000000-0008-0000-0500-0000E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5" name="Text Box 17">
          <a:extLst>
            <a:ext uri="{FF2B5EF4-FFF2-40B4-BE49-F238E27FC236}">
              <a16:creationId xmlns:a16="http://schemas.microsoft.com/office/drawing/2014/main" id="{00000000-0008-0000-0500-0000E3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6" name="Text Box 18">
          <a:extLst>
            <a:ext uri="{FF2B5EF4-FFF2-40B4-BE49-F238E27FC236}">
              <a16:creationId xmlns:a16="http://schemas.microsoft.com/office/drawing/2014/main" id="{00000000-0008-0000-0500-0000E4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77" name="Text Box 19">
          <a:extLst>
            <a:ext uri="{FF2B5EF4-FFF2-40B4-BE49-F238E27FC236}">
              <a16:creationId xmlns:a16="http://schemas.microsoft.com/office/drawing/2014/main" id="{00000000-0008-0000-0500-0000E5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8" name="Text Box 16">
          <a:extLst>
            <a:ext uri="{FF2B5EF4-FFF2-40B4-BE49-F238E27FC236}">
              <a16:creationId xmlns:a16="http://schemas.microsoft.com/office/drawing/2014/main" id="{00000000-0008-0000-0500-0000E6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79" name="Text Box 17">
          <a:extLst>
            <a:ext uri="{FF2B5EF4-FFF2-40B4-BE49-F238E27FC236}">
              <a16:creationId xmlns:a16="http://schemas.microsoft.com/office/drawing/2014/main" id="{00000000-0008-0000-0500-0000E7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0" name="Text Box 18">
          <a:extLst>
            <a:ext uri="{FF2B5EF4-FFF2-40B4-BE49-F238E27FC236}">
              <a16:creationId xmlns:a16="http://schemas.microsoft.com/office/drawing/2014/main" id="{00000000-0008-0000-0500-0000E8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81" name="Text Box 19">
          <a:extLst>
            <a:ext uri="{FF2B5EF4-FFF2-40B4-BE49-F238E27FC236}">
              <a16:creationId xmlns:a16="http://schemas.microsoft.com/office/drawing/2014/main" id="{00000000-0008-0000-0500-0000E9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2" name="Text Box 16">
          <a:extLst>
            <a:ext uri="{FF2B5EF4-FFF2-40B4-BE49-F238E27FC236}">
              <a16:creationId xmlns:a16="http://schemas.microsoft.com/office/drawing/2014/main" id="{00000000-0008-0000-0500-0000EA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3" name="Text Box 17">
          <a:extLst>
            <a:ext uri="{FF2B5EF4-FFF2-40B4-BE49-F238E27FC236}">
              <a16:creationId xmlns:a16="http://schemas.microsoft.com/office/drawing/2014/main" id="{00000000-0008-0000-0500-0000EB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4" name="Text Box 18">
          <a:extLst>
            <a:ext uri="{FF2B5EF4-FFF2-40B4-BE49-F238E27FC236}">
              <a16:creationId xmlns:a16="http://schemas.microsoft.com/office/drawing/2014/main" id="{00000000-0008-0000-0500-0000EC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25</xdr:row>
      <xdr:rowOff>0</xdr:rowOff>
    </xdr:from>
    <xdr:ext cx="95250" cy="171450"/>
    <xdr:sp macro="" textlink="">
      <xdr:nvSpPr>
        <xdr:cNvPr id="2285" name="Text Box 19">
          <a:extLst>
            <a:ext uri="{FF2B5EF4-FFF2-40B4-BE49-F238E27FC236}">
              <a16:creationId xmlns:a16="http://schemas.microsoft.com/office/drawing/2014/main" id="{00000000-0008-0000-0500-0000ED08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014"/>
    <xdr:sp macro="" textlink="">
      <xdr:nvSpPr>
        <xdr:cNvPr id="2286" name="Text Box 15">
          <a:extLst>
            <a:ext uri="{FF2B5EF4-FFF2-40B4-BE49-F238E27FC236}">
              <a16:creationId xmlns:a16="http://schemas.microsoft.com/office/drawing/2014/main" id="{00000000-0008-0000-0500-0000EE08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7" name="Text Box 16">
          <a:extLst>
            <a:ext uri="{FF2B5EF4-FFF2-40B4-BE49-F238E27FC236}">
              <a16:creationId xmlns:a16="http://schemas.microsoft.com/office/drawing/2014/main" id="{00000000-0008-0000-0500-0000EF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8" name="Text Box 17">
          <a:extLst>
            <a:ext uri="{FF2B5EF4-FFF2-40B4-BE49-F238E27FC236}">
              <a16:creationId xmlns:a16="http://schemas.microsoft.com/office/drawing/2014/main" id="{00000000-0008-0000-0500-0000F0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89" name="Text Box 18">
          <a:extLst>
            <a:ext uri="{FF2B5EF4-FFF2-40B4-BE49-F238E27FC236}">
              <a16:creationId xmlns:a16="http://schemas.microsoft.com/office/drawing/2014/main" id="{00000000-0008-0000-0500-0000F1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0</xdr:rowOff>
    </xdr:from>
    <xdr:ext cx="95250" cy="171450"/>
    <xdr:sp macro="" textlink="">
      <xdr:nvSpPr>
        <xdr:cNvPr id="2290" name="Text Box 19">
          <a:extLst>
            <a:ext uri="{FF2B5EF4-FFF2-40B4-BE49-F238E27FC236}">
              <a16:creationId xmlns:a16="http://schemas.microsoft.com/office/drawing/2014/main" id="{00000000-0008-0000-0500-0000F208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1" name="Text Box 16">
          <a:extLst>
            <a:ext uri="{FF2B5EF4-FFF2-40B4-BE49-F238E27FC236}">
              <a16:creationId xmlns:a16="http://schemas.microsoft.com/office/drawing/2014/main" id="{00000000-0008-0000-0500-0000F3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0</xdr:rowOff>
    </xdr:from>
    <xdr:ext cx="95250" cy="171450"/>
    <xdr:sp macro="" textlink="">
      <xdr:nvSpPr>
        <xdr:cNvPr id="2292" name="Text Box 17">
          <a:extLst>
            <a:ext uri="{FF2B5EF4-FFF2-40B4-BE49-F238E27FC236}">
              <a16:creationId xmlns:a16="http://schemas.microsoft.com/office/drawing/2014/main" id="{00000000-0008-0000-0500-0000F408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30</xdr:row>
      <xdr:rowOff>15875</xdr:rowOff>
    </xdr:from>
    <xdr:ext cx="95250" cy="171450"/>
    <xdr:sp macro="" textlink="">
      <xdr:nvSpPr>
        <xdr:cNvPr id="2293" name="Text Box 18">
          <a:extLst>
            <a:ext uri="{FF2B5EF4-FFF2-40B4-BE49-F238E27FC236}">
              <a16:creationId xmlns:a16="http://schemas.microsoft.com/office/drawing/2014/main" id="{00000000-0008-0000-0500-0000F508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4" name="Text Box 16">
          <a:extLst>
            <a:ext uri="{FF2B5EF4-FFF2-40B4-BE49-F238E27FC236}">
              <a16:creationId xmlns:a16="http://schemas.microsoft.com/office/drawing/2014/main" id="{00000000-0008-0000-0500-0000F6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5" name="Text Box 17">
          <a:extLst>
            <a:ext uri="{FF2B5EF4-FFF2-40B4-BE49-F238E27FC236}">
              <a16:creationId xmlns:a16="http://schemas.microsoft.com/office/drawing/2014/main" id="{00000000-0008-0000-0500-0000F7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6" name="Text Box 18">
          <a:extLst>
            <a:ext uri="{FF2B5EF4-FFF2-40B4-BE49-F238E27FC236}">
              <a16:creationId xmlns:a16="http://schemas.microsoft.com/office/drawing/2014/main" id="{00000000-0008-0000-0500-0000F8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7" name="Text Box 19">
          <a:extLst>
            <a:ext uri="{FF2B5EF4-FFF2-40B4-BE49-F238E27FC236}">
              <a16:creationId xmlns:a16="http://schemas.microsoft.com/office/drawing/2014/main" id="{00000000-0008-0000-0500-0000F9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30</xdr:row>
      <xdr:rowOff>0</xdr:rowOff>
    </xdr:from>
    <xdr:ext cx="95250" cy="171450"/>
    <xdr:sp macro="" textlink="">
      <xdr:nvSpPr>
        <xdr:cNvPr id="2298" name="Text Box 16">
          <a:extLst>
            <a:ext uri="{FF2B5EF4-FFF2-40B4-BE49-F238E27FC236}">
              <a16:creationId xmlns:a16="http://schemas.microsoft.com/office/drawing/2014/main" id="{00000000-0008-0000-0500-0000FA08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8496"/>
    <xdr:sp macro="" textlink="">
      <xdr:nvSpPr>
        <xdr:cNvPr id="2299" name="Text Box 15">
          <a:extLst>
            <a:ext uri="{FF2B5EF4-FFF2-40B4-BE49-F238E27FC236}">
              <a16:creationId xmlns:a16="http://schemas.microsoft.com/office/drawing/2014/main" id="{00000000-0008-0000-0500-0000FB08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00" name="Text Box 15">
          <a:extLst>
            <a:ext uri="{FF2B5EF4-FFF2-40B4-BE49-F238E27FC236}">
              <a16:creationId xmlns:a16="http://schemas.microsoft.com/office/drawing/2014/main" id="{00000000-0008-0000-0500-0000FC08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02" name="Text Box 15">
          <a:extLst>
            <a:ext uri="{FF2B5EF4-FFF2-40B4-BE49-F238E27FC236}">
              <a16:creationId xmlns:a16="http://schemas.microsoft.com/office/drawing/2014/main" id="{00000000-0008-0000-0500-0000FE08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03" name="Text Box 15">
          <a:extLst>
            <a:ext uri="{FF2B5EF4-FFF2-40B4-BE49-F238E27FC236}">
              <a16:creationId xmlns:a16="http://schemas.microsoft.com/office/drawing/2014/main" id="{00000000-0008-0000-0500-0000FF08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30</xdr:row>
      <xdr:rowOff>170392</xdr:rowOff>
    </xdr:from>
    <xdr:ext cx="95250" cy="213632"/>
    <xdr:sp macro="" textlink="">
      <xdr:nvSpPr>
        <xdr:cNvPr id="2304" name="Text Box 15">
          <a:extLst>
            <a:ext uri="{FF2B5EF4-FFF2-40B4-BE49-F238E27FC236}">
              <a16:creationId xmlns:a16="http://schemas.microsoft.com/office/drawing/2014/main" id="{00000000-0008-0000-0500-000000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5" name="Text Box 16">
          <a:extLst>
            <a:ext uri="{FF2B5EF4-FFF2-40B4-BE49-F238E27FC236}">
              <a16:creationId xmlns:a16="http://schemas.microsoft.com/office/drawing/2014/main" id="{00000000-0008-0000-0500-00000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6" name="Text Box 17">
          <a:extLst>
            <a:ext uri="{FF2B5EF4-FFF2-40B4-BE49-F238E27FC236}">
              <a16:creationId xmlns:a16="http://schemas.microsoft.com/office/drawing/2014/main" id="{00000000-0008-0000-0500-00000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7" name="Text Box 18">
          <a:extLst>
            <a:ext uri="{FF2B5EF4-FFF2-40B4-BE49-F238E27FC236}">
              <a16:creationId xmlns:a16="http://schemas.microsoft.com/office/drawing/2014/main" id="{00000000-0008-0000-0500-00000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08" name="Text Box 19">
          <a:extLst>
            <a:ext uri="{FF2B5EF4-FFF2-40B4-BE49-F238E27FC236}">
              <a16:creationId xmlns:a16="http://schemas.microsoft.com/office/drawing/2014/main" id="{00000000-0008-0000-0500-00000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09" name="Text Box 16">
          <a:extLst>
            <a:ext uri="{FF2B5EF4-FFF2-40B4-BE49-F238E27FC236}">
              <a16:creationId xmlns:a16="http://schemas.microsoft.com/office/drawing/2014/main" id="{00000000-0008-0000-0500-00000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0" name="Text Box 17">
          <a:extLst>
            <a:ext uri="{FF2B5EF4-FFF2-40B4-BE49-F238E27FC236}">
              <a16:creationId xmlns:a16="http://schemas.microsoft.com/office/drawing/2014/main" id="{00000000-0008-0000-0500-00000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1" name="Text Box 18">
          <a:extLst>
            <a:ext uri="{FF2B5EF4-FFF2-40B4-BE49-F238E27FC236}">
              <a16:creationId xmlns:a16="http://schemas.microsoft.com/office/drawing/2014/main" id="{00000000-0008-0000-0500-00000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12" name="Text Box 19">
          <a:extLst>
            <a:ext uri="{FF2B5EF4-FFF2-40B4-BE49-F238E27FC236}">
              <a16:creationId xmlns:a16="http://schemas.microsoft.com/office/drawing/2014/main" id="{00000000-0008-0000-0500-00000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3" name="Text Box 16">
          <a:extLst>
            <a:ext uri="{FF2B5EF4-FFF2-40B4-BE49-F238E27FC236}">
              <a16:creationId xmlns:a16="http://schemas.microsoft.com/office/drawing/2014/main" id="{00000000-0008-0000-0500-00000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4" name="Text Box 17">
          <a:extLst>
            <a:ext uri="{FF2B5EF4-FFF2-40B4-BE49-F238E27FC236}">
              <a16:creationId xmlns:a16="http://schemas.microsoft.com/office/drawing/2014/main" id="{00000000-0008-0000-0500-00000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5" name="Text Box 18">
          <a:extLst>
            <a:ext uri="{FF2B5EF4-FFF2-40B4-BE49-F238E27FC236}">
              <a16:creationId xmlns:a16="http://schemas.microsoft.com/office/drawing/2014/main" id="{00000000-0008-0000-0500-00000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16" name="Text Box 19">
          <a:extLst>
            <a:ext uri="{FF2B5EF4-FFF2-40B4-BE49-F238E27FC236}">
              <a16:creationId xmlns:a16="http://schemas.microsoft.com/office/drawing/2014/main" id="{00000000-0008-0000-0500-00000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17" name="Text Box 15">
          <a:extLst>
            <a:ext uri="{FF2B5EF4-FFF2-40B4-BE49-F238E27FC236}">
              <a16:creationId xmlns:a16="http://schemas.microsoft.com/office/drawing/2014/main" id="{00000000-0008-0000-0500-00000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8" name="Text Box 16">
          <a:extLst>
            <a:ext uri="{FF2B5EF4-FFF2-40B4-BE49-F238E27FC236}">
              <a16:creationId xmlns:a16="http://schemas.microsoft.com/office/drawing/2014/main" id="{00000000-0008-0000-0500-00000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19" name="Text Box 17">
          <a:extLst>
            <a:ext uri="{FF2B5EF4-FFF2-40B4-BE49-F238E27FC236}">
              <a16:creationId xmlns:a16="http://schemas.microsoft.com/office/drawing/2014/main" id="{00000000-0008-0000-0500-00000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0" name="Text Box 18">
          <a:extLst>
            <a:ext uri="{FF2B5EF4-FFF2-40B4-BE49-F238E27FC236}">
              <a16:creationId xmlns:a16="http://schemas.microsoft.com/office/drawing/2014/main" id="{00000000-0008-0000-0500-00001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21" name="Text Box 19">
          <a:extLst>
            <a:ext uri="{FF2B5EF4-FFF2-40B4-BE49-F238E27FC236}">
              <a16:creationId xmlns:a16="http://schemas.microsoft.com/office/drawing/2014/main" id="{00000000-0008-0000-0500-00001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2" name="Text Box 16">
          <a:extLst>
            <a:ext uri="{FF2B5EF4-FFF2-40B4-BE49-F238E27FC236}">
              <a16:creationId xmlns:a16="http://schemas.microsoft.com/office/drawing/2014/main" id="{00000000-0008-0000-0500-00001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3" name="Text Box 17">
          <a:extLst>
            <a:ext uri="{FF2B5EF4-FFF2-40B4-BE49-F238E27FC236}">
              <a16:creationId xmlns:a16="http://schemas.microsoft.com/office/drawing/2014/main" id="{00000000-0008-0000-0500-00001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24" name="Text Box 18">
          <a:extLst>
            <a:ext uri="{FF2B5EF4-FFF2-40B4-BE49-F238E27FC236}">
              <a16:creationId xmlns:a16="http://schemas.microsoft.com/office/drawing/2014/main" id="{00000000-0008-0000-0500-00001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5" name="Text Box 16">
          <a:extLst>
            <a:ext uri="{FF2B5EF4-FFF2-40B4-BE49-F238E27FC236}">
              <a16:creationId xmlns:a16="http://schemas.microsoft.com/office/drawing/2014/main" id="{00000000-0008-0000-0500-00001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6" name="Text Box 17">
          <a:extLst>
            <a:ext uri="{FF2B5EF4-FFF2-40B4-BE49-F238E27FC236}">
              <a16:creationId xmlns:a16="http://schemas.microsoft.com/office/drawing/2014/main" id="{00000000-0008-0000-0500-00001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7" name="Text Box 18">
          <a:extLst>
            <a:ext uri="{FF2B5EF4-FFF2-40B4-BE49-F238E27FC236}">
              <a16:creationId xmlns:a16="http://schemas.microsoft.com/office/drawing/2014/main" id="{00000000-0008-0000-0500-00001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8" name="Text Box 19">
          <a:extLst>
            <a:ext uri="{FF2B5EF4-FFF2-40B4-BE49-F238E27FC236}">
              <a16:creationId xmlns:a16="http://schemas.microsoft.com/office/drawing/2014/main" id="{00000000-0008-0000-0500-00001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29" name="Text Box 16">
          <a:extLst>
            <a:ext uri="{FF2B5EF4-FFF2-40B4-BE49-F238E27FC236}">
              <a16:creationId xmlns:a16="http://schemas.microsoft.com/office/drawing/2014/main" id="{00000000-0008-0000-0500-00001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0" name="Text Box 17">
          <a:extLst>
            <a:ext uri="{FF2B5EF4-FFF2-40B4-BE49-F238E27FC236}">
              <a16:creationId xmlns:a16="http://schemas.microsoft.com/office/drawing/2014/main" id="{00000000-0008-0000-0500-00001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1" name="Text Box 18">
          <a:extLst>
            <a:ext uri="{FF2B5EF4-FFF2-40B4-BE49-F238E27FC236}">
              <a16:creationId xmlns:a16="http://schemas.microsoft.com/office/drawing/2014/main" id="{00000000-0008-0000-0500-00001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32" name="Text Box 19">
          <a:extLst>
            <a:ext uri="{FF2B5EF4-FFF2-40B4-BE49-F238E27FC236}">
              <a16:creationId xmlns:a16="http://schemas.microsoft.com/office/drawing/2014/main" id="{00000000-0008-0000-0500-00001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56743"/>
    <xdr:sp macro="" textlink="">
      <xdr:nvSpPr>
        <xdr:cNvPr id="2333" name="Text Box 15">
          <a:extLst>
            <a:ext uri="{FF2B5EF4-FFF2-40B4-BE49-F238E27FC236}">
              <a16:creationId xmlns:a16="http://schemas.microsoft.com/office/drawing/2014/main" id="{00000000-0008-0000-0500-00001D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442269"/>
    <xdr:sp macro="" textlink="">
      <xdr:nvSpPr>
        <xdr:cNvPr id="2334" name="Text Box 15">
          <a:extLst>
            <a:ext uri="{FF2B5EF4-FFF2-40B4-BE49-F238E27FC236}">
              <a16:creationId xmlns:a16="http://schemas.microsoft.com/office/drawing/2014/main" id="{00000000-0008-0000-0500-00001E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2336" name="Text Box 15">
          <a:extLst>
            <a:ext uri="{FF2B5EF4-FFF2-40B4-BE49-F238E27FC236}">
              <a16:creationId xmlns:a16="http://schemas.microsoft.com/office/drawing/2014/main" id="{00000000-0008-0000-0500-000020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444331"/>
    <xdr:sp macro="" textlink="">
      <xdr:nvSpPr>
        <xdr:cNvPr id="2337" name="Text Box 15">
          <a:extLst>
            <a:ext uri="{FF2B5EF4-FFF2-40B4-BE49-F238E27FC236}">
              <a16:creationId xmlns:a16="http://schemas.microsoft.com/office/drawing/2014/main" id="{00000000-0008-0000-0500-000021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30</xdr:row>
      <xdr:rowOff>504825</xdr:rowOff>
    </xdr:from>
    <xdr:ext cx="95250" cy="213632"/>
    <xdr:sp macro="" textlink="">
      <xdr:nvSpPr>
        <xdr:cNvPr id="2338" name="Text Box 15">
          <a:extLst>
            <a:ext uri="{FF2B5EF4-FFF2-40B4-BE49-F238E27FC236}">
              <a16:creationId xmlns:a16="http://schemas.microsoft.com/office/drawing/2014/main" id="{00000000-0008-0000-0500-000022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39" name="Text Box 16">
          <a:extLst>
            <a:ext uri="{FF2B5EF4-FFF2-40B4-BE49-F238E27FC236}">
              <a16:creationId xmlns:a16="http://schemas.microsoft.com/office/drawing/2014/main" id="{00000000-0008-0000-0500-00002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0" name="Text Box 17">
          <a:extLst>
            <a:ext uri="{FF2B5EF4-FFF2-40B4-BE49-F238E27FC236}">
              <a16:creationId xmlns:a16="http://schemas.microsoft.com/office/drawing/2014/main" id="{00000000-0008-0000-0500-00002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1" name="Text Box 18">
          <a:extLst>
            <a:ext uri="{FF2B5EF4-FFF2-40B4-BE49-F238E27FC236}">
              <a16:creationId xmlns:a16="http://schemas.microsoft.com/office/drawing/2014/main" id="{00000000-0008-0000-0500-00002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42" name="Text Box 19">
          <a:extLst>
            <a:ext uri="{FF2B5EF4-FFF2-40B4-BE49-F238E27FC236}">
              <a16:creationId xmlns:a16="http://schemas.microsoft.com/office/drawing/2014/main" id="{00000000-0008-0000-0500-000026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3" name="Text Box 16">
          <a:extLst>
            <a:ext uri="{FF2B5EF4-FFF2-40B4-BE49-F238E27FC236}">
              <a16:creationId xmlns:a16="http://schemas.microsoft.com/office/drawing/2014/main" id="{00000000-0008-0000-0500-00002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4" name="Text Box 17">
          <a:extLst>
            <a:ext uri="{FF2B5EF4-FFF2-40B4-BE49-F238E27FC236}">
              <a16:creationId xmlns:a16="http://schemas.microsoft.com/office/drawing/2014/main" id="{00000000-0008-0000-0500-00002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5" name="Text Box 18">
          <a:extLst>
            <a:ext uri="{FF2B5EF4-FFF2-40B4-BE49-F238E27FC236}">
              <a16:creationId xmlns:a16="http://schemas.microsoft.com/office/drawing/2014/main" id="{00000000-0008-0000-0500-00002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46" name="Text Box 19">
          <a:extLst>
            <a:ext uri="{FF2B5EF4-FFF2-40B4-BE49-F238E27FC236}">
              <a16:creationId xmlns:a16="http://schemas.microsoft.com/office/drawing/2014/main" id="{00000000-0008-0000-0500-00002A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7" name="Text Box 16">
          <a:extLst>
            <a:ext uri="{FF2B5EF4-FFF2-40B4-BE49-F238E27FC236}">
              <a16:creationId xmlns:a16="http://schemas.microsoft.com/office/drawing/2014/main" id="{00000000-0008-0000-0500-00002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36</xdr:row>
      <xdr:rowOff>0</xdr:rowOff>
    </xdr:from>
    <xdr:ext cx="95250" cy="171450"/>
    <xdr:sp macro="" textlink="">
      <xdr:nvSpPr>
        <xdr:cNvPr id="2348" name="Text Box 17">
          <a:extLst>
            <a:ext uri="{FF2B5EF4-FFF2-40B4-BE49-F238E27FC236}">
              <a16:creationId xmlns:a16="http://schemas.microsoft.com/office/drawing/2014/main" id="{00000000-0008-0000-0500-00002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51" name="Text Box 15">
          <a:extLst>
            <a:ext uri="{FF2B5EF4-FFF2-40B4-BE49-F238E27FC236}">
              <a16:creationId xmlns:a16="http://schemas.microsoft.com/office/drawing/2014/main" id="{00000000-0008-0000-0500-00002F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2" name="Text Box 16">
          <a:extLst>
            <a:ext uri="{FF2B5EF4-FFF2-40B4-BE49-F238E27FC236}">
              <a16:creationId xmlns:a16="http://schemas.microsoft.com/office/drawing/2014/main" id="{00000000-0008-0000-0500-00003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3" name="Text Box 17">
          <a:extLst>
            <a:ext uri="{FF2B5EF4-FFF2-40B4-BE49-F238E27FC236}">
              <a16:creationId xmlns:a16="http://schemas.microsoft.com/office/drawing/2014/main" id="{00000000-0008-0000-0500-00003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4" name="Text Box 18">
          <a:extLst>
            <a:ext uri="{FF2B5EF4-FFF2-40B4-BE49-F238E27FC236}">
              <a16:creationId xmlns:a16="http://schemas.microsoft.com/office/drawing/2014/main" id="{00000000-0008-0000-0500-00003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55" name="Text Box 19">
          <a:extLst>
            <a:ext uri="{FF2B5EF4-FFF2-40B4-BE49-F238E27FC236}">
              <a16:creationId xmlns:a16="http://schemas.microsoft.com/office/drawing/2014/main" id="{00000000-0008-0000-0500-00003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34</xdr:row>
      <xdr:rowOff>504825</xdr:rowOff>
    </xdr:from>
    <xdr:ext cx="95250" cy="442269"/>
    <xdr:sp macro="" textlink="">
      <xdr:nvSpPr>
        <xdr:cNvPr id="2356" name="Text Box 15">
          <a:extLst>
            <a:ext uri="{FF2B5EF4-FFF2-40B4-BE49-F238E27FC236}">
              <a16:creationId xmlns:a16="http://schemas.microsoft.com/office/drawing/2014/main" id="{00000000-0008-0000-0500-000034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7" name="Text Box 16">
          <a:extLst>
            <a:ext uri="{FF2B5EF4-FFF2-40B4-BE49-F238E27FC236}">
              <a16:creationId xmlns:a16="http://schemas.microsoft.com/office/drawing/2014/main" id="{00000000-0008-0000-0500-00003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8" name="Text Box 17">
          <a:extLst>
            <a:ext uri="{FF2B5EF4-FFF2-40B4-BE49-F238E27FC236}">
              <a16:creationId xmlns:a16="http://schemas.microsoft.com/office/drawing/2014/main" id="{00000000-0008-0000-0500-00003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59" name="Text Box 18">
          <a:extLst>
            <a:ext uri="{FF2B5EF4-FFF2-40B4-BE49-F238E27FC236}">
              <a16:creationId xmlns:a16="http://schemas.microsoft.com/office/drawing/2014/main" id="{00000000-0008-0000-0500-00003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0" name="Text Box 16">
          <a:extLst>
            <a:ext uri="{FF2B5EF4-FFF2-40B4-BE49-F238E27FC236}">
              <a16:creationId xmlns:a16="http://schemas.microsoft.com/office/drawing/2014/main" id="{00000000-0008-0000-0500-00003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1" name="Text Box 17">
          <a:extLst>
            <a:ext uri="{FF2B5EF4-FFF2-40B4-BE49-F238E27FC236}">
              <a16:creationId xmlns:a16="http://schemas.microsoft.com/office/drawing/2014/main" id="{00000000-0008-0000-0500-00003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2" name="Text Box 18">
          <a:extLst>
            <a:ext uri="{FF2B5EF4-FFF2-40B4-BE49-F238E27FC236}">
              <a16:creationId xmlns:a16="http://schemas.microsoft.com/office/drawing/2014/main" id="{00000000-0008-0000-0500-00003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3" name="Text Box 19">
          <a:extLst>
            <a:ext uri="{FF2B5EF4-FFF2-40B4-BE49-F238E27FC236}">
              <a16:creationId xmlns:a16="http://schemas.microsoft.com/office/drawing/2014/main" id="{00000000-0008-0000-0500-00003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4" name="Text Box 16">
          <a:extLst>
            <a:ext uri="{FF2B5EF4-FFF2-40B4-BE49-F238E27FC236}">
              <a16:creationId xmlns:a16="http://schemas.microsoft.com/office/drawing/2014/main" id="{00000000-0008-0000-0500-00003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5" name="Text Box 17">
          <a:extLst>
            <a:ext uri="{FF2B5EF4-FFF2-40B4-BE49-F238E27FC236}">
              <a16:creationId xmlns:a16="http://schemas.microsoft.com/office/drawing/2014/main" id="{00000000-0008-0000-0500-00003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66" name="Text Box 18">
          <a:extLst>
            <a:ext uri="{FF2B5EF4-FFF2-40B4-BE49-F238E27FC236}">
              <a16:creationId xmlns:a16="http://schemas.microsoft.com/office/drawing/2014/main" id="{00000000-0008-0000-0500-00003E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67" name="Text Box 15">
          <a:extLst>
            <a:ext uri="{FF2B5EF4-FFF2-40B4-BE49-F238E27FC236}">
              <a16:creationId xmlns:a16="http://schemas.microsoft.com/office/drawing/2014/main" id="{00000000-0008-0000-0500-00003F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8" name="Text Box 16">
          <a:extLst>
            <a:ext uri="{FF2B5EF4-FFF2-40B4-BE49-F238E27FC236}">
              <a16:creationId xmlns:a16="http://schemas.microsoft.com/office/drawing/2014/main" id="{00000000-0008-0000-0500-00004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69" name="Text Box 17">
          <a:extLst>
            <a:ext uri="{FF2B5EF4-FFF2-40B4-BE49-F238E27FC236}">
              <a16:creationId xmlns:a16="http://schemas.microsoft.com/office/drawing/2014/main" id="{00000000-0008-0000-0500-00004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0" name="Text Box 18">
          <a:extLst>
            <a:ext uri="{FF2B5EF4-FFF2-40B4-BE49-F238E27FC236}">
              <a16:creationId xmlns:a16="http://schemas.microsoft.com/office/drawing/2014/main" id="{00000000-0008-0000-0500-00004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71" name="Text Box 19">
          <a:extLst>
            <a:ext uri="{FF2B5EF4-FFF2-40B4-BE49-F238E27FC236}">
              <a16:creationId xmlns:a16="http://schemas.microsoft.com/office/drawing/2014/main" id="{00000000-0008-0000-0500-00004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2" name="Text Box 16">
          <a:extLst>
            <a:ext uri="{FF2B5EF4-FFF2-40B4-BE49-F238E27FC236}">
              <a16:creationId xmlns:a16="http://schemas.microsoft.com/office/drawing/2014/main" id="{00000000-0008-0000-0500-00004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3" name="Text Box 17">
          <a:extLst>
            <a:ext uri="{FF2B5EF4-FFF2-40B4-BE49-F238E27FC236}">
              <a16:creationId xmlns:a16="http://schemas.microsoft.com/office/drawing/2014/main" id="{00000000-0008-0000-0500-00004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4" name="Text Box 18">
          <a:extLst>
            <a:ext uri="{FF2B5EF4-FFF2-40B4-BE49-F238E27FC236}">
              <a16:creationId xmlns:a16="http://schemas.microsoft.com/office/drawing/2014/main" id="{00000000-0008-0000-0500-00004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75" name="Text Box 19">
          <a:extLst>
            <a:ext uri="{FF2B5EF4-FFF2-40B4-BE49-F238E27FC236}">
              <a16:creationId xmlns:a16="http://schemas.microsoft.com/office/drawing/2014/main" id="{00000000-0008-0000-0500-00004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6" name="Text Box 16">
          <a:extLst>
            <a:ext uri="{FF2B5EF4-FFF2-40B4-BE49-F238E27FC236}">
              <a16:creationId xmlns:a16="http://schemas.microsoft.com/office/drawing/2014/main" id="{00000000-0008-0000-0500-00004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7" name="Text Box 17">
          <a:extLst>
            <a:ext uri="{FF2B5EF4-FFF2-40B4-BE49-F238E27FC236}">
              <a16:creationId xmlns:a16="http://schemas.microsoft.com/office/drawing/2014/main" id="{00000000-0008-0000-0500-00004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8" name="Text Box 18">
          <a:extLst>
            <a:ext uri="{FF2B5EF4-FFF2-40B4-BE49-F238E27FC236}">
              <a16:creationId xmlns:a16="http://schemas.microsoft.com/office/drawing/2014/main" id="{00000000-0008-0000-0500-00004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31</xdr:row>
      <xdr:rowOff>0</xdr:rowOff>
    </xdr:from>
    <xdr:ext cx="95250" cy="171450"/>
    <xdr:sp macro="" textlink="">
      <xdr:nvSpPr>
        <xdr:cNvPr id="2379" name="Text Box 19">
          <a:extLst>
            <a:ext uri="{FF2B5EF4-FFF2-40B4-BE49-F238E27FC236}">
              <a16:creationId xmlns:a16="http://schemas.microsoft.com/office/drawing/2014/main" id="{00000000-0008-0000-0500-00004B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014"/>
    <xdr:sp macro="" textlink="">
      <xdr:nvSpPr>
        <xdr:cNvPr id="2380" name="Text Box 15">
          <a:extLst>
            <a:ext uri="{FF2B5EF4-FFF2-40B4-BE49-F238E27FC236}">
              <a16:creationId xmlns:a16="http://schemas.microsoft.com/office/drawing/2014/main" id="{00000000-0008-0000-0500-00004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1" name="Text Box 16">
          <a:extLst>
            <a:ext uri="{FF2B5EF4-FFF2-40B4-BE49-F238E27FC236}">
              <a16:creationId xmlns:a16="http://schemas.microsoft.com/office/drawing/2014/main" id="{00000000-0008-0000-0500-00004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2" name="Text Box 17">
          <a:extLst>
            <a:ext uri="{FF2B5EF4-FFF2-40B4-BE49-F238E27FC236}">
              <a16:creationId xmlns:a16="http://schemas.microsoft.com/office/drawing/2014/main" id="{00000000-0008-0000-0500-00004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3" name="Text Box 18">
          <a:extLst>
            <a:ext uri="{FF2B5EF4-FFF2-40B4-BE49-F238E27FC236}">
              <a16:creationId xmlns:a16="http://schemas.microsoft.com/office/drawing/2014/main" id="{00000000-0008-0000-0500-00004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0</xdr:rowOff>
    </xdr:from>
    <xdr:ext cx="95250" cy="171450"/>
    <xdr:sp macro="" textlink="">
      <xdr:nvSpPr>
        <xdr:cNvPr id="2384" name="Text Box 19">
          <a:extLst>
            <a:ext uri="{FF2B5EF4-FFF2-40B4-BE49-F238E27FC236}">
              <a16:creationId xmlns:a16="http://schemas.microsoft.com/office/drawing/2014/main" id="{00000000-0008-0000-0500-00005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5" name="Text Box 16">
          <a:extLst>
            <a:ext uri="{FF2B5EF4-FFF2-40B4-BE49-F238E27FC236}">
              <a16:creationId xmlns:a16="http://schemas.microsoft.com/office/drawing/2014/main" id="{00000000-0008-0000-0500-00005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0</xdr:rowOff>
    </xdr:from>
    <xdr:ext cx="95250" cy="171450"/>
    <xdr:sp macro="" textlink="">
      <xdr:nvSpPr>
        <xdr:cNvPr id="2386" name="Text Box 17">
          <a:extLst>
            <a:ext uri="{FF2B5EF4-FFF2-40B4-BE49-F238E27FC236}">
              <a16:creationId xmlns:a16="http://schemas.microsoft.com/office/drawing/2014/main" id="{00000000-0008-0000-0500-00005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36</xdr:row>
      <xdr:rowOff>15875</xdr:rowOff>
    </xdr:from>
    <xdr:ext cx="95250" cy="171450"/>
    <xdr:sp macro="" textlink="">
      <xdr:nvSpPr>
        <xdr:cNvPr id="2387" name="Text Box 18">
          <a:extLst>
            <a:ext uri="{FF2B5EF4-FFF2-40B4-BE49-F238E27FC236}">
              <a16:creationId xmlns:a16="http://schemas.microsoft.com/office/drawing/2014/main" id="{00000000-0008-0000-0500-000053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8" name="Text Box 16">
          <a:extLst>
            <a:ext uri="{FF2B5EF4-FFF2-40B4-BE49-F238E27FC236}">
              <a16:creationId xmlns:a16="http://schemas.microsoft.com/office/drawing/2014/main" id="{00000000-0008-0000-0500-00005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89" name="Text Box 17">
          <a:extLst>
            <a:ext uri="{FF2B5EF4-FFF2-40B4-BE49-F238E27FC236}">
              <a16:creationId xmlns:a16="http://schemas.microsoft.com/office/drawing/2014/main" id="{00000000-0008-0000-0500-00005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0" name="Text Box 18">
          <a:extLst>
            <a:ext uri="{FF2B5EF4-FFF2-40B4-BE49-F238E27FC236}">
              <a16:creationId xmlns:a16="http://schemas.microsoft.com/office/drawing/2014/main" id="{00000000-0008-0000-0500-00005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1" name="Text Box 19">
          <a:extLst>
            <a:ext uri="{FF2B5EF4-FFF2-40B4-BE49-F238E27FC236}">
              <a16:creationId xmlns:a16="http://schemas.microsoft.com/office/drawing/2014/main" id="{00000000-0008-0000-0500-00005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36</xdr:row>
      <xdr:rowOff>0</xdr:rowOff>
    </xdr:from>
    <xdr:ext cx="95250" cy="171450"/>
    <xdr:sp macro="" textlink="">
      <xdr:nvSpPr>
        <xdr:cNvPr id="2392" name="Text Box 16">
          <a:extLst>
            <a:ext uri="{FF2B5EF4-FFF2-40B4-BE49-F238E27FC236}">
              <a16:creationId xmlns:a16="http://schemas.microsoft.com/office/drawing/2014/main" id="{00000000-0008-0000-0500-00005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3" name="Text Box 15">
          <a:extLst>
            <a:ext uri="{FF2B5EF4-FFF2-40B4-BE49-F238E27FC236}">
              <a16:creationId xmlns:a16="http://schemas.microsoft.com/office/drawing/2014/main" id="{00000000-0008-0000-0500-000059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8496"/>
    <xdr:sp macro="" textlink="">
      <xdr:nvSpPr>
        <xdr:cNvPr id="2394" name="Text Box 15">
          <a:extLst>
            <a:ext uri="{FF2B5EF4-FFF2-40B4-BE49-F238E27FC236}">
              <a16:creationId xmlns:a16="http://schemas.microsoft.com/office/drawing/2014/main" id="{00000000-0008-0000-0500-00005A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395" name="Text Box 15">
          <a:extLst>
            <a:ext uri="{FF2B5EF4-FFF2-40B4-BE49-F238E27FC236}">
              <a16:creationId xmlns:a16="http://schemas.microsoft.com/office/drawing/2014/main" id="{00000000-0008-0000-0500-00005B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397" name="Text Box 15">
          <a:extLst>
            <a:ext uri="{FF2B5EF4-FFF2-40B4-BE49-F238E27FC236}">
              <a16:creationId xmlns:a16="http://schemas.microsoft.com/office/drawing/2014/main" id="{00000000-0008-0000-0500-00005D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398" name="Text Box 15">
          <a:extLst>
            <a:ext uri="{FF2B5EF4-FFF2-40B4-BE49-F238E27FC236}">
              <a16:creationId xmlns:a16="http://schemas.microsoft.com/office/drawing/2014/main" id="{00000000-0008-0000-0500-00005E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36</xdr:row>
      <xdr:rowOff>170392</xdr:rowOff>
    </xdr:from>
    <xdr:ext cx="95250" cy="213632"/>
    <xdr:sp macro="" textlink="">
      <xdr:nvSpPr>
        <xdr:cNvPr id="2399" name="Text Box 15">
          <a:extLst>
            <a:ext uri="{FF2B5EF4-FFF2-40B4-BE49-F238E27FC236}">
              <a16:creationId xmlns:a16="http://schemas.microsoft.com/office/drawing/2014/main" id="{00000000-0008-0000-0500-00005F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0" name="Text Box 16">
          <a:extLst>
            <a:ext uri="{FF2B5EF4-FFF2-40B4-BE49-F238E27FC236}">
              <a16:creationId xmlns:a16="http://schemas.microsoft.com/office/drawing/2014/main" id="{00000000-0008-0000-0500-00006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1" name="Text Box 17">
          <a:extLst>
            <a:ext uri="{FF2B5EF4-FFF2-40B4-BE49-F238E27FC236}">
              <a16:creationId xmlns:a16="http://schemas.microsoft.com/office/drawing/2014/main" id="{00000000-0008-0000-0500-00006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2" name="Text Box 18">
          <a:extLst>
            <a:ext uri="{FF2B5EF4-FFF2-40B4-BE49-F238E27FC236}">
              <a16:creationId xmlns:a16="http://schemas.microsoft.com/office/drawing/2014/main" id="{00000000-0008-0000-0500-00006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03" name="Text Box 19">
          <a:extLst>
            <a:ext uri="{FF2B5EF4-FFF2-40B4-BE49-F238E27FC236}">
              <a16:creationId xmlns:a16="http://schemas.microsoft.com/office/drawing/2014/main" id="{00000000-0008-0000-0500-00006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4" name="Text Box 16">
          <a:extLst>
            <a:ext uri="{FF2B5EF4-FFF2-40B4-BE49-F238E27FC236}">
              <a16:creationId xmlns:a16="http://schemas.microsoft.com/office/drawing/2014/main" id="{00000000-0008-0000-0500-00006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5" name="Text Box 17">
          <a:extLst>
            <a:ext uri="{FF2B5EF4-FFF2-40B4-BE49-F238E27FC236}">
              <a16:creationId xmlns:a16="http://schemas.microsoft.com/office/drawing/2014/main" id="{00000000-0008-0000-0500-00006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6" name="Text Box 18">
          <a:extLst>
            <a:ext uri="{FF2B5EF4-FFF2-40B4-BE49-F238E27FC236}">
              <a16:creationId xmlns:a16="http://schemas.microsoft.com/office/drawing/2014/main" id="{00000000-0008-0000-0500-00006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07" name="Text Box 19">
          <a:extLst>
            <a:ext uri="{FF2B5EF4-FFF2-40B4-BE49-F238E27FC236}">
              <a16:creationId xmlns:a16="http://schemas.microsoft.com/office/drawing/2014/main" id="{00000000-0008-0000-0500-00006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8" name="Text Box 16">
          <a:extLst>
            <a:ext uri="{FF2B5EF4-FFF2-40B4-BE49-F238E27FC236}">
              <a16:creationId xmlns:a16="http://schemas.microsoft.com/office/drawing/2014/main" id="{00000000-0008-0000-0500-00006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09" name="Text Box 17">
          <a:extLst>
            <a:ext uri="{FF2B5EF4-FFF2-40B4-BE49-F238E27FC236}">
              <a16:creationId xmlns:a16="http://schemas.microsoft.com/office/drawing/2014/main" id="{00000000-0008-0000-0500-00006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0" name="Text Box 18">
          <a:extLst>
            <a:ext uri="{FF2B5EF4-FFF2-40B4-BE49-F238E27FC236}">
              <a16:creationId xmlns:a16="http://schemas.microsoft.com/office/drawing/2014/main" id="{00000000-0008-0000-0500-00006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11" name="Text Box 19">
          <a:extLst>
            <a:ext uri="{FF2B5EF4-FFF2-40B4-BE49-F238E27FC236}">
              <a16:creationId xmlns:a16="http://schemas.microsoft.com/office/drawing/2014/main" id="{00000000-0008-0000-0500-00006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12" name="Text Box 15">
          <a:extLst>
            <a:ext uri="{FF2B5EF4-FFF2-40B4-BE49-F238E27FC236}">
              <a16:creationId xmlns:a16="http://schemas.microsoft.com/office/drawing/2014/main" id="{00000000-0008-0000-0500-00006C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3" name="Text Box 16">
          <a:extLst>
            <a:ext uri="{FF2B5EF4-FFF2-40B4-BE49-F238E27FC236}">
              <a16:creationId xmlns:a16="http://schemas.microsoft.com/office/drawing/2014/main" id="{00000000-0008-0000-0500-00006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4" name="Text Box 17">
          <a:extLst>
            <a:ext uri="{FF2B5EF4-FFF2-40B4-BE49-F238E27FC236}">
              <a16:creationId xmlns:a16="http://schemas.microsoft.com/office/drawing/2014/main" id="{00000000-0008-0000-0500-00006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5" name="Text Box 18">
          <a:extLst>
            <a:ext uri="{FF2B5EF4-FFF2-40B4-BE49-F238E27FC236}">
              <a16:creationId xmlns:a16="http://schemas.microsoft.com/office/drawing/2014/main" id="{00000000-0008-0000-0500-00006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16" name="Text Box 19">
          <a:extLst>
            <a:ext uri="{FF2B5EF4-FFF2-40B4-BE49-F238E27FC236}">
              <a16:creationId xmlns:a16="http://schemas.microsoft.com/office/drawing/2014/main" id="{00000000-0008-0000-0500-00007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7" name="Text Box 16">
          <a:extLst>
            <a:ext uri="{FF2B5EF4-FFF2-40B4-BE49-F238E27FC236}">
              <a16:creationId xmlns:a16="http://schemas.microsoft.com/office/drawing/2014/main" id="{00000000-0008-0000-0500-00007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8" name="Text Box 17">
          <a:extLst>
            <a:ext uri="{FF2B5EF4-FFF2-40B4-BE49-F238E27FC236}">
              <a16:creationId xmlns:a16="http://schemas.microsoft.com/office/drawing/2014/main" id="{00000000-0008-0000-0500-00007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19" name="Text Box 18">
          <a:extLst>
            <a:ext uri="{FF2B5EF4-FFF2-40B4-BE49-F238E27FC236}">
              <a16:creationId xmlns:a16="http://schemas.microsoft.com/office/drawing/2014/main" id="{00000000-0008-0000-0500-00007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0" name="Text Box 16">
          <a:extLst>
            <a:ext uri="{FF2B5EF4-FFF2-40B4-BE49-F238E27FC236}">
              <a16:creationId xmlns:a16="http://schemas.microsoft.com/office/drawing/2014/main" id="{00000000-0008-0000-0500-00007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1" name="Text Box 17">
          <a:extLst>
            <a:ext uri="{FF2B5EF4-FFF2-40B4-BE49-F238E27FC236}">
              <a16:creationId xmlns:a16="http://schemas.microsoft.com/office/drawing/2014/main" id="{00000000-0008-0000-0500-00007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2" name="Text Box 18">
          <a:extLst>
            <a:ext uri="{FF2B5EF4-FFF2-40B4-BE49-F238E27FC236}">
              <a16:creationId xmlns:a16="http://schemas.microsoft.com/office/drawing/2014/main" id="{00000000-0008-0000-0500-00007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3" name="Text Box 19">
          <a:extLst>
            <a:ext uri="{FF2B5EF4-FFF2-40B4-BE49-F238E27FC236}">
              <a16:creationId xmlns:a16="http://schemas.microsoft.com/office/drawing/2014/main" id="{00000000-0008-0000-0500-00007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4" name="Text Box 16">
          <a:extLst>
            <a:ext uri="{FF2B5EF4-FFF2-40B4-BE49-F238E27FC236}">
              <a16:creationId xmlns:a16="http://schemas.microsoft.com/office/drawing/2014/main" id="{00000000-0008-0000-0500-00007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5" name="Text Box 17">
          <a:extLst>
            <a:ext uri="{FF2B5EF4-FFF2-40B4-BE49-F238E27FC236}">
              <a16:creationId xmlns:a16="http://schemas.microsoft.com/office/drawing/2014/main" id="{00000000-0008-0000-0500-00007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6" name="Text Box 18">
          <a:extLst>
            <a:ext uri="{FF2B5EF4-FFF2-40B4-BE49-F238E27FC236}">
              <a16:creationId xmlns:a16="http://schemas.microsoft.com/office/drawing/2014/main" id="{00000000-0008-0000-0500-00007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27" name="Text Box 19">
          <a:extLst>
            <a:ext uri="{FF2B5EF4-FFF2-40B4-BE49-F238E27FC236}">
              <a16:creationId xmlns:a16="http://schemas.microsoft.com/office/drawing/2014/main" id="{00000000-0008-0000-0500-00007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56743"/>
    <xdr:sp macro="" textlink="">
      <xdr:nvSpPr>
        <xdr:cNvPr id="2428" name="Text Box 15">
          <a:extLst>
            <a:ext uri="{FF2B5EF4-FFF2-40B4-BE49-F238E27FC236}">
              <a16:creationId xmlns:a16="http://schemas.microsoft.com/office/drawing/2014/main" id="{00000000-0008-0000-0500-00007C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442269"/>
    <xdr:sp macro="" textlink="">
      <xdr:nvSpPr>
        <xdr:cNvPr id="2429" name="Text Box 15">
          <a:extLst>
            <a:ext uri="{FF2B5EF4-FFF2-40B4-BE49-F238E27FC236}">
              <a16:creationId xmlns:a16="http://schemas.microsoft.com/office/drawing/2014/main" id="{00000000-0008-0000-0500-00007D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2431" name="Text Box 15">
          <a:extLst>
            <a:ext uri="{FF2B5EF4-FFF2-40B4-BE49-F238E27FC236}">
              <a16:creationId xmlns:a16="http://schemas.microsoft.com/office/drawing/2014/main" id="{00000000-0008-0000-0500-00007F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444331"/>
    <xdr:sp macro="" textlink="">
      <xdr:nvSpPr>
        <xdr:cNvPr id="2432" name="Text Box 15">
          <a:extLst>
            <a:ext uri="{FF2B5EF4-FFF2-40B4-BE49-F238E27FC236}">
              <a16:creationId xmlns:a16="http://schemas.microsoft.com/office/drawing/2014/main" id="{00000000-0008-0000-0500-000080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36</xdr:row>
      <xdr:rowOff>504825</xdr:rowOff>
    </xdr:from>
    <xdr:ext cx="95250" cy="213632"/>
    <xdr:sp macro="" textlink="">
      <xdr:nvSpPr>
        <xdr:cNvPr id="2433" name="Text Box 15">
          <a:extLst>
            <a:ext uri="{FF2B5EF4-FFF2-40B4-BE49-F238E27FC236}">
              <a16:creationId xmlns:a16="http://schemas.microsoft.com/office/drawing/2014/main" id="{00000000-0008-0000-0500-000081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4" name="Text Box 16">
          <a:extLst>
            <a:ext uri="{FF2B5EF4-FFF2-40B4-BE49-F238E27FC236}">
              <a16:creationId xmlns:a16="http://schemas.microsoft.com/office/drawing/2014/main" id="{00000000-0008-0000-0500-00008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5" name="Text Box 17">
          <a:extLst>
            <a:ext uri="{FF2B5EF4-FFF2-40B4-BE49-F238E27FC236}">
              <a16:creationId xmlns:a16="http://schemas.microsoft.com/office/drawing/2014/main" id="{00000000-0008-0000-0500-00008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6" name="Text Box 18">
          <a:extLst>
            <a:ext uri="{FF2B5EF4-FFF2-40B4-BE49-F238E27FC236}">
              <a16:creationId xmlns:a16="http://schemas.microsoft.com/office/drawing/2014/main" id="{00000000-0008-0000-0500-00008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37" name="Text Box 19">
          <a:extLst>
            <a:ext uri="{FF2B5EF4-FFF2-40B4-BE49-F238E27FC236}">
              <a16:creationId xmlns:a16="http://schemas.microsoft.com/office/drawing/2014/main" id="{00000000-0008-0000-0500-000085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8" name="Text Box 16">
          <a:extLst>
            <a:ext uri="{FF2B5EF4-FFF2-40B4-BE49-F238E27FC236}">
              <a16:creationId xmlns:a16="http://schemas.microsoft.com/office/drawing/2014/main" id="{00000000-0008-0000-0500-00008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39" name="Text Box 17">
          <a:extLst>
            <a:ext uri="{FF2B5EF4-FFF2-40B4-BE49-F238E27FC236}">
              <a16:creationId xmlns:a16="http://schemas.microsoft.com/office/drawing/2014/main" id="{00000000-0008-0000-0500-00008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0" name="Text Box 18">
          <a:extLst>
            <a:ext uri="{FF2B5EF4-FFF2-40B4-BE49-F238E27FC236}">
              <a16:creationId xmlns:a16="http://schemas.microsoft.com/office/drawing/2014/main" id="{00000000-0008-0000-0500-00008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41" name="Text Box 19">
          <a:extLst>
            <a:ext uri="{FF2B5EF4-FFF2-40B4-BE49-F238E27FC236}">
              <a16:creationId xmlns:a16="http://schemas.microsoft.com/office/drawing/2014/main" id="{00000000-0008-0000-0500-000089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2" name="Text Box 16">
          <a:extLst>
            <a:ext uri="{FF2B5EF4-FFF2-40B4-BE49-F238E27FC236}">
              <a16:creationId xmlns:a16="http://schemas.microsoft.com/office/drawing/2014/main" id="{00000000-0008-0000-0500-00008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3" name="Text Box 17">
          <a:extLst>
            <a:ext uri="{FF2B5EF4-FFF2-40B4-BE49-F238E27FC236}">
              <a16:creationId xmlns:a16="http://schemas.microsoft.com/office/drawing/2014/main" id="{00000000-0008-0000-0500-00008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4" name="Text Box 18">
          <a:extLst>
            <a:ext uri="{FF2B5EF4-FFF2-40B4-BE49-F238E27FC236}">
              <a16:creationId xmlns:a16="http://schemas.microsoft.com/office/drawing/2014/main" id="{00000000-0008-0000-0500-00008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42</xdr:row>
      <xdr:rowOff>0</xdr:rowOff>
    </xdr:from>
    <xdr:ext cx="95250" cy="171450"/>
    <xdr:sp macro="" textlink="">
      <xdr:nvSpPr>
        <xdr:cNvPr id="2445" name="Text Box 19">
          <a:extLst>
            <a:ext uri="{FF2B5EF4-FFF2-40B4-BE49-F238E27FC236}">
              <a16:creationId xmlns:a16="http://schemas.microsoft.com/office/drawing/2014/main" id="{00000000-0008-0000-0500-00008D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46" name="Text Box 15">
          <a:extLst>
            <a:ext uri="{FF2B5EF4-FFF2-40B4-BE49-F238E27FC236}">
              <a16:creationId xmlns:a16="http://schemas.microsoft.com/office/drawing/2014/main" id="{00000000-0008-0000-0500-00008E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7" name="Text Box 16">
          <a:extLst>
            <a:ext uri="{FF2B5EF4-FFF2-40B4-BE49-F238E27FC236}">
              <a16:creationId xmlns:a16="http://schemas.microsoft.com/office/drawing/2014/main" id="{00000000-0008-0000-0500-00008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8" name="Text Box 17">
          <a:extLst>
            <a:ext uri="{FF2B5EF4-FFF2-40B4-BE49-F238E27FC236}">
              <a16:creationId xmlns:a16="http://schemas.microsoft.com/office/drawing/2014/main" id="{00000000-0008-0000-0500-00009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49" name="Text Box 18">
          <a:extLst>
            <a:ext uri="{FF2B5EF4-FFF2-40B4-BE49-F238E27FC236}">
              <a16:creationId xmlns:a16="http://schemas.microsoft.com/office/drawing/2014/main" id="{00000000-0008-0000-0500-00009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50" name="Text Box 19">
          <a:extLst>
            <a:ext uri="{FF2B5EF4-FFF2-40B4-BE49-F238E27FC236}">
              <a16:creationId xmlns:a16="http://schemas.microsoft.com/office/drawing/2014/main" id="{00000000-0008-0000-0500-00009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40</xdr:row>
      <xdr:rowOff>504825</xdr:rowOff>
    </xdr:from>
    <xdr:ext cx="95250" cy="442269"/>
    <xdr:sp macro="" textlink="">
      <xdr:nvSpPr>
        <xdr:cNvPr id="2451" name="Text Box 15">
          <a:extLst>
            <a:ext uri="{FF2B5EF4-FFF2-40B4-BE49-F238E27FC236}">
              <a16:creationId xmlns:a16="http://schemas.microsoft.com/office/drawing/2014/main" id="{00000000-0008-0000-0500-000093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2" name="Text Box 16">
          <a:extLst>
            <a:ext uri="{FF2B5EF4-FFF2-40B4-BE49-F238E27FC236}">
              <a16:creationId xmlns:a16="http://schemas.microsoft.com/office/drawing/2014/main" id="{00000000-0008-0000-0500-00009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3" name="Text Box 17">
          <a:extLst>
            <a:ext uri="{FF2B5EF4-FFF2-40B4-BE49-F238E27FC236}">
              <a16:creationId xmlns:a16="http://schemas.microsoft.com/office/drawing/2014/main" id="{00000000-0008-0000-0500-00009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54" name="Text Box 18">
          <a:extLst>
            <a:ext uri="{FF2B5EF4-FFF2-40B4-BE49-F238E27FC236}">
              <a16:creationId xmlns:a16="http://schemas.microsoft.com/office/drawing/2014/main" id="{00000000-0008-0000-0500-00009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5" name="Text Box 16">
          <a:extLst>
            <a:ext uri="{FF2B5EF4-FFF2-40B4-BE49-F238E27FC236}">
              <a16:creationId xmlns:a16="http://schemas.microsoft.com/office/drawing/2014/main" id="{00000000-0008-0000-0500-00009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6" name="Text Box 17">
          <a:extLst>
            <a:ext uri="{FF2B5EF4-FFF2-40B4-BE49-F238E27FC236}">
              <a16:creationId xmlns:a16="http://schemas.microsoft.com/office/drawing/2014/main" id="{00000000-0008-0000-0500-00009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7" name="Text Box 18">
          <a:extLst>
            <a:ext uri="{FF2B5EF4-FFF2-40B4-BE49-F238E27FC236}">
              <a16:creationId xmlns:a16="http://schemas.microsoft.com/office/drawing/2014/main" id="{00000000-0008-0000-0500-00009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8" name="Text Box 19">
          <a:extLst>
            <a:ext uri="{FF2B5EF4-FFF2-40B4-BE49-F238E27FC236}">
              <a16:creationId xmlns:a16="http://schemas.microsoft.com/office/drawing/2014/main" id="{00000000-0008-0000-0500-00009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59" name="Text Box 16">
          <a:extLst>
            <a:ext uri="{FF2B5EF4-FFF2-40B4-BE49-F238E27FC236}">
              <a16:creationId xmlns:a16="http://schemas.microsoft.com/office/drawing/2014/main" id="{00000000-0008-0000-0500-00009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0" name="Text Box 17">
          <a:extLst>
            <a:ext uri="{FF2B5EF4-FFF2-40B4-BE49-F238E27FC236}">
              <a16:creationId xmlns:a16="http://schemas.microsoft.com/office/drawing/2014/main" id="{00000000-0008-0000-0500-00009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61" name="Text Box 18">
          <a:extLst>
            <a:ext uri="{FF2B5EF4-FFF2-40B4-BE49-F238E27FC236}">
              <a16:creationId xmlns:a16="http://schemas.microsoft.com/office/drawing/2014/main" id="{00000000-0008-0000-0500-00009D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62" name="Text Box 15">
          <a:extLst>
            <a:ext uri="{FF2B5EF4-FFF2-40B4-BE49-F238E27FC236}">
              <a16:creationId xmlns:a16="http://schemas.microsoft.com/office/drawing/2014/main" id="{00000000-0008-0000-0500-00009E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3" name="Text Box 16">
          <a:extLst>
            <a:ext uri="{FF2B5EF4-FFF2-40B4-BE49-F238E27FC236}">
              <a16:creationId xmlns:a16="http://schemas.microsoft.com/office/drawing/2014/main" id="{00000000-0008-0000-0500-00009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4" name="Text Box 17">
          <a:extLst>
            <a:ext uri="{FF2B5EF4-FFF2-40B4-BE49-F238E27FC236}">
              <a16:creationId xmlns:a16="http://schemas.microsoft.com/office/drawing/2014/main" id="{00000000-0008-0000-0500-0000A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5" name="Text Box 18">
          <a:extLst>
            <a:ext uri="{FF2B5EF4-FFF2-40B4-BE49-F238E27FC236}">
              <a16:creationId xmlns:a16="http://schemas.microsoft.com/office/drawing/2014/main" id="{00000000-0008-0000-0500-0000A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66" name="Text Box 19">
          <a:extLst>
            <a:ext uri="{FF2B5EF4-FFF2-40B4-BE49-F238E27FC236}">
              <a16:creationId xmlns:a16="http://schemas.microsoft.com/office/drawing/2014/main" id="{00000000-0008-0000-0500-0000A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7" name="Text Box 16">
          <a:extLst>
            <a:ext uri="{FF2B5EF4-FFF2-40B4-BE49-F238E27FC236}">
              <a16:creationId xmlns:a16="http://schemas.microsoft.com/office/drawing/2014/main" id="{00000000-0008-0000-0500-0000A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8" name="Text Box 17">
          <a:extLst>
            <a:ext uri="{FF2B5EF4-FFF2-40B4-BE49-F238E27FC236}">
              <a16:creationId xmlns:a16="http://schemas.microsoft.com/office/drawing/2014/main" id="{00000000-0008-0000-0500-0000A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69" name="Text Box 18">
          <a:extLst>
            <a:ext uri="{FF2B5EF4-FFF2-40B4-BE49-F238E27FC236}">
              <a16:creationId xmlns:a16="http://schemas.microsoft.com/office/drawing/2014/main" id="{00000000-0008-0000-0500-0000A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70" name="Text Box 19">
          <a:extLst>
            <a:ext uri="{FF2B5EF4-FFF2-40B4-BE49-F238E27FC236}">
              <a16:creationId xmlns:a16="http://schemas.microsoft.com/office/drawing/2014/main" id="{00000000-0008-0000-0500-0000A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1" name="Text Box 16">
          <a:extLst>
            <a:ext uri="{FF2B5EF4-FFF2-40B4-BE49-F238E27FC236}">
              <a16:creationId xmlns:a16="http://schemas.microsoft.com/office/drawing/2014/main" id="{00000000-0008-0000-0500-0000A7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2" name="Text Box 17">
          <a:extLst>
            <a:ext uri="{FF2B5EF4-FFF2-40B4-BE49-F238E27FC236}">
              <a16:creationId xmlns:a16="http://schemas.microsoft.com/office/drawing/2014/main" id="{00000000-0008-0000-0500-0000A8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3" name="Text Box 18">
          <a:extLst>
            <a:ext uri="{FF2B5EF4-FFF2-40B4-BE49-F238E27FC236}">
              <a16:creationId xmlns:a16="http://schemas.microsoft.com/office/drawing/2014/main" id="{00000000-0008-0000-0500-0000A9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37</xdr:row>
      <xdr:rowOff>0</xdr:rowOff>
    </xdr:from>
    <xdr:ext cx="95250" cy="171450"/>
    <xdr:sp macro="" textlink="">
      <xdr:nvSpPr>
        <xdr:cNvPr id="2474" name="Text Box 19">
          <a:extLst>
            <a:ext uri="{FF2B5EF4-FFF2-40B4-BE49-F238E27FC236}">
              <a16:creationId xmlns:a16="http://schemas.microsoft.com/office/drawing/2014/main" id="{00000000-0008-0000-0500-0000AA09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014"/>
    <xdr:sp macro="" textlink="">
      <xdr:nvSpPr>
        <xdr:cNvPr id="2475" name="Text Box 15">
          <a:extLst>
            <a:ext uri="{FF2B5EF4-FFF2-40B4-BE49-F238E27FC236}">
              <a16:creationId xmlns:a16="http://schemas.microsoft.com/office/drawing/2014/main" id="{00000000-0008-0000-0500-0000A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6" name="Text Box 16">
          <a:extLst>
            <a:ext uri="{FF2B5EF4-FFF2-40B4-BE49-F238E27FC236}">
              <a16:creationId xmlns:a16="http://schemas.microsoft.com/office/drawing/2014/main" id="{00000000-0008-0000-0500-0000A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7" name="Text Box 17">
          <a:extLst>
            <a:ext uri="{FF2B5EF4-FFF2-40B4-BE49-F238E27FC236}">
              <a16:creationId xmlns:a16="http://schemas.microsoft.com/office/drawing/2014/main" id="{00000000-0008-0000-0500-0000A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8" name="Text Box 18">
          <a:extLst>
            <a:ext uri="{FF2B5EF4-FFF2-40B4-BE49-F238E27FC236}">
              <a16:creationId xmlns:a16="http://schemas.microsoft.com/office/drawing/2014/main" id="{00000000-0008-0000-0500-0000A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0</xdr:rowOff>
    </xdr:from>
    <xdr:ext cx="95250" cy="171450"/>
    <xdr:sp macro="" textlink="">
      <xdr:nvSpPr>
        <xdr:cNvPr id="2479" name="Text Box 19">
          <a:extLst>
            <a:ext uri="{FF2B5EF4-FFF2-40B4-BE49-F238E27FC236}">
              <a16:creationId xmlns:a16="http://schemas.microsoft.com/office/drawing/2014/main" id="{00000000-0008-0000-0500-0000A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0" name="Text Box 16">
          <a:extLst>
            <a:ext uri="{FF2B5EF4-FFF2-40B4-BE49-F238E27FC236}">
              <a16:creationId xmlns:a16="http://schemas.microsoft.com/office/drawing/2014/main" id="{00000000-0008-0000-0500-0000B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0</xdr:rowOff>
    </xdr:from>
    <xdr:ext cx="95250" cy="171450"/>
    <xdr:sp macro="" textlink="">
      <xdr:nvSpPr>
        <xdr:cNvPr id="2481" name="Text Box 17">
          <a:extLst>
            <a:ext uri="{FF2B5EF4-FFF2-40B4-BE49-F238E27FC236}">
              <a16:creationId xmlns:a16="http://schemas.microsoft.com/office/drawing/2014/main" id="{00000000-0008-0000-0500-0000B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42</xdr:row>
      <xdr:rowOff>15875</xdr:rowOff>
    </xdr:from>
    <xdr:ext cx="95250" cy="171450"/>
    <xdr:sp macro="" textlink="">
      <xdr:nvSpPr>
        <xdr:cNvPr id="2482" name="Text Box 18">
          <a:extLst>
            <a:ext uri="{FF2B5EF4-FFF2-40B4-BE49-F238E27FC236}">
              <a16:creationId xmlns:a16="http://schemas.microsoft.com/office/drawing/2014/main" id="{00000000-0008-0000-0500-0000B209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3" name="Text Box 16">
          <a:extLst>
            <a:ext uri="{FF2B5EF4-FFF2-40B4-BE49-F238E27FC236}">
              <a16:creationId xmlns:a16="http://schemas.microsoft.com/office/drawing/2014/main" id="{00000000-0008-0000-0500-0000B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4" name="Text Box 17">
          <a:extLst>
            <a:ext uri="{FF2B5EF4-FFF2-40B4-BE49-F238E27FC236}">
              <a16:creationId xmlns:a16="http://schemas.microsoft.com/office/drawing/2014/main" id="{00000000-0008-0000-0500-0000B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5" name="Text Box 18">
          <a:extLst>
            <a:ext uri="{FF2B5EF4-FFF2-40B4-BE49-F238E27FC236}">
              <a16:creationId xmlns:a16="http://schemas.microsoft.com/office/drawing/2014/main" id="{00000000-0008-0000-0500-0000B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6" name="Text Box 19">
          <a:extLst>
            <a:ext uri="{FF2B5EF4-FFF2-40B4-BE49-F238E27FC236}">
              <a16:creationId xmlns:a16="http://schemas.microsoft.com/office/drawing/2014/main" id="{00000000-0008-0000-0500-0000B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42</xdr:row>
      <xdr:rowOff>0</xdr:rowOff>
    </xdr:from>
    <xdr:ext cx="95250" cy="171450"/>
    <xdr:sp macro="" textlink="">
      <xdr:nvSpPr>
        <xdr:cNvPr id="2487" name="Text Box 16">
          <a:extLst>
            <a:ext uri="{FF2B5EF4-FFF2-40B4-BE49-F238E27FC236}">
              <a16:creationId xmlns:a16="http://schemas.microsoft.com/office/drawing/2014/main" id="{00000000-0008-0000-0500-0000B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88" name="Text Box 15">
          <a:extLst>
            <a:ext uri="{FF2B5EF4-FFF2-40B4-BE49-F238E27FC236}">
              <a16:creationId xmlns:a16="http://schemas.microsoft.com/office/drawing/2014/main" id="{00000000-0008-0000-0500-0000B8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8496"/>
    <xdr:sp macro="" textlink="">
      <xdr:nvSpPr>
        <xdr:cNvPr id="2489" name="Text Box 15">
          <a:extLst>
            <a:ext uri="{FF2B5EF4-FFF2-40B4-BE49-F238E27FC236}">
              <a16:creationId xmlns:a16="http://schemas.microsoft.com/office/drawing/2014/main" id="{00000000-0008-0000-0500-0000B909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490" name="Text Box 15">
          <a:extLst>
            <a:ext uri="{FF2B5EF4-FFF2-40B4-BE49-F238E27FC236}">
              <a16:creationId xmlns:a16="http://schemas.microsoft.com/office/drawing/2014/main" id="{00000000-0008-0000-0500-0000BA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492" name="Text Box 15">
          <a:extLst>
            <a:ext uri="{FF2B5EF4-FFF2-40B4-BE49-F238E27FC236}">
              <a16:creationId xmlns:a16="http://schemas.microsoft.com/office/drawing/2014/main" id="{00000000-0008-0000-0500-0000BC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493" name="Text Box 15">
          <a:extLst>
            <a:ext uri="{FF2B5EF4-FFF2-40B4-BE49-F238E27FC236}">
              <a16:creationId xmlns:a16="http://schemas.microsoft.com/office/drawing/2014/main" id="{00000000-0008-0000-0500-0000BD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42</xdr:row>
      <xdr:rowOff>170392</xdr:rowOff>
    </xdr:from>
    <xdr:ext cx="95250" cy="213632"/>
    <xdr:sp macro="" textlink="">
      <xdr:nvSpPr>
        <xdr:cNvPr id="2494" name="Text Box 15">
          <a:extLst>
            <a:ext uri="{FF2B5EF4-FFF2-40B4-BE49-F238E27FC236}">
              <a16:creationId xmlns:a16="http://schemas.microsoft.com/office/drawing/2014/main" id="{00000000-0008-0000-0500-0000BE09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5" name="Text Box 16">
          <a:extLst>
            <a:ext uri="{FF2B5EF4-FFF2-40B4-BE49-F238E27FC236}">
              <a16:creationId xmlns:a16="http://schemas.microsoft.com/office/drawing/2014/main" id="{00000000-0008-0000-0500-0000B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6" name="Text Box 17">
          <a:extLst>
            <a:ext uri="{FF2B5EF4-FFF2-40B4-BE49-F238E27FC236}">
              <a16:creationId xmlns:a16="http://schemas.microsoft.com/office/drawing/2014/main" id="{00000000-0008-0000-0500-0000C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7" name="Text Box 18">
          <a:extLst>
            <a:ext uri="{FF2B5EF4-FFF2-40B4-BE49-F238E27FC236}">
              <a16:creationId xmlns:a16="http://schemas.microsoft.com/office/drawing/2014/main" id="{00000000-0008-0000-0500-0000C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498" name="Text Box 19">
          <a:extLst>
            <a:ext uri="{FF2B5EF4-FFF2-40B4-BE49-F238E27FC236}">
              <a16:creationId xmlns:a16="http://schemas.microsoft.com/office/drawing/2014/main" id="{00000000-0008-0000-0500-0000C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499" name="Text Box 16">
          <a:extLst>
            <a:ext uri="{FF2B5EF4-FFF2-40B4-BE49-F238E27FC236}">
              <a16:creationId xmlns:a16="http://schemas.microsoft.com/office/drawing/2014/main" id="{00000000-0008-0000-0500-0000C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0" name="Text Box 17">
          <a:extLst>
            <a:ext uri="{FF2B5EF4-FFF2-40B4-BE49-F238E27FC236}">
              <a16:creationId xmlns:a16="http://schemas.microsoft.com/office/drawing/2014/main" id="{00000000-0008-0000-0500-0000C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1" name="Text Box 18">
          <a:extLst>
            <a:ext uri="{FF2B5EF4-FFF2-40B4-BE49-F238E27FC236}">
              <a16:creationId xmlns:a16="http://schemas.microsoft.com/office/drawing/2014/main" id="{00000000-0008-0000-0500-0000C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02" name="Text Box 19">
          <a:extLst>
            <a:ext uri="{FF2B5EF4-FFF2-40B4-BE49-F238E27FC236}">
              <a16:creationId xmlns:a16="http://schemas.microsoft.com/office/drawing/2014/main" id="{00000000-0008-0000-0500-0000C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3" name="Text Box 16">
          <a:extLst>
            <a:ext uri="{FF2B5EF4-FFF2-40B4-BE49-F238E27FC236}">
              <a16:creationId xmlns:a16="http://schemas.microsoft.com/office/drawing/2014/main" id="{00000000-0008-0000-0500-0000C7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4" name="Text Box 17">
          <a:extLst>
            <a:ext uri="{FF2B5EF4-FFF2-40B4-BE49-F238E27FC236}">
              <a16:creationId xmlns:a16="http://schemas.microsoft.com/office/drawing/2014/main" id="{00000000-0008-0000-0500-0000C8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5" name="Text Box 18">
          <a:extLst>
            <a:ext uri="{FF2B5EF4-FFF2-40B4-BE49-F238E27FC236}">
              <a16:creationId xmlns:a16="http://schemas.microsoft.com/office/drawing/2014/main" id="{00000000-0008-0000-0500-0000C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06" name="Text Box 19">
          <a:extLst>
            <a:ext uri="{FF2B5EF4-FFF2-40B4-BE49-F238E27FC236}">
              <a16:creationId xmlns:a16="http://schemas.microsoft.com/office/drawing/2014/main" id="{00000000-0008-0000-0500-0000C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07" name="Text Box 15">
          <a:extLst>
            <a:ext uri="{FF2B5EF4-FFF2-40B4-BE49-F238E27FC236}">
              <a16:creationId xmlns:a16="http://schemas.microsoft.com/office/drawing/2014/main" id="{00000000-0008-0000-0500-0000CB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8" name="Text Box 16">
          <a:extLst>
            <a:ext uri="{FF2B5EF4-FFF2-40B4-BE49-F238E27FC236}">
              <a16:creationId xmlns:a16="http://schemas.microsoft.com/office/drawing/2014/main" id="{00000000-0008-0000-0500-0000CC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09" name="Text Box 17">
          <a:extLst>
            <a:ext uri="{FF2B5EF4-FFF2-40B4-BE49-F238E27FC236}">
              <a16:creationId xmlns:a16="http://schemas.microsoft.com/office/drawing/2014/main" id="{00000000-0008-0000-0500-0000CD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0" name="Text Box 18">
          <a:extLst>
            <a:ext uri="{FF2B5EF4-FFF2-40B4-BE49-F238E27FC236}">
              <a16:creationId xmlns:a16="http://schemas.microsoft.com/office/drawing/2014/main" id="{00000000-0008-0000-0500-0000C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11" name="Text Box 19">
          <a:extLst>
            <a:ext uri="{FF2B5EF4-FFF2-40B4-BE49-F238E27FC236}">
              <a16:creationId xmlns:a16="http://schemas.microsoft.com/office/drawing/2014/main" id="{00000000-0008-0000-0500-0000C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2" name="Text Box 16">
          <a:extLst>
            <a:ext uri="{FF2B5EF4-FFF2-40B4-BE49-F238E27FC236}">
              <a16:creationId xmlns:a16="http://schemas.microsoft.com/office/drawing/2014/main" id="{00000000-0008-0000-0500-0000D0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3" name="Text Box 17">
          <a:extLst>
            <a:ext uri="{FF2B5EF4-FFF2-40B4-BE49-F238E27FC236}">
              <a16:creationId xmlns:a16="http://schemas.microsoft.com/office/drawing/2014/main" id="{00000000-0008-0000-0500-0000D1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14" name="Text Box 18">
          <a:extLst>
            <a:ext uri="{FF2B5EF4-FFF2-40B4-BE49-F238E27FC236}">
              <a16:creationId xmlns:a16="http://schemas.microsoft.com/office/drawing/2014/main" id="{00000000-0008-0000-0500-0000D2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5" name="Text Box 16">
          <a:extLst>
            <a:ext uri="{FF2B5EF4-FFF2-40B4-BE49-F238E27FC236}">
              <a16:creationId xmlns:a16="http://schemas.microsoft.com/office/drawing/2014/main" id="{00000000-0008-0000-0500-0000D3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6" name="Text Box 17">
          <a:extLst>
            <a:ext uri="{FF2B5EF4-FFF2-40B4-BE49-F238E27FC236}">
              <a16:creationId xmlns:a16="http://schemas.microsoft.com/office/drawing/2014/main" id="{00000000-0008-0000-0500-0000D4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7" name="Text Box 18">
          <a:extLst>
            <a:ext uri="{FF2B5EF4-FFF2-40B4-BE49-F238E27FC236}">
              <a16:creationId xmlns:a16="http://schemas.microsoft.com/office/drawing/2014/main" id="{00000000-0008-0000-0500-0000D5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8" name="Text Box 19">
          <a:extLst>
            <a:ext uri="{FF2B5EF4-FFF2-40B4-BE49-F238E27FC236}">
              <a16:creationId xmlns:a16="http://schemas.microsoft.com/office/drawing/2014/main" id="{00000000-0008-0000-0500-0000D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19" name="Text Box 16">
          <a:extLst>
            <a:ext uri="{FF2B5EF4-FFF2-40B4-BE49-F238E27FC236}">
              <a16:creationId xmlns:a16="http://schemas.microsoft.com/office/drawing/2014/main" id="{00000000-0008-0000-0500-0000D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0" name="Text Box 17">
          <a:extLst>
            <a:ext uri="{FF2B5EF4-FFF2-40B4-BE49-F238E27FC236}">
              <a16:creationId xmlns:a16="http://schemas.microsoft.com/office/drawing/2014/main" id="{00000000-0008-0000-0500-0000D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1" name="Text Box 18">
          <a:extLst>
            <a:ext uri="{FF2B5EF4-FFF2-40B4-BE49-F238E27FC236}">
              <a16:creationId xmlns:a16="http://schemas.microsoft.com/office/drawing/2014/main" id="{00000000-0008-0000-0500-0000D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22" name="Text Box 19">
          <a:extLst>
            <a:ext uri="{FF2B5EF4-FFF2-40B4-BE49-F238E27FC236}">
              <a16:creationId xmlns:a16="http://schemas.microsoft.com/office/drawing/2014/main" id="{00000000-0008-0000-0500-0000D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56743"/>
    <xdr:sp macro="" textlink="">
      <xdr:nvSpPr>
        <xdr:cNvPr id="2523" name="Text Box 15">
          <a:extLst>
            <a:ext uri="{FF2B5EF4-FFF2-40B4-BE49-F238E27FC236}">
              <a16:creationId xmlns:a16="http://schemas.microsoft.com/office/drawing/2014/main" id="{00000000-0008-0000-0500-0000DB09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442269"/>
    <xdr:sp macro="" textlink="">
      <xdr:nvSpPr>
        <xdr:cNvPr id="2524" name="Text Box 15">
          <a:extLst>
            <a:ext uri="{FF2B5EF4-FFF2-40B4-BE49-F238E27FC236}">
              <a16:creationId xmlns:a16="http://schemas.microsoft.com/office/drawing/2014/main" id="{00000000-0008-0000-0500-0000DC09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2526" name="Text Box 15">
          <a:extLst>
            <a:ext uri="{FF2B5EF4-FFF2-40B4-BE49-F238E27FC236}">
              <a16:creationId xmlns:a16="http://schemas.microsoft.com/office/drawing/2014/main" id="{00000000-0008-0000-0500-0000DE09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444331"/>
    <xdr:sp macro="" textlink="">
      <xdr:nvSpPr>
        <xdr:cNvPr id="2527" name="Text Box 15">
          <a:extLst>
            <a:ext uri="{FF2B5EF4-FFF2-40B4-BE49-F238E27FC236}">
              <a16:creationId xmlns:a16="http://schemas.microsoft.com/office/drawing/2014/main" id="{00000000-0008-0000-0500-0000DF09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42</xdr:row>
      <xdr:rowOff>504825</xdr:rowOff>
    </xdr:from>
    <xdr:ext cx="95250" cy="213632"/>
    <xdr:sp macro="" textlink="">
      <xdr:nvSpPr>
        <xdr:cNvPr id="2528" name="Text Box 15">
          <a:extLst>
            <a:ext uri="{FF2B5EF4-FFF2-40B4-BE49-F238E27FC236}">
              <a16:creationId xmlns:a16="http://schemas.microsoft.com/office/drawing/2014/main" id="{00000000-0008-0000-0500-0000E009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29" name="Text Box 16">
          <a:extLst>
            <a:ext uri="{FF2B5EF4-FFF2-40B4-BE49-F238E27FC236}">
              <a16:creationId xmlns:a16="http://schemas.microsoft.com/office/drawing/2014/main" id="{00000000-0008-0000-0500-0000E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0" name="Text Box 17">
          <a:extLst>
            <a:ext uri="{FF2B5EF4-FFF2-40B4-BE49-F238E27FC236}">
              <a16:creationId xmlns:a16="http://schemas.microsoft.com/office/drawing/2014/main" id="{00000000-0008-0000-0500-0000E2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1" name="Text Box 18">
          <a:extLst>
            <a:ext uri="{FF2B5EF4-FFF2-40B4-BE49-F238E27FC236}">
              <a16:creationId xmlns:a16="http://schemas.microsoft.com/office/drawing/2014/main" id="{00000000-0008-0000-0500-0000E3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32" name="Text Box 19">
          <a:extLst>
            <a:ext uri="{FF2B5EF4-FFF2-40B4-BE49-F238E27FC236}">
              <a16:creationId xmlns:a16="http://schemas.microsoft.com/office/drawing/2014/main" id="{00000000-0008-0000-0500-0000E4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3" name="Text Box 16">
          <a:extLst>
            <a:ext uri="{FF2B5EF4-FFF2-40B4-BE49-F238E27FC236}">
              <a16:creationId xmlns:a16="http://schemas.microsoft.com/office/drawing/2014/main" id="{00000000-0008-0000-0500-0000E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4" name="Text Box 17">
          <a:extLst>
            <a:ext uri="{FF2B5EF4-FFF2-40B4-BE49-F238E27FC236}">
              <a16:creationId xmlns:a16="http://schemas.microsoft.com/office/drawing/2014/main" id="{00000000-0008-0000-0500-0000E6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5" name="Text Box 18">
          <a:extLst>
            <a:ext uri="{FF2B5EF4-FFF2-40B4-BE49-F238E27FC236}">
              <a16:creationId xmlns:a16="http://schemas.microsoft.com/office/drawing/2014/main" id="{00000000-0008-0000-0500-0000E7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36" name="Text Box 19">
          <a:extLst>
            <a:ext uri="{FF2B5EF4-FFF2-40B4-BE49-F238E27FC236}">
              <a16:creationId xmlns:a16="http://schemas.microsoft.com/office/drawing/2014/main" id="{00000000-0008-0000-0500-0000E8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7" name="Text Box 16">
          <a:extLst>
            <a:ext uri="{FF2B5EF4-FFF2-40B4-BE49-F238E27FC236}">
              <a16:creationId xmlns:a16="http://schemas.microsoft.com/office/drawing/2014/main" id="{00000000-0008-0000-0500-0000E9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8" name="Text Box 17">
          <a:extLst>
            <a:ext uri="{FF2B5EF4-FFF2-40B4-BE49-F238E27FC236}">
              <a16:creationId xmlns:a16="http://schemas.microsoft.com/office/drawing/2014/main" id="{00000000-0008-0000-0500-0000EA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39" name="Text Box 18">
          <a:extLst>
            <a:ext uri="{FF2B5EF4-FFF2-40B4-BE49-F238E27FC236}">
              <a16:creationId xmlns:a16="http://schemas.microsoft.com/office/drawing/2014/main" id="{00000000-0008-0000-0500-0000EB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48</xdr:row>
      <xdr:rowOff>0</xdr:rowOff>
    </xdr:from>
    <xdr:ext cx="95250" cy="171450"/>
    <xdr:sp macro="" textlink="">
      <xdr:nvSpPr>
        <xdr:cNvPr id="2540" name="Text Box 19">
          <a:extLst>
            <a:ext uri="{FF2B5EF4-FFF2-40B4-BE49-F238E27FC236}">
              <a16:creationId xmlns:a16="http://schemas.microsoft.com/office/drawing/2014/main" id="{00000000-0008-0000-0500-0000EC09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41" name="Text Box 15">
          <a:extLst>
            <a:ext uri="{FF2B5EF4-FFF2-40B4-BE49-F238E27FC236}">
              <a16:creationId xmlns:a16="http://schemas.microsoft.com/office/drawing/2014/main" id="{00000000-0008-0000-0500-0000ED09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2" name="Text Box 16">
          <a:extLst>
            <a:ext uri="{FF2B5EF4-FFF2-40B4-BE49-F238E27FC236}">
              <a16:creationId xmlns:a16="http://schemas.microsoft.com/office/drawing/2014/main" id="{00000000-0008-0000-0500-0000E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3" name="Text Box 17">
          <a:extLst>
            <a:ext uri="{FF2B5EF4-FFF2-40B4-BE49-F238E27FC236}">
              <a16:creationId xmlns:a16="http://schemas.microsoft.com/office/drawing/2014/main" id="{00000000-0008-0000-0500-0000E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4" name="Text Box 18">
          <a:extLst>
            <a:ext uri="{FF2B5EF4-FFF2-40B4-BE49-F238E27FC236}">
              <a16:creationId xmlns:a16="http://schemas.microsoft.com/office/drawing/2014/main" id="{00000000-0008-0000-0500-0000F0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45" name="Text Box 19">
          <a:extLst>
            <a:ext uri="{FF2B5EF4-FFF2-40B4-BE49-F238E27FC236}">
              <a16:creationId xmlns:a16="http://schemas.microsoft.com/office/drawing/2014/main" id="{00000000-0008-0000-0500-0000F1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44</xdr:row>
      <xdr:rowOff>504825</xdr:rowOff>
    </xdr:from>
    <xdr:ext cx="95250" cy="442269"/>
    <xdr:sp macro="" textlink="">
      <xdr:nvSpPr>
        <xdr:cNvPr id="2546" name="Text Box 15">
          <a:extLst>
            <a:ext uri="{FF2B5EF4-FFF2-40B4-BE49-F238E27FC236}">
              <a16:creationId xmlns:a16="http://schemas.microsoft.com/office/drawing/2014/main" id="{00000000-0008-0000-0500-0000F209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7" name="Text Box 16">
          <a:extLst>
            <a:ext uri="{FF2B5EF4-FFF2-40B4-BE49-F238E27FC236}">
              <a16:creationId xmlns:a16="http://schemas.microsoft.com/office/drawing/2014/main" id="{00000000-0008-0000-0500-0000F3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8" name="Text Box 17">
          <a:extLst>
            <a:ext uri="{FF2B5EF4-FFF2-40B4-BE49-F238E27FC236}">
              <a16:creationId xmlns:a16="http://schemas.microsoft.com/office/drawing/2014/main" id="{00000000-0008-0000-0500-0000F4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49" name="Text Box 18">
          <a:extLst>
            <a:ext uri="{FF2B5EF4-FFF2-40B4-BE49-F238E27FC236}">
              <a16:creationId xmlns:a16="http://schemas.microsoft.com/office/drawing/2014/main" id="{00000000-0008-0000-0500-0000F509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0" name="Text Box 16">
          <a:extLst>
            <a:ext uri="{FF2B5EF4-FFF2-40B4-BE49-F238E27FC236}">
              <a16:creationId xmlns:a16="http://schemas.microsoft.com/office/drawing/2014/main" id="{00000000-0008-0000-0500-0000F6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1" name="Text Box 17">
          <a:extLst>
            <a:ext uri="{FF2B5EF4-FFF2-40B4-BE49-F238E27FC236}">
              <a16:creationId xmlns:a16="http://schemas.microsoft.com/office/drawing/2014/main" id="{00000000-0008-0000-0500-0000F7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2" name="Text Box 18">
          <a:extLst>
            <a:ext uri="{FF2B5EF4-FFF2-40B4-BE49-F238E27FC236}">
              <a16:creationId xmlns:a16="http://schemas.microsoft.com/office/drawing/2014/main" id="{00000000-0008-0000-0500-0000F8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3" name="Text Box 19">
          <a:extLst>
            <a:ext uri="{FF2B5EF4-FFF2-40B4-BE49-F238E27FC236}">
              <a16:creationId xmlns:a16="http://schemas.microsoft.com/office/drawing/2014/main" id="{00000000-0008-0000-0500-0000F9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4" name="Text Box 16">
          <a:extLst>
            <a:ext uri="{FF2B5EF4-FFF2-40B4-BE49-F238E27FC236}">
              <a16:creationId xmlns:a16="http://schemas.microsoft.com/office/drawing/2014/main" id="{00000000-0008-0000-0500-0000FA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5" name="Text Box 17">
          <a:extLst>
            <a:ext uri="{FF2B5EF4-FFF2-40B4-BE49-F238E27FC236}">
              <a16:creationId xmlns:a16="http://schemas.microsoft.com/office/drawing/2014/main" id="{00000000-0008-0000-0500-0000FB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56" name="Text Box 18">
          <a:extLst>
            <a:ext uri="{FF2B5EF4-FFF2-40B4-BE49-F238E27FC236}">
              <a16:creationId xmlns:a16="http://schemas.microsoft.com/office/drawing/2014/main" id="{00000000-0008-0000-0500-0000FC09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57" name="Text Box 15">
          <a:extLst>
            <a:ext uri="{FF2B5EF4-FFF2-40B4-BE49-F238E27FC236}">
              <a16:creationId xmlns:a16="http://schemas.microsoft.com/office/drawing/2014/main" id="{00000000-0008-0000-0500-0000FD09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8" name="Text Box 16">
          <a:extLst>
            <a:ext uri="{FF2B5EF4-FFF2-40B4-BE49-F238E27FC236}">
              <a16:creationId xmlns:a16="http://schemas.microsoft.com/office/drawing/2014/main" id="{00000000-0008-0000-0500-0000FE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59" name="Text Box 17">
          <a:extLst>
            <a:ext uri="{FF2B5EF4-FFF2-40B4-BE49-F238E27FC236}">
              <a16:creationId xmlns:a16="http://schemas.microsoft.com/office/drawing/2014/main" id="{00000000-0008-0000-0500-0000FF09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0" name="Text Box 18">
          <a:extLst>
            <a:ext uri="{FF2B5EF4-FFF2-40B4-BE49-F238E27FC236}">
              <a16:creationId xmlns:a16="http://schemas.microsoft.com/office/drawing/2014/main" id="{00000000-0008-0000-0500-00000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61" name="Text Box 19">
          <a:extLst>
            <a:ext uri="{FF2B5EF4-FFF2-40B4-BE49-F238E27FC236}">
              <a16:creationId xmlns:a16="http://schemas.microsoft.com/office/drawing/2014/main" id="{00000000-0008-0000-0500-00000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2" name="Text Box 16">
          <a:extLst>
            <a:ext uri="{FF2B5EF4-FFF2-40B4-BE49-F238E27FC236}">
              <a16:creationId xmlns:a16="http://schemas.microsoft.com/office/drawing/2014/main" id="{00000000-0008-0000-0500-00000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3" name="Text Box 17">
          <a:extLst>
            <a:ext uri="{FF2B5EF4-FFF2-40B4-BE49-F238E27FC236}">
              <a16:creationId xmlns:a16="http://schemas.microsoft.com/office/drawing/2014/main" id="{00000000-0008-0000-0500-00000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4" name="Text Box 18">
          <a:extLst>
            <a:ext uri="{FF2B5EF4-FFF2-40B4-BE49-F238E27FC236}">
              <a16:creationId xmlns:a16="http://schemas.microsoft.com/office/drawing/2014/main" id="{00000000-0008-0000-0500-00000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65" name="Text Box 19">
          <a:extLst>
            <a:ext uri="{FF2B5EF4-FFF2-40B4-BE49-F238E27FC236}">
              <a16:creationId xmlns:a16="http://schemas.microsoft.com/office/drawing/2014/main" id="{00000000-0008-0000-0500-00000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6" name="Text Box 16">
          <a:extLst>
            <a:ext uri="{FF2B5EF4-FFF2-40B4-BE49-F238E27FC236}">
              <a16:creationId xmlns:a16="http://schemas.microsoft.com/office/drawing/2014/main" id="{00000000-0008-0000-0500-00000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7" name="Text Box 17">
          <a:extLst>
            <a:ext uri="{FF2B5EF4-FFF2-40B4-BE49-F238E27FC236}">
              <a16:creationId xmlns:a16="http://schemas.microsoft.com/office/drawing/2014/main" id="{00000000-0008-0000-0500-00000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8" name="Text Box 18">
          <a:extLst>
            <a:ext uri="{FF2B5EF4-FFF2-40B4-BE49-F238E27FC236}">
              <a16:creationId xmlns:a16="http://schemas.microsoft.com/office/drawing/2014/main" id="{00000000-0008-0000-0500-00000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43</xdr:row>
      <xdr:rowOff>0</xdr:rowOff>
    </xdr:from>
    <xdr:ext cx="95250" cy="171450"/>
    <xdr:sp macro="" textlink="">
      <xdr:nvSpPr>
        <xdr:cNvPr id="2569" name="Text Box 19">
          <a:extLst>
            <a:ext uri="{FF2B5EF4-FFF2-40B4-BE49-F238E27FC236}">
              <a16:creationId xmlns:a16="http://schemas.microsoft.com/office/drawing/2014/main" id="{00000000-0008-0000-0500-000009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014"/>
    <xdr:sp macro="" textlink="">
      <xdr:nvSpPr>
        <xdr:cNvPr id="2570" name="Text Box 15">
          <a:extLst>
            <a:ext uri="{FF2B5EF4-FFF2-40B4-BE49-F238E27FC236}">
              <a16:creationId xmlns:a16="http://schemas.microsoft.com/office/drawing/2014/main" id="{00000000-0008-0000-0500-00000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1" name="Text Box 16">
          <a:extLst>
            <a:ext uri="{FF2B5EF4-FFF2-40B4-BE49-F238E27FC236}">
              <a16:creationId xmlns:a16="http://schemas.microsoft.com/office/drawing/2014/main" id="{00000000-0008-0000-0500-00000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2" name="Text Box 17">
          <a:extLst>
            <a:ext uri="{FF2B5EF4-FFF2-40B4-BE49-F238E27FC236}">
              <a16:creationId xmlns:a16="http://schemas.microsoft.com/office/drawing/2014/main" id="{00000000-0008-0000-0500-00000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3" name="Text Box 18">
          <a:extLst>
            <a:ext uri="{FF2B5EF4-FFF2-40B4-BE49-F238E27FC236}">
              <a16:creationId xmlns:a16="http://schemas.microsoft.com/office/drawing/2014/main" id="{00000000-0008-0000-0500-00000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0</xdr:rowOff>
    </xdr:from>
    <xdr:ext cx="95250" cy="171450"/>
    <xdr:sp macro="" textlink="">
      <xdr:nvSpPr>
        <xdr:cNvPr id="2574" name="Text Box 19">
          <a:extLst>
            <a:ext uri="{FF2B5EF4-FFF2-40B4-BE49-F238E27FC236}">
              <a16:creationId xmlns:a16="http://schemas.microsoft.com/office/drawing/2014/main" id="{00000000-0008-0000-0500-00000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5" name="Text Box 16">
          <a:extLst>
            <a:ext uri="{FF2B5EF4-FFF2-40B4-BE49-F238E27FC236}">
              <a16:creationId xmlns:a16="http://schemas.microsoft.com/office/drawing/2014/main" id="{00000000-0008-0000-0500-00000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0</xdr:rowOff>
    </xdr:from>
    <xdr:ext cx="95250" cy="171450"/>
    <xdr:sp macro="" textlink="">
      <xdr:nvSpPr>
        <xdr:cNvPr id="2576" name="Text Box 17">
          <a:extLst>
            <a:ext uri="{FF2B5EF4-FFF2-40B4-BE49-F238E27FC236}">
              <a16:creationId xmlns:a16="http://schemas.microsoft.com/office/drawing/2014/main" id="{00000000-0008-0000-0500-00001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48</xdr:row>
      <xdr:rowOff>15875</xdr:rowOff>
    </xdr:from>
    <xdr:ext cx="95250" cy="171450"/>
    <xdr:sp macro="" textlink="">
      <xdr:nvSpPr>
        <xdr:cNvPr id="2577" name="Text Box 18">
          <a:extLst>
            <a:ext uri="{FF2B5EF4-FFF2-40B4-BE49-F238E27FC236}">
              <a16:creationId xmlns:a16="http://schemas.microsoft.com/office/drawing/2014/main" id="{00000000-0008-0000-0500-000011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8" name="Text Box 16">
          <a:extLst>
            <a:ext uri="{FF2B5EF4-FFF2-40B4-BE49-F238E27FC236}">
              <a16:creationId xmlns:a16="http://schemas.microsoft.com/office/drawing/2014/main" id="{00000000-0008-0000-0500-00001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79" name="Text Box 17">
          <a:extLst>
            <a:ext uri="{FF2B5EF4-FFF2-40B4-BE49-F238E27FC236}">
              <a16:creationId xmlns:a16="http://schemas.microsoft.com/office/drawing/2014/main" id="{00000000-0008-0000-0500-00001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0" name="Text Box 18">
          <a:extLst>
            <a:ext uri="{FF2B5EF4-FFF2-40B4-BE49-F238E27FC236}">
              <a16:creationId xmlns:a16="http://schemas.microsoft.com/office/drawing/2014/main" id="{00000000-0008-0000-0500-00001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1" name="Text Box 19">
          <a:extLst>
            <a:ext uri="{FF2B5EF4-FFF2-40B4-BE49-F238E27FC236}">
              <a16:creationId xmlns:a16="http://schemas.microsoft.com/office/drawing/2014/main" id="{00000000-0008-0000-0500-00001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48</xdr:row>
      <xdr:rowOff>0</xdr:rowOff>
    </xdr:from>
    <xdr:ext cx="95250" cy="171450"/>
    <xdr:sp macro="" textlink="">
      <xdr:nvSpPr>
        <xdr:cNvPr id="2582" name="Text Box 16">
          <a:extLst>
            <a:ext uri="{FF2B5EF4-FFF2-40B4-BE49-F238E27FC236}">
              <a16:creationId xmlns:a16="http://schemas.microsoft.com/office/drawing/2014/main" id="{00000000-0008-0000-0500-00001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3" name="Text Box 15">
          <a:extLst>
            <a:ext uri="{FF2B5EF4-FFF2-40B4-BE49-F238E27FC236}">
              <a16:creationId xmlns:a16="http://schemas.microsoft.com/office/drawing/2014/main" id="{00000000-0008-0000-0500-000017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8496"/>
    <xdr:sp macro="" textlink="">
      <xdr:nvSpPr>
        <xdr:cNvPr id="2584" name="Text Box 15">
          <a:extLst>
            <a:ext uri="{FF2B5EF4-FFF2-40B4-BE49-F238E27FC236}">
              <a16:creationId xmlns:a16="http://schemas.microsoft.com/office/drawing/2014/main" id="{00000000-0008-0000-0500-000018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585" name="Text Box 15">
          <a:extLst>
            <a:ext uri="{FF2B5EF4-FFF2-40B4-BE49-F238E27FC236}">
              <a16:creationId xmlns:a16="http://schemas.microsoft.com/office/drawing/2014/main" id="{00000000-0008-0000-0500-00001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587" name="Text Box 15">
          <a:extLst>
            <a:ext uri="{FF2B5EF4-FFF2-40B4-BE49-F238E27FC236}">
              <a16:creationId xmlns:a16="http://schemas.microsoft.com/office/drawing/2014/main" id="{00000000-0008-0000-0500-00001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588" name="Text Box 15">
          <a:extLst>
            <a:ext uri="{FF2B5EF4-FFF2-40B4-BE49-F238E27FC236}">
              <a16:creationId xmlns:a16="http://schemas.microsoft.com/office/drawing/2014/main" id="{00000000-0008-0000-0500-00001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48</xdr:row>
      <xdr:rowOff>170392</xdr:rowOff>
    </xdr:from>
    <xdr:ext cx="95250" cy="213632"/>
    <xdr:sp macro="" textlink="">
      <xdr:nvSpPr>
        <xdr:cNvPr id="2589" name="Text Box 15">
          <a:extLst>
            <a:ext uri="{FF2B5EF4-FFF2-40B4-BE49-F238E27FC236}">
              <a16:creationId xmlns:a16="http://schemas.microsoft.com/office/drawing/2014/main" id="{00000000-0008-0000-0500-00001D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0" name="Text Box 16">
          <a:extLst>
            <a:ext uri="{FF2B5EF4-FFF2-40B4-BE49-F238E27FC236}">
              <a16:creationId xmlns:a16="http://schemas.microsoft.com/office/drawing/2014/main" id="{00000000-0008-0000-0500-00001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1" name="Text Box 17">
          <a:extLst>
            <a:ext uri="{FF2B5EF4-FFF2-40B4-BE49-F238E27FC236}">
              <a16:creationId xmlns:a16="http://schemas.microsoft.com/office/drawing/2014/main" id="{00000000-0008-0000-0500-00001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2" name="Text Box 18">
          <a:extLst>
            <a:ext uri="{FF2B5EF4-FFF2-40B4-BE49-F238E27FC236}">
              <a16:creationId xmlns:a16="http://schemas.microsoft.com/office/drawing/2014/main" id="{00000000-0008-0000-0500-00002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593" name="Text Box 19">
          <a:extLst>
            <a:ext uri="{FF2B5EF4-FFF2-40B4-BE49-F238E27FC236}">
              <a16:creationId xmlns:a16="http://schemas.microsoft.com/office/drawing/2014/main" id="{00000000-0008-0000-0500-00002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4" name="Text Box 16">
          <a:extLst>
            <a:ext uri="{FF2B5EF4-FFF2-40B4-BE49-F238E27FC236}">
              <a16:creationId xmlns:a16="http://schemas.microsoft.com/office/drawing/2014/main" id="{00000000-0008-0000-0500-00002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5" name="Text Box 17">
          <a:extLst>
            <a:ext uri="{FF2B5EF4-FFF2-40B4-BE49-F238E27FC236}">
              <a16:creationId xmlns:a16="http://schemas.microsoft.com/office/drawing/2014/main" id="{00000000-0008-0000-0500-00002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6" name="Text Box 18">
          <a:extLst>
            <a:ext uri="{FF2B5EF4-FFF2-40B4-BE49-F238E27FC236}">
              <a16:creationId xmlns:a16="http://schemas.microsoft.com/office/drawing/2014/main" id="{00000000-0008-0000-0500-00002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597" name="Text Box 19">
          <a:extLst>
            <a:ext uri="{FF2B5EF4-FFF2-40B4-BE49-F238E27FC236}">
              <a16:creationId xmlns:a16="http://schemas.microsoft.com/office/drawing/2014/main" id="{00000000-0008-0000-0500-00002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8" name="Text Box 16">
          <a:extLst>
            <a:ext uri="{FF2B5EF4-FFF2-40B4-BE49-F238E27FC236}">
              <a16:creationId xmlns:a16="http://schemas.microsoft.com/office/drawing/2014/main" id="{00000000-0008-0000-0500-00002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599" name="Text Box 17">
          <a:extLst>
            <a:ext uri="{FF2B5EF4-FFF2-40B4-BE49-F238E27FC236}">
              <a16:creationId xmlns:a16="http://schemas.microsoft.com/office/drawing/2014/main" id="{00000000-0008-0000-0500-00002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0" name="Text Box 18">
          <a:extLst>
            <a:ext uri="{FF2B5EF4-FFF2-40B4-BE49-F238E27FC236}">
              <a16:creationId xmlns:a16="http://schemas.microsoft.com/office/drawing/2014/main" id="{00000000-0008-0000-0500-00002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01" name="Text Box 19">
          <a:extLst>
            <a:ext uri="{FF2B5EF4-FFF2-40B4-BE49-F238E27FC236}">
              <a16:creationId xmlns:a16="http://schemas.microsoft.com/office/drawing/2014/main" id="{00000000-0008-0000-0500-00002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02" name="Text Box 15">
          <a:extLst>
            <a:ext uri="{FF2B5EF4-FFF2-40B4-BE49-F238E27FC236}">
              <a16:creationId xmlns:a16="http://schemas.microsoft.com/office/drawing/2014/main" id="{00000000-0008-0000-0500-00002A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3" name="Text Box 16">
          <a:extLst>
            <a:ext uri="{FF2B5EF4-FFF2-40B4-BE49-F238E27FC236}">
              <a16:creationId xmlns:a16="http://schemas.microsoft.com/office/drawing/2014/main" id="{00000000-0008-0000-0500-00002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4" name="Text Box 17">
          <a:extLst>
            <a:ext uri="{FF2B5EF4-FFF2-40B4-BE49-F238E27FC236}">
              <a16:creationId xmlns:a16="http://schemas.microsoft.com/office/drawing/2014/main" id="{00000000-0008-0000-0500-00002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5" name="Text Box 18">
          <a:extLst>
            <a:ext uri="{FF2B5EF4-FFF2-40B4-BE49-F238E27FC236}">
              <a16:creationId xmlns:a16="http://schemas.microsoft.com/office/drawing/2014/main" id="{00000000-0008-0000-0500-00002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06" name="Text Box 19">
          <a:extLst>
            <a:ext uri="{FF2B5EF4-FFF2-40B4-BE49-F238E27FC236}">
              <a16:creationId xmlns:a16="http://schemas.microsoft.com/office/drawing/2014/main" id="{00000000-0008-0000-0500-00002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7" name="Text Box 16">
          <a:extLst>
            <a:ext uri="{FF2B5EF4-FFF2-40B4-BE49-F238E27FC236}">
              <a16:creationId xmlns:a16="http://schemas.microsoft.com/office/drawing/2014/main" id="{00000000-0008-0000-0500-00002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8" name="Text Box 17">
          <a:extLst>
            <a:ext uri="{FF2B5EF4-FFF2-40B4-BE49-F238E27FC236}">
              <a16:creationId xmlns:a16="http://schemas.microsoft.com/office/drawing/2014/main" id="{00000000-0008-0000-0500-00003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09" name="Text Box 18">
          <a:extLst>
            <a:ext uri="{FF2B5EF4-FFF2-40B4-BE49-F238E27FC236}">
              <a16:creationId xmlns:a16="http://schemas.microsoft.com/office/drawing/2014/main" id="{00000000-0008-0000-0500-00003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0" name="Text Box 16">
          <a:extLst>
            <a:ext uri="{FF2B5EF4-FFF2-40B4-BE49-F238E27FC236}">
              <a16:creationId xmlns:a16="http://schemas.microsoft.com/office/drawing/2014/main" id="{00000000-0008-0000-0500-00003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1" name="Text Box 17">
          <a:extLst>
            <a:ext uri="{FF2B5EF4-FFF2-40B4-BE49-F238E27FC236}">
              <a16:creationId xmlns:a16="http://schemas.microsoft.com/office/drawing/2014/main" id="{00000000-0008-0000-0500-00003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2" name="Text Box 18">
          <a:extLst>
            <a:ext uri="{FF2B5EF4-FFF2-40B4-BE49-F238E27FC236}">
              <a16:creationId xmlns:a16="http://schemas.microsoft.com/office/drawing/2014/main" id="{00000000-0008-0000-0500-00003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3" name="Text Box 19">
          <a:extLst>
            <a:ext uri="{FF2B5EF4-FFF2-40B4-BE49-F238E27FC236}">
              <a16:creationId xmlns:a16="http://schemas.microsoft.com/office/drawing/2014/main" id="{00000000-0008-0000-0500-00003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4" name="Text Box 16">
          <a:extLst>
            <a:ext uri="{FF2B5EF4-FFF2-40B4-BE49-F238E27FC236}">
              <a16:creationId xmlns:a16="http://schemas.microsoft.com/office/drawing/2014/main" id="{00000000-0008-0000-0500-00003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5" name="Text Box 17">
          <a:extLst>
            <a:ext uri="{FF2B5EF4-FFF2-40B4-BE49-F238E27FC236}">
              <a16:creationId xmlns:a16="http://schemas.microsoft.com/office/drawing/2014/main" id="{00000000-0008-0000-0500-00003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6" name="Text Box 18">
          <a:extLst>
            <a:ext uri="{FF2B5EF4-FFF2-40B4-BE49-F238E27FC236}">
              <a16:creationId xmlns:a16="http://schemas.microsoft.com/office/drawing/2014/main" id="{00000000-0008-0000-0500-00003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17" name="Text Box 19">
          <a:extLst>
            <a:ext uri="{FF2B5EF4-FFF2-40B4-BE49-F238E27FC236}">
              <a16:creationId xmlns:a16="http://schemas.microsoft.com/office/drawing/2014/main" id="{00000000-0008-0000-0500-00003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56743"/>
    <xdr:sp macro="" textlink="">
      <xdr:nvSpPr>
        <xdr:cNvPr id="2618" name="Text Box 15">
          <a:extLst>
            <a:ext uri="{FF2B5EF4-FFF2-40B4-BE49-F238E27FC236}">
              <a16:creationId xmlns:a16="http://schemas.microsoft.com/office/drawing/2014/main" id="{00000000-0008-0000-0500-00003A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442269"/>
    <xdr:sp macro="" textlink="">
      <xdr:nvSpPr>
        <xdr:cNvPr id="2619" name="Text Box 15">
          <a:extLst>
            <a:ext uri="{FF2B5EF4-FFF2-40B4-BE49-F238E27FC236}">
              <a16:creationId xmlns:a16="http://schemas.microsoft.com/office/drawing/2014/main" id="{00000000-0008-0000-0500-00003B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2621" name="Text Box 15">
          <a:extLst>
            <a:ext uri="{FF2B5EF4-FFF2-40B4-BE49-F238E27FC236}">
              <a16:creationId xmlns:a16="http://schemas.microsoft.com/office/drawing/2014/main" id="{00000000-0008-0000-0500-00003D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444331"/>
    <xdr:sp macro="" textlink="">
      <xdr:nvSpPr>
        <xdr:cNvPr id="2622" name="Text Box 15">
          <a:extLst>
            <a:ext uri="{FF2B5EF4-FFF2-40B4-BE49-F238E27FC236}">
              <a16:creationId xmlns:a16="http://schemas.microsoft.com/office/drawing/2014/main" id="{00000000-0008-0000-0500-00003E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48</xdr:row>
      <xdr:rowOff>504825</xdr:rowOff>
    </xdr:from>
    <xdr:ext cx="95250" cy="213632"/>
    <xdr:sp macro="" textlink="">
      <xdr:nvSpPr>
        <xdr:cNvPr id="2623" name="Text Box 15">
          <a:extLst>
            <a:ext uri="{FF2B5EF4-FFF2-40B4-BE49-F238E27FC236}">
              <a16:creationId xmlns:a16="http://schemas.microsoft.com/office/drawing/2014/main" id="{00000000-0008-0000-0500-00003F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4" name="Text Box 16">
          <a:extLst>
            <a:ext uri="{FF2B5EF4-FFF2-40B4-BE49-F238E27FC236}">
              <a16:creationId xmlns:a16="http://schemas.microsoft.com/office/drawing/2014/main" id="{00000000-0008-0000-0500-00004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5" name="Text Box 17">
          <a:extLst>
            <a:ext uri="{FF2B5EF4-FFF2-40B4-BE49-F238E27FC236}">
              <a16:creationId xmlns:a16="http://schemas.microsoft.com/office/drawing/2014/main" id="{00000000-0008-0000-0500-00004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6" name="Text Box 18">
          <a:extLst>
            <a:ext uri="{FF2B5EF4-FFF2-40B4-BE49-F238E27FC236}">
              <a16:creationId xmlns:a16="http://schemas.microsoft.com/office/drawing/2014/main" id="{00000000-0008-0000-0500-00004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27" name="Text Box 19">
          <a:extLst>
            <a:ext uri="{FF2B5EF4-FFF2-40B4-BE49-F238E27FC236}">
              <a16:creationId xmlns:a16="http://schemas.microsoft.com/office/drawing/2014/main" id="{00000000-0008-0000-0500-000043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8" name="Text Box 16">
          <a:extLst>
            <a:ext uri="{FF2B5EF4-FFF2-40B4-BE49-F238E27FC236}">
              <a16:creationId xmlns:a16="http://schemas.microsoft.com/office/drawing/2014/main" id="{00000000-0008-0000-0500-00004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29" name="Text Box 17">
          <a:extLst>
            <a:ext uri="{FF2B5EF4-FFF2-40B4-BE49-F238E27FC236}">
              <a16:creationId xmlns:a16="http://schemas.microsoft.com/office/drawing/2014/main" id="{00000000-0008-0000-0500-00004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0" name="Text Box 18">
          <a:extLst>
            <a:ext uri="{FF2B5EF4-FFF2-40B4-BE49-F238E27FC236}">
              <a16:creationId xmlns:a16="http://schemas.microsoft.com/office/drawing/2014/main" id="{00000000-0008-0000-0500-00004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31" name="Text Box 19">
          <a:extLst>
            <a:ext uri="{FF2B5EF4-FFF2-40B4-BE49-F238E27FC236}">
              <a16:creationId xmlns:a16="http://schemas.microsoft.com/office/drawing/2014/main" id="{00000000-0008-0000-0500-000047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2" name="Text Box 16">
          <a:extLst>
            <a:ext uri="{FF2B5EF4-FFF2-40B4-BE49-F238E27FC236}">
              <a16:creationId xmlns:a16="http://schemas.microsoft.com/office/drawing/2014/main" id="{00000000-0008-0000-0500-00004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3" name="Text Box 17">
          <a:extLst>
            <a:ext uri="{FF2B5EF4-FFF2-40B4-BE49-F238E27FC236}">
              <a16:creationId xmlns:a16="http://schemas.microsoft.com/office/drawing/2014/main" id="{00000000-0008-0000-0500-00004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4" name="Text Box 18">
          <a:extLst>
            <a:ext uri="{FF2B5EF4-FFF2-40B4-BE49-F238E27FC236}">
              <a16:creationId xmlns:a16="http://schemas.microsoft.com/office/drawing/2014/main" id="{00000000-0008-0000-0500-00004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54</xdr:row>
      <xdr:rowOff>0</xdr:rowOff>
    </xdr:from>
    <xdr:ext cx="95250" cy="171450"/>
    <xdr:sp macro="" textlink="">
      <xdr:nvSpPr>
        <xdr:cNvPr id="2635" name="Text Box 19">
          <a:extLst>
            <a:ext uri="{FF2B5EF4-FFF2-40B4-BE49-F238E27FC236}">
              <a16:creationId xmlns:a16="http://schemas.microsoft.com/office/drawing/2014/main" id="{00000000-0008-0000-0500-00004B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36" name="Text Box 15">
          <a:extLst>
            <a:ext uri="{FF2B5EF4-FFF2-40B4-BE49-F238E27FC236}">
              <a16:creationId xmlns:a16="http://schemas.microsoft.com/office/drawing/2014/main" id="{00000000-0008-0000-0500-00004C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7" name="Text Box 16">
          <a:extLst>
            <a:ext uri="{FF2B5EF4-FFF2-40B4-BE49-F238E27FC236}">
              <a16:creationId xmlns:a16="http://schemas.microsoft.com/office/drawing/2014/main" id="{00000000-0008-0000-0500-00004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8" name="Text Box 17">
          <a:extLst>
            <a:ext uri="{FF2B5EF4-FFF2-40B4-BE49-F238E27FC236}">
              <a16:creationId xmlns:a16="http://schemas.microsoft.com/office/drawing/2014/main" id="{00000000-0008-0000-0500-00004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39" name="Text Box 18">
          <a:extLst>
            <a:ext uri="{FF2B5EF4-FFF2-40B4-BE49-F238E27FC236}">
              <a16:creationId xmlns:a16="http://schemas.microsoft.com/office/drawing/2014/main" id="{00000000-0008-0000-0500-00004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40" name="Text Box 19">
          <a:extLst>
            <a:ext uri="{FF2B5EF4-FFF2-40B4-BE49-F238E27FC236}">
              <a16:creationId xmlns:a16="http://schemas.microsoft.com/office/drawing/2014/main" id="{00000000-0008-0000-0500-00005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50</xdr:row>
      <xdr:rowOff>504825</xdr:rowOff>
    </xdr:from>
    <xdr:ext cx="95250" cy="442269"/>
    <xdr:sp macro="" textlink="">
      <xdr:nvSpPr>
        <xdr:cNvPr id="2641" name="Text Box 15">
          <a:extLst>
            <a:ext uri="{FF2B5EF4-FFF2-40B4-BE49-F238E27FC236}">
              <a16:creationId xmlns:a16="http://schemas.microsoft.com/office/drawing/2014/main" id="{00000000-0008-0000-0500-000051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2" name="Text Box 16">
          <a:extLst>
            <a:ext uri="{FF2B5EF4-FFF2-40B4-BE49-F238E27FC236}">
              <a16:creationId xmlns:a16="http://schemas.microsoft.com/office/drawing/2014/main" id="{00000000-0008-0000-0500-00005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3" name="Text Box 17">
          <a:extLst>
            <a:ext uri="{FF2B5EF4-FFF2-40B4-BE49-F238E27FC236}">
              <a16:creationId xmlns:a16="http://schemas.microsoft.com/office/drawing/2014/main" id="{00000000-0008-0000-0500-00005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44" name="Text Box 18">
          <a:extLst>
            <a:ext uri="{FF2B5EF4-FFF2-40B4-BE49-F238E27FC236}">
              <a16:creationId xmlns:a16="http://schemas.microsoft.com/office/drawing/2014/main" id="{00000000-0008-0000-0500-00005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5" name="Text Box 16">
          <a:extLst>
            <a:ext uri="{FF2B5EF4-FFF2-40B4-BE49-F238E27FC236}">
              <a16:creationId xmlns:a16="http://schemas.microsoft.com/office/drawing/2014/main" id="{00000000-0008-0000-0500-00005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6" name="Text Box 17">
          <a:extLst>
            <a:ext uri="{FF2B5EF4-FFF2-40B4-BE49-F238E27FC236}">
              <a16:creationId xmlns:a16="http://schemas.microsoft.com/office/drawing/2014/main" id="{00000000-0008-0000-0500-00005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7" name="Text Box 18">
          <a:extLst>
            <a:ext uri="{FF2B5EF4-FFF2-40B4-BE49-F238E27FC236}">
              <a16:creationId xmlns:a16="http://schemas.microsoft.com/office/drawing/2014/main" id="{00000000-0008-0000-0500-00005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8" name="Text Box 19">
          <a:extLst>
            <a:ext uri="{FF2B5EF4-FFF2-40B4-BE49-F238E27FC236}">
              <a16:creationId xmlns:a16="http://schemas.microsoft.com/office/drawing/2014/main" id="{00000000-0008-0000-0500-00005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49" name="Text Box 16">
          <a:extLst>
            <a:ext uri="{FF2B5EF4-FFF2-40B4-BE49-F238E27FC236}">
              <a16:creationId xmlns:a16="http://schemas.microsoft.com/office/drawing/2014/main" id="{00000000-0008-0000-0500-00005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0" name="Text Box 17">
          <a:extLst>
            <a:ext uri="{FF2B5EF4-FFF2-40B4-BE49-F238E27FC236}">
              <a16:creationId xmlns:a16="http://schemas.microsoft.com/office/drawing/2014/main" id="{00000000-0008-0000-0500-00005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51" name="Text Box 18">
          <a:extLst>
            <a:ext uri="{FF2B5EF4-FFF2-40B4-BE49-F238E27FC236}">
              <a16:creationId xmlns:a16="http://schemas.microsoft.com/office/drawing/2014/main" id="{00000000-0008-0000-0500-00005B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52" name="Text Box 15">
          <a:extLst>
            <a:ext uri="{FF2B5EF4-FFF2-40B4-BE49-F238E27FC236}">
              <a16:creationId xmlns:a16="http://schemas.microsoft.com/office/drawing/2014/main" id="{00000000-0008-0000-0500-00005C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3" name="Text Box 16">
          <a:extLst>
            <a:ext uri="{FF2B5EF4-FFF2-40B4-BE49-F238E27FC236}">
              <a16:creationId xmlns:a16="http://schemas.microsoft.com/office/drawing/2014/main" id="{00000000-0008-0000-0500-00005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4" name="Text Box 17">
          <a:extLst>
            <a:ext uri="{FF2B5EF4-FFF2-40B4-BE49-F238E27FC236}">
              <a16:creationId xmlns:a16="http://schemas.microsoft.com/office/drawing/2014/main" id="{00000000-0008-0000-0500-00005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5" name="Text Box 18">
          <a:extLst>
            <a:ext uri="{FF2B5EF4-FFF2-40B4-BE49-F238E27FC236}">
              <a16:creationId xmlns:a16="http://schemas.microsoft.com/office/drawing/2014/main" id="{00000000-0008-0000-0500-00005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56" name="Text Box 19">
          <a:extLst>
            <a:ext uri="{FF2B5EF4-FFF2-40B4-BE49-F238E27FC236}">
              <a16:creationId xmlns:a16="http://schemas.microsoft.com/office/drawing/2014/main" id="{00000000-0008-0000-0500-00006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7" name="Text Box 16">
          <a:extLst>
            <a:ext uri="{FF2B5EF4-FFF2-40B4-BE49-F238E27FC236}">
              <a16:creationId xmlns:a16="http://schemas.microsoft.com/office/drawing/2014/main" id="{00000000-0008-0000-0500-00006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8" name="Text Box 17">
          <a:extLst>
            <a:ext uri="{FF2B5EF4-FFF2-40B4-BE49-F238E27FC236}">
              <a16:creationId xmlns:a16="http://schemas.microsoft.com/office/drawing/2014/main" id="{00000000-0008-0000-0500-00006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59" name="Text Box 18">
          <a:extLst>
            <a:ext uri="{FF2B5EF4-FFF2-40B4-BE49-F238E27FC236}">
              <a16:creationId xmlns:a16="http://schemas.microsoft.com/office/drawing/2014/main" id="{00000000-0008-0000-0500-00006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60" name="Text Box 19">
          <a:extLst>
            <a:ext uri="{FF2B5EF4-FFF2-40B4-BE49-F238E27FC236}">
              <a16:creationId xmlns:a16="http://schemas.microsoft.com/office/drawing/2014/main" id="{00000000-0008-0000-0500-00006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1" name="Text Box 16">
          <a:extLst>
            <a:ext uri="{FF2B5EF4-FFF2-40B4-BE49-F238E27FC236}">
              <a16:creationId xmlns:a16="http://schemas.microsoft.com/office/drawing/2014/main" id="{00000000-0008-0000-0500-00006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2" name="Text Box 17">
          <a:extLst>
            <a:ext uri="{FF2B5EF4-FFF2-40B4-BE49-F238E27FC236}">
              <a16:creationId xmlns:a16="http://schemas.microsoft.com/office/drawing/2014/main" id="{00000000-0008-0000-0500-00006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3" name="Text Box 18">
          <a:extLst>
            <a:ext uri="{FF2B5EF4-FFF2-40B4-BE49-F238E27FC236}">
              <a16:creationId xmlns:a16="http://schemas.microsoft.com/office/drawing/2014/main" id="{00000000-0008-0000-0500-00006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49</xdr:row>
      <xdr:rowOff>0</xdr:rowOff>
    </xdr:from>
    <xdr:ext cx="95250" cy="171450"/>
    <xdr:sp macro="" textlink="">
      <xdr:nvSpPr>
        <xdr:cNvPr id="2664" name="Text Box 19">
          <a:extLst>
            <a:ext uri="{FF2B5EF4-FFF2-40B4-BE49-F238E27FC236}">
              <a16:creationId xmlns:a16="http://schemas.microsoft.com/office/drawing/2014/main" id="{00000000-0008-0000-0500-000068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014"/>
    <xdr:sp macro="" textlink="">
      <xdr:nvSpPr>
        <xdr:cNvPr id="2665" name="Text Box 15">
          <a:extLst>
            <a:ext uri="{FF2B5EF4-FFF2-40B4-BE49-F238E27FC236}">
              <a16:creationId xmlns:a16="http://schemas.microsoft.com/office/drawing/2014/main" id="{00000000-0008-0000-0500-00006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6" name="Text Box 16">
          <a:extLst>
            <a:ext uri="{FF2B5EF4-FFF2-40B4-BE49-F238E27FC236}">
              <a16:creationId xmlns:a16="http://schemas.microsoft.com/office/drawing/2014/main" id="{00000000-0008-0000-0500-00006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7" name="Text Box 17">
          <a:extLst>
            <a:ext uri="{FF2B5EF4-FFF2-40B4-BE49-F238E27FC236}">
              <a16:creationId xmlns:a16="http://schemas.microsoft.com/office/drawing/2014/main" id="{00000000-0008-0000-0500-00006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8" name="Text Box 18">
          <a:extLst>
            <a:ext uri="{FF2B5EF4-FFF2-40B4-BE49-F238E27FC236}">
              <a16:creationId xmlns:a16="http://schemas.microsoft.com/office/drawing/2014/main" id="{00000000-0008-0000-0500-00006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0</xdr:rowOff>
    </xdr:from>
    <xdr:ext cx="95250" cy="171450"/>
    <xdr:sp macro="" textlink="">
      <xdr:nvSpPr>
        <xdr:cNvPr id="2669" name="Text Box 19">
          <a:extLst>
            <a:ext uri="{FF2B5EF4-FFF2-40B4-BE49-F238E27FC236}">
              <a16:creationId xmlns:a16="http://schemas.microsoft.com/office/drawing/2014/main" id="{00000000-0008-0000-0500-00006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0" name="Text Box 16">
          <a:extLst>
            <a:ext uri="{FF2B5EF4-FFF2-40B4-BE49-F238E27FC236}">
              <a16:creationId xmlns:a16="http://schemas.microsoft.com/office/drawing/2014/main" id="{00000000-0008-0000-0500-00006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0</xdr:rowOff>
    </xdr:from>
    <xdr:ext cx="95250" cy="171450"/>
    <xdr:sp macro="" textlink="">
      <xdr:nvSpPr>
        <xdr:cNvPr id="2671" name="Text Box 17">
          <a:extLst>
            <a:ext uri="{FF2B5EF4-FFF2-40B4-BE49-F238E27FC236}">
              <a16:creationId xmlns:a16="http://schemas.microsoft.com/office/drawing/2014/main" id="{00000000-0008-0000-0500-00006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54</xdr:row>
      <xdr:rowOff>15875</xdr:rowOff>
    </xdr:from>
    <xdr:ext cx="95250" cy="171450"/>
    <xdr:sp macro="" textlink="">
      <xdr:nvSpPr>
        <xdr:cNvPr id="2672" name="Text Box 18">
          <a:extLst>
            <a:ext uri="{FF2B5EF4-FFF2-40B4-BE49-F238E27FC236}">
              <a16:creationId xmlns:a16="http://schemas.microsoft.com/office/drawing/2014/main" id="{00000000-0008-0000-0500-000070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3" name="Text Box 16">
          <a:extLst>
            <a:ext uri="{FF2B5EF4-FFF2-40B4-BE49-F238E27FC236}">
              <a16:creationId xmlns:a16="http://schemas.microsoft.com/office/drawing/2014/main" id="{00000000-0008-0000-0500-00007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4" name="Text Box 17">
          <a:extLst>
            <a:ext uri="{FF2B5EF4-FFF2-40B4-BE49-F238E27FC236}">
              <a16:creationId xmlns:a16="http://schemas.microsoft.com/office/drawing/2014/main" id="{00000000-0008-0000-0500-00007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5" name="Text Box 18">
          <a:extLst>
            <a:ext uri="{FF2B5EF4-FFF2-40B4-BE49-F238E27FC236}">
              <a16:creationId xmlns:a16="http://schemas.microsoft.com/office/drawing/2014/main" id="{00000000-0008-0000-0500-00007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6" name="Text Box 19">
          <a:extLst>
            <a:ext uri="{FF2B5EF4-FFF2-40B4-BE49-F238E27FC236}">
              <a16:creationId xmlns:a16="http://schemas.microsoft.com/office/drawing/2014/main" id="{00000000-0008-0000-0500-00007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54</xdr:row>
      <xdr:rowOff>0</xdr:rowOff>
    </xdr:from>
    <xdr:ext cx="95250" cy="171450"/>
    <xdr:sp macro="" textlink="">
      <xdr:nvSpPr>
        <xdr:cNvPr id="2677" name="Text Box 16">
          <a:extLst>
            <a:ext uri="{FF2B5EF4-FFF2-40B4-BE49-F238E27FC236}">
              <a16:creationId xmlns:a16="http://schemas.microsoft.com/office/drawing/2014/main" id="{00000000-0008-0000-0500-00007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78" name="Text Box 15">
          <a:extLst>
            <a:ext uri="{FF2B5EF4-FFF2-40B4-BE49-F238E27FC236}">
              <a16:creationId xmlns:a16="http://schemas.microsoft.com/office/drawing/2014/main" id="{00000000-0008-0000-0500-000076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8496"/>
    <xdr:sp macro="" textlink="">
      <xdr:nvSpPr>
        <xdr:cNvPr id="2679" name="Text Box 15">
          <a:extLst>
            <a:ext uri="{FF2B5EF4-FFF2-40B4-BE49-F238E27FC236}">
              <a16:creationId xmlns:a16="http://schemas.microsoft.com/office/drawing/2014/main" id="{00000000-0008-0000-0500-000077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680" name="Text Box 15">
          <a:extLst>
            <a:ext uri="{FF2B5EF4-FFF2-40B4-BE49-F238E27FC236}">
              <a16:creationId xmlns:a16="http://schemas.microsoft.com/office/drawing/2014/main" id="{00000000-0008-0000-0500-000078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682" name="Text Box 15">
          <a:extLst>
            <a:ext uri="{FF2B5EF4-FFF2-40B4-BE49-F238E27FC236}">
              <a16:creationId xmlns:a16="http://schemas.microsoft.com/office/drawing/2014/main" id="{00000000-0008-0000-0500-00007A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683" name="Text Box 15">
          <a:extLst>
            <a:ext uri="{FF2B5EF4-FFF2-40B4-BE49-F238E27FC236}">
              <a16:creationId xmlns:a16="http://schemas.microsoft.com/office/drawing/2014/main" id="{00000000-0008-0000-0500-00007B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54</xdr:row>
      <xdr:rowOff>170392</xdr:rowOff>
    </xdr:from>
    <xdr:ext cx="95250" cy="213632"/>
    <xdr:sp macro="" textlink="">
      <xdr:nvSpPr>
        <xdr:cNvPr id="2684" name="Text Box 15">
          <a:extLst>
            <a:ext uri="{FF2B5EF4-FFF2-40B4-BE49-F238E27FC236}">
              <a16:creationId xmlns:a16="http://schemas.microsoft.com/office/drawing/2014/main" id="{00000000-0008-0000-0500-00007C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5" name="Text Box 16">
          <a:extLst>
            <a:ext uri="{FF2B5EF4-FFF2-40B4-BE49-F238E27FC236}">
              <a16:creationId xmlns:a16="http://schemas.microsoft.com/office/drawing/2014/main" id="{00000000-0008-0000-0500-00007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6" name="Text Box 17">
          <a:extLst>
            <a:ext uri="{FF2B5EF4-FFF2-40B4-BE49-F238E27FC236}">
              <a16:creationId xmlns:a16="http://schemas.microsoft.com/office/drawing/2014/main" id="{00000000-0008-0000-0500-00007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7" name="Text Box 18">
          <a:extLst>
            <a:ext uri="{FF2B5EF4-FFF2-40B4-BE49-F238E27FC236}">
              <a16:creationId xmlns:a16="http://schemas.microsoft.com/office/drawing/2014/main" id="{00000000-0008-0000-0500-00007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88" name="Text Box 19">
          <a:extLst>
            <a:ext uri="{FF2B5EF4-FFF2-40B4-BE49-F238E27FC236}">
              <a16:creationId xmlns:a16="http://schemas.microsoft.com/office/drawing/2014/main" id="{00000000-0008-0000-0500-00008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89" name="Text Box 16">
          <a:extLst>
            <a:ext uri="{FF2B5EF4-FFF2-40B4-BE49-F238E27FC236}">
              <a16:creationId xmlns:a16="http://schemas.microsoft.com/office/drawing/2014/main" id="{00000000-0008-0000-0500-00008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0" name="Text Box 17">
          <a:extLst>
            <a:ext uri="{FF2B5EF4-FFF2-40B4-BE49-F238E27FC236}">
              <a16:creationId xmlns:a16="http://schemas.microsoft.com/office/drawing/2014/main" id="{00000000-0008-0000-0500-00008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1" name="Text Box 18">
          <a:extLst>
            <a:ext uri="{FF2B5EF4-FFF2-40B4-BE49-F238E27FC236}">
              <a16:creationId xmlns:a16="http://schemas.microsoft.com/office/drawing/2014/main" id="{00000000-0008-0000-0500-00008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692" name="Text Box 19">
          <a:extLst>
            <a:ext uri="{FF2B5EF4-FFF2-40B4-BE49-F238E27FC236}">
              <a16:creationId xmlns:a16="http://schemas.microsoft.com/office/drawing/2014/main" id="{00000000-0008-0000-0500-00008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3" name="Text Box 16">
          <a:extLst>
            <a:ext uri="{FF2B5EF4-FFF2-40B4-BE49-F238E27FC236}">
              <a16:creationId xmlns:a16="http://schemas.microsoft.com/office/drawing/2014/main" id="{00000000-0008-0000-0500-00008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4" name="Text Box 17">
          <a:extLst>
            <a:ext uri="{FF2B5EF4-FFF2-40B4-BE49-F238E27FC236}">
              <a16:creationId xmlns:a16="http://schemas.microsoft.com/office/drawing/2014/main" id="{00000000-0008-0000-0500-00008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5" name="Text Box 18">
          <a:extLst>
            <a:ext uri="{FF2B5EF4-FFF2-40B4-BE49-F238E27FC236}">
              <a16:creationId xmlns:a16="http://schemas.microsoft.com/office/drawing/2014/main" id="{00000000-0008-0000-0500-00008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696" name="Text Box 19">
          <a:extLst>
            <a:ext uri="{FF2B5EF4-FFF2-40B4-BE49-F238E27FC236}">
              <a16:creationId xmlns:a16="http://schemas.microsoft.com/office/drawing/2014/main" id="{00000000-0008-0000-0500-00008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697" name="Text Box 15">
          <a:extLst>
            <a:ext uri="{FF2B5EF4-FFF2-40B4-BE49-F238E27FC236}">
              <a16:creationId xmlns:a16="http://schemas.microsoft.com/office/drawing/2014/main" id="{00000000-0008-0000-0500-000089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8" name="Text Box 16">
          <a:extLst>
            <a:ext uri="{FF2B5EF4-FFF2-40B4-BE49-F238E27FC236}">
              <a16:creationId xmlns:a16="http://schemas.microsoft.com/office/drawing/2014/main" id="{00000000-0008-0000-0500-00008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699" name="Text Box 17">
          <a:extLst>
            <a:ext uri="{FF2B5EF4-FFF2-40B4-BE49-F238E27FC236}">
              <a16:creationId xmlns:a16="http://schemas.microsoft.com/office/drawing/2014/main" id="{00000000-0008-0000-0500-00008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0" name="Text Box 18">
          <a:extLst>
            <a:ext uri="{FF2B5EF4-FFF2-40B4-BE49-F238E27FC236}">
              <a16:creationId xmlns:a16="http://schemas.microsoft.com/office/drawing/2014/main" id="{00000000-0008-0000-0500-00008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01" name="Text Box 19">
          <a:extLst>
            <a:ext uri="{FF2B5EF4-FFF2-40B4-BE49-F238E27FC236}">
              <a16:creationId xmlns:a16="http://schemas.microsoft.com/office/drawing/2014/main" id="{00000000-0008-0000-0500-00008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2" name="Text Box 16">
          <a:extLst>
            <a:ext uri="{FF2B5EF4-FFF2-40B4-BE49-F238E27FC236}">
              <a16:creationId xmlns:a16="http://schemas.microsoft.com/office/drawing/2014/main" id="{00000000-0008-0000-0500-00008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3" name="Text Box 17">
          <a:extLst>
            <a:ext uri="{FF2B5EF4-FFF2-40B4-BE49-F238E27FC236}">
              <a16:creationId xmlns:a16="http://schemas.microsoft.com/office/drawing/2014/main" id="{00000000-0008-0000-0500-00008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04" name="Text Box 18">
          <a:extLst>
            <a:ext uri="{FF2B5EF4-FFF2-40B4-BE49-F238E27FC236}">
              <a16:creationId xmlns:a16="http://schemas.microsoft.com/office/drawing/2014/main" id="{00000000-0008-0000-0500-00009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5" name="Text Box 16">
          <a:extLst>
            <a:ext uri="{FF2B5EF4-FFF2-40B4-BE49-F238E27FC236}">
              <a16:creationId xmlns:a16="http://schemas.microsoft.com/office/drawing/2014/main" id="{00000000-0008-0000-0500-00009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6" name="Text Box 17">
          <a:extLst>
            <a:ext uri="{FF2B5EF4-FFF2-40B4-BE49-F238E27FC236}">
              <a16:creationId xmlns:a16="http://schemas.microsoft.com/office/drawing/2014/main" id="{00000000-0008-0000-0500-00009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7" name="Text Box 18">
          <a:extLst>
            <a:ext uri="{FF2B5EF4-FFF2-40B4-BE49-F238E27FC236}">
              <a16:creationId xmlns:a16="http://schemas.microsoft.com/office/drawing/2014/main" id="{00000000-0008-0000-0500-00009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8" name="Text Box 19">
          <a:extLst>
            <a:ext uri="{FF2B5EF4-FFF2-40B4-BE49-F238E27FC236}">
              <a16:creationId xmlns:a16="http://schemas.microsoft.com/office/drawing/2014/main" id="{00000000-0008-0000-0500-00009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09" name="Text Box 16">
          <a:extLst>
            <a:ext uri="{FF2B5EF4-FFF2-40B4-BE49-F238E27FC236}">
              <a16:creationId xmlns:a16="http://schemas.microsoft.com/office/drawing/2014/main" id="{00000000-0008-0000-0500-00009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0" name="Text Box 17">
          <a:extLst>
            <a:ext uri="{FF2B5EF4-FFF2-40B4-BE49-F238E27FC236}">
              <a16:creationId xmlns:a16="http://schemas.microsoft.com/office/drawing/2014/main" id="{00000000-0008-0000-0500-00009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1" name="Text Box 18">
          <a:extLst>
            <a:ext uri="{FF2B5EF4-FFF2-40B4-BE49-F238E27FC236}">
              <a16:creationId xmlns:a16="http://schemas.microsoft.com/office/drawing/2014/main" id="{00000000-0008-0000-0500-00009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12" name="Text Box 19">
          <a:extLst>
            <a:ext uri="{FF2B5EF4-FFF2-40B4-BE49-F238E27FC236}">
              <a16:creationId xmlns:a16="http://schemas.microsoft.com/office/drawing/2014/main" id="{00000000-0008-0000-0500-00009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56743"/>
    <xdr:sp macro="" textlink="">
      <xdr:nvSpPr>
        <xdr:cNvPr id="2713" name="Text Box 15">
          <a:extLst>
            <a:ext uri="{FF2B5EF4-FFF2-40B4-BE49-F238E27FC236}">
              <a16:creationId xmlns:a16="http://schemas.microsoft.com/office/drawing/2014/main" id="{00000000-0008-0000-0500-000099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442269"/>
    <xdr:sp macro="" textlink="">
      <xdr:nvSpPr>
        <xdr:cNvPr id="2714" name="Text Box 15">
          <a:extLst>
            <a:ext uri="{FF2B5EF4-FFF2-40B4-BE49-F238E27FC236}">
              <a16:creationId xmlns:a16="http://schemas.microsoft.com/office/drawing/2014/main" id="{00000000-0008-0000-0500-00009A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2716" name="Text Box 15">
          <a:extLst>
            <a:ext uri="{FF2B5EF4-FFF2-40B4-BE49-F238E27FC236}">
              <a16:creationId xmlns:a16="http://schemas.microsoft.com/office/drawing/2014/main" id="{00000000-0008-0000-0500-00009C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444331"/>
    <xdr:sp macro="" textlink="">
      <xdr:nvSpPr>
        <xdr:cNvPr id="2717" name="Text Box 15">
          <a:extLst>
            <a:ext uri="{FF2B5EF4-FFF2-40B4-BE49-F238E27FC236}">
              <a16:creationId xmlns:a16="http://schemas.microsoft.com/office/drawing/2014/main" id="{00000000-0008-0000-0500-00009D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54</xdr:row>
      <xdr:rowOff>504825</xdr:rowOff>
    </xdr:from>
    <xdr:ext cx="95250" cy="213632"/>
    <xdr:sp macro="" textlink="">
      <xdr:nvSpPr>
        <xdr:cNvPr id="2718" name="Text Box 15">
          <a:extLst>
            <a:ext uri="{FF2B5EF4-FFF2-40B4-BE49-F238E27FC236}">
              <a16:creationId xmlns:a16="http://schemas.microsoft.com/office/drawing/2014/main" id="{00000000-0008-0000-0500-00009E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19" name="Text Box 16">
          <a:extLst>
            <a:ext uri="{FF2B5EF4-FFF2-40B4-BE49-F238E27FC236}">
              <a16:creationId xmlns:a16="http://schemas.microsoft.com/office/drawing/2014/main" id="{00000000-0008-0000-0500-00009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0" name="Text Box 17">
          <a:extLst>
            <a:ext uri="{FF2B5EF4-FFF2-40B4-BE49-F238E27FC236}">
              <a16:creationId xmlns:a16="http://schemas.microsoft.com/office/drawing/2014/main" id="{00000000-0008-0000-0500-0000A0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1" name="Text Box 18">
          <a:extLst>
            <a:ext uri="{FF2B5EF4-FFF2-40B4-BE49-F238E27FC236}">
              <a16:creationId xmlns:a16="http://schemas.microsoft.com/office/drawing/2014/main" id="{00000000-0008-0000-0500-0000A1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22" name="Text Box 19">
          <a:extLst>
            <a:ext uri="{FF2B5EF4-FFF2-40B4-BE49-F238E27FC236}">
              <a16:creationId xmlns:a16="http://schemas.microsoft.com/office/drawing/2014/main" id="{00000000-0008-0000-0500-0000A2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3" name="Text Box 16">
          <a:extLst>
            <a:ext uri="{FF2B5EF4-FFF2-40B4-BE49-F238E27FC236}">
              <a16:creationId xmlns:a16="http://schemas.microsoft.com/office/drawing/2014/main" id="{00000000-0008-0000-0500-0000A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4" name="Text Box 17">
          <a:extLst>
            <a:ext uri="{FF2B5EF4-FFF2-40B4-BE49-F238E27FC236}">
              <a16:creationId xmlns:a16="http://schemas.microsoft.com/office/drawing/2014/main" id="{00000000-0008-0000-0500-0000A4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5" name="Text Box 18">
          <a:extLst>
            <a:ext uri="{FF2B5EF4-FFF2-40B4-BE49-F238E27FC236}">
              <a16:creationId xmlns:a16="http://schemas.microsoft.com/office/drawing/2014/main" id="{00000000-0008-0000-0500-0000A5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26" name="Text Box 19">
          <a:extLst>
            <a:ext uri="{FF2B5EF4-FFF2-40B4-BE49-F238E27FC236}">
              <a16:creationId xmlns:a16="http://schemas.microsoft.com/office/drawing/2014/main" id="{00000000-0008-0000-0500-0000A6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7" name="Text Box 16">
          <a:extLst>
            <a:ext uri="{FF2B5EF4-FFF2-40B4-BE49-F238E27FC236}">
              <a16:creationId xmlns:a16="http://schemas.microsoft.com/office/drawing/2014/main" id="{00000000-0008-0000-0500-0000A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8" name="Text Box 17">
          <a:extLst>
            <a:ext uri="{FF2B5EF4-FFF2-40B4-BE49-F238E27FC236}">
              <a16:creationId xmlns:a16="http://schemas.microsoft.com/office/drawing/2014/main" id="{00000000-0008-0000-0500-0000A8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29" name="Text Box 18">
          <a:extLst>
            <a:ext uri="{FF2B5EF4-FFF2-40B4-BE49-F238E27FC236}">
              <a16:creationId xmlns:a16="http://schemas.microsoft.com/office/drawing/2014/main" id="{00000000-0008-0000-0500-0000A9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60</xdr:row>
      <xdr:rowOff>0</xdr:rowOff>
    </xdr:from>
    <xdr:ext cx="95250" cy="171450"/>
    <xdr:sp macro="" textlink="">
      <xdr:nvSpPr>
        <xdr:cNvPr id="2730" name="Text Box 19">
          <a:extLst>
            <a:ext uri="{FF2B5EF4-FFF2-40B4-BE49-F238E27FC236}">
              <a16:creationId xmlns:a16="http://schemas.microsoft.com/office/drawing/2014/main" id="{00000000-0008-0000-0500-0000AA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31" name="Text Box 15">
          <a:extLst>
            <a:ext uri="{FF2B5EF4-FFF2-40B4-BE49-F238E27FC236}">
              <a16:creationId xmlns:a16="http://schemas.microsoft.com/office/drawing/2014/main" id="{00000000-0008-0000-0500-0000AB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2" name="Text Box 16">
          <a:extLst>
            <a:ext uri="{FF2B5EF4-FFF2-40B4-BE49-F238E27FC236}">
              <a16:creationId xmlns:a16="http://schemas.microsoft.com/office/drawing/2014/main" id="{00000000-0008-0000-0500-0000A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3" name="Text Box 17">
          <a:extLst>
            <a:ext uri="{FF2B5EF4-FFF2-40B4-BE49-F238E27FC236}">
              <a16:creationId xmlns:a16="http://schemas.microsoft.com/office/drawing/2014/main" id="{00000000-0008-0000-0500-0000A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4" name="Text Box 18">
          <a:extLst>
            <a:ext uri="{FF2B5EF4-FFF2-40B4-BE49-F238E27FC236}">
              <a16:creationId xmlns:a16="http://schemas.microsoft.com/office/drawing/2014/main" id="{00000000-0008-0000-0500-0000A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35" name="Text Box 19">
          <a:extLst>
            <a:ext uri="{FF2B5EF4-FFF2-40B4-BE49-F238E27FC236}">
              <a16:creationId xmlns:a16="http://schemas.microsoft.com/office/drawing/2014/main" id="{00000000-0008-0000-0500-0000A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56</xdr:row>
      <xdr:rowOff>504825</xdr:rowOff>
    </xdr:from>
    <xdr:ext cx="95250" cy="442269"/>
    <xdr:sp macro="" textlink="">
      <xdr:nvSpPr>
        <xdr:cNvPr id="2736" name="Text Box 15">
          <a:extLst>
            <a:ext uri="{FF2B5EF4-FFF2-40B4-BE49-F238E27FC236}">
              <a16:creationId xmlns:a16="http://schemas.microsoft.com/office/drawing/2014/main" id="{00000000-0008-0000-0500-0000B00A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7" name="Text Box 16">
          <a:extLst>
            <a:ext uri="{FF2B5EF4-FFF2-40B4-BE49-F238E27FC236}">
              <a16:creationId xmlns:a16="http://schemas.microsoft.com/office/drawing/2014/main" id="{00000000-0008-0000-0500-0000B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8" name="Text Box 17">
          <a:extLst>
            <a:ext uri="{FF2B5EF4-FFF2-40B4-BE49-F238E27FC236}">
              <a16:creationId xmlns:a16="http://schemas.microsoft.com/office/drawing/2014/main" id="{00000000-0008-0000-0500-0000B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39" name="Text Box 18">
          <a:extLst>
            <a:ext uri="{FF2B5EF4-FFF2-40B4-BE49-F238E27FC236}">
              <a16:creationId xmlns:a16="http://schemas.microsoft.com/office/drawing/2014/main" id="{00000000-0008-0000-0500-0000B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0" name="Text Box 16">
          <a:extLst>
            <a:ext uri="{FF2B5EF4-FFF2-40B4-BE49-F238E27FC236}">
              <a16:creationId xmlns:a16="http://schemas.microsoft.com/office/drawing/2014/main" id="{00000000-0008-0000-0500-0000B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1" name="Text Box 17">
          <a:extLst>
            <a:ext uri="{FF2B5EF4-FFF2-40B4-BE49-F238E27FC236}">
              <a16:creationId xmlns:a16="http://schemas.microsoft.com/office/drawing/2014/main" id="{00000000-0008-0000-0500-0000B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2" name="Text Box 18">
          <a:extLst>
            <a:ext uri="{FF2B5EF4-FFF2-40B4-BE49-F238E27FC236}">
              <a16:creationId xmlns:a16="http://schemas.microsoft.com/office/drawing/2014/main" id="{00000000-0008-0000-0500-0000B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3" name="Text Box 19">
          <a:extLst>
            <a:ext uri="{FF2B5EF4-FFF2-40B4-BE49-F238E27FC236}">
              <a16:creationId xmlns:a16="http://schemas.microsoft.com/office/drawing/2014/main" id="{00000000-0008-0000-0500-0000B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4" name="Text Box 16">
          <a:extLst>
            <a:ext uri="{FF2B5EF4-FFF2-40B4-BE49-F238E27FC236}">
              <a16:creationId xmlns:a16="http://schemas.microsoft.com/office/drawing/2014/main" id="{00000000-0008-0000-0500-0000B8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5" name="Text Box 17">
          <a:extLst>
            <a:ext uri="{FF2B5EF4-FFF2-40B4-BE49-F238E27FC236}">
              <a16:creationId xmlns:a16="http://schemas.microsoft.com/office/drawing/2014/main" id="{00000000-0008-0000-0500-0000B9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46" name="Text Box 18">
          <a:extLst>
            <a:ext uri="{FF2B5EF4-FFF2-40B4-BE49-F238E27FC236}">
              <a16:creationId xmlns:a16="http://schemas.microsoft.com/office/drawing/2014/main" id="{00000000-0008-0000-0500-0000BA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47" name="Text Box 15">
          <a:extLst>
            <a:ext uri="{FF2B5EF4-FFF2-40B4-BE49-F238E27FC236}">
              <a16:creationId xmlns:a16="http://schemas.microsoft.com/office/drawing/2014/main" id="{00000000-0008-0000-0500-0000BB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8" name="Text Box 16">
          <a:extLst>
            <a:ext uri="{FF2B5EF4-FFF2-40B4-BE49-F238E27FC236}">
              <a16:creationId xmlns:a16="http://schemas.microsoft.com/office/drawing/2014/main" id="{00000000-0008-0000-0500-0000B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49" name="Text Box 17">
          <a:extLst>
            <a:ext uri="{FF2B5EF4-FFF2-40B4-BE49-F238E27FC236}">
              <a16:creationId xmlns:a16="http://schemas.microsoft.com/office/drawing/2014/main" id="{00000000-0008-0000-0500-0000B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0" name="Text Box 18">
          <a:extLst>
            <a:ext uri="{FF2B5EF4-FFF2-40B4-BE49-F238E27FC236}">
              <a16:creationId xmlns:a16="http://schemas.microsoft.com/office/drawing/2014/main" id="{00000000-0008-0000-0500-0000B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51" name="Text Box 19">
          <a:extLst>
            <a:ext uri="{FF2B5EF4-FFF2-40B4-BE49-F238E27FC236}">
              <a16:creationId xmlns:a16="http://schemas.microsoft.com/office/drawing/2014/main" id="{00000000-0008-0000-0500-0000B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2" name="Text Box 16">
          <a:extLst>
            <a:ext uri="{FF2B5EF4-FFF2-40B4-BE49-F238E27FC236}">
              <a16:creationId xmlns:a16="http://schemas.microsoft.com/office/drawing/2014/main" id="{00000000-0008-0000-0500-0000C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3" name="Text Box 17">
          <a:extLst>
            <a:ext uri="{FF2B5EF4-FFF2-40B4-BE49-F238E27FC236}">
              <a16:creationId xmlns:a16="http://schemas.microsoft.com/office/drawing/2014/main" id="{00000000-0008-0000-0500-0000C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4" name="Text Box 18">
          <a:extLst>
            <a:ext uri="{FF2B5EF4-FFF2-40B4-BE49-F238E27FC236}">
              <a16:creationId xmlns:a16="http://schemas.microsoft.com/office/drawing/2014/main" id="{00000000-0008-0000-0500-0000C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55" name="Text Box 19">
          <a:extLst>
            <a:ext uri="{FF2B5EF4-FFF2-40B4-BE49-F238E27FC236}">
              <a16:creationId xmlns:a16="http://schemas.microsoft.com/office/drawing/2014/main" id="{00000000-0008-0000-0500-0000C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6" name="Text Box 16">
          <a:extLst>
            <a:ext uri="{FF2B5EF4-FFF2-40B4-BE49-F238E27FC236}">
              <a16:creationId xmlns:a16="http://schemas.microsoft.com/office/drawing/2014/main" id="{00000000-0008-0000-0500-0000C4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7" name="Text Box 17">
          <a:extLst>
            <a:ext uri="{FF2B5EF4-FFF2-40B4-BE49-F238E27FC236}">
              <a16:creationId xmlns:a16="http://schemas.microsoft.com/office/drawing/2014/main" id="{00000000-0008-0000-0500-0000C5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8" name="Text Box 18">
          <a:extLst>
            <a:ext uri="{FF2B5EF4-FFF2-40B4-BE49-F238E27FC236}">
              <a16:creationId xmlns:a16="http://schemas.microsoft.com/office/drawing/2014/main" id="{00000000-0008-0000-0500-0000C6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55</xdr:row>
      <xdr:rowOff>0</xdr:rowOff>
    </xdr:from>
    <xdr:ext cx="95250" cy="171450"/>
    <xdr:sp macro="" textlink="">
      <xdr:nvSpPr>
        <xdr:cNvPr id="2759" name="Text Box 19">
          <a:extLst>
            <a:ext uri="{FF2B5EF4-FFF2-40B4-BE49-F238E27FC236}">
              <a16:creationId xmlns:a16="http://schemas.microsoft.com/office/drawing/2014/main" id="{00000000-0008-0000-0500-0000C70A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014"/>
    <xdr:sp macro="" textlink="">
      <xdr:nvSpPr>
        <xdr:cNvPr id="2760" name="Text Box 15">
          <a:extLst>
            <a:ext uri="{FF2B5EF4-FFF2-40B4-BE49-F238E27FC236}">
              <a16:creationId xmlns:a16="http://schemas.microsoft.com/office/drawing/2014/main" id="{00000000-0008-0000-0500-0000C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1" name="Text Box 16">
          <a:extLst>
            <a:ext uri="{FF2B5EF4-FFF2-40B4-BE49-F238E27FC236}">
              <a16:creationId xmlns:a16="http://schemas.microsoft.com/office/drawing/2014/main" id="{00000000-0008-0000-0500-0000C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2" name="Text Box 17">
          <a:extLst>
            <a:ext uri="{FF2B5EF4-FFF2-40B4-BE49-F238E27FC236}">
              <a16:creationId xmlns:a16="http://schemas.microsoft.com/office/drawing/2014/main" id="{00000000-0008-0000-0500-0000C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3" name="Text Box 18">
          <a:extLst>
            <a:ext uri="{FF2B5EF4-FFF2-40B4-BE49-F238E27FC236}">
              <a16:creationId xmlns:a16="http://schemas.microsoft.com/office/drawing/2014/main" id="{00000000-0008-0000-0500-0000C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0</xdr:rowOff>
    </xdr:from>
    <xdr:ext cx="95250" cy="171450"/>
    <xdr:sp macro="" textlink="">
      <xdr:nvSpPr>
        <xdr:cNvPr id="2764" name="Text Box 19">
          <a:extLst>
            <a:ext uri="{FF2B5EF4-FFF2-40B4-BE49-F238E27FC236}">
              <a16:creationId xmlns:a16="http://schemas.microsoft.com/office/drawing/2014/main" id="{00000000-0008-0000-0500-0000C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5" name="Text Box 16">
          <a:extLst>
            <a:ext uri="{FF2B5EF4-FFF2-40B4-BE49-F238E27FC236}">
              <a16:creationId xmlns:a16="http://schemas.microsoft.com/office/drawing/2014/main" id="{00000000-0008-0000-0500-0000C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0</xdr:rowOff>
    </xdr:from>
    <xdr:ext cx="95250" cy="171450"/>
    <xdr:sp macro="" textlink="">
      <xdr:nvSpPr>
        <xdr:cNvPr id="2766" name="Text Box 17">
          <a:extLst>
            <a:ext uri="{FF2B5EF4-FFF2-40B4-BE49-F238E27FC236}">
              <a16:creationId xmlns:a16="http://schemas.microsoft.com/office/drawing/2014/main" id="{00000000-0008-0000-0500-0000C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60</xdr:row>
      <xdr:rowOff>15875</xdr:rowOff>
    </xdr:from>
    <xdr:ext cx="95250" cy="171450"/>
    <xdr:sp macro="" textlink="">
      <xdr:nvSpPr>
        <xdr:cNvPr id="2767" name="Text Box 18">
          <a:extLst>
            <a:ext uri="{FF2B5EF4-FFF2-40B4-BE49-F238E27FC236}">
              <a16:creationId xmlns:a16="http://schemas.microsoft.com/office/drawing/2014/main" id="{00000000-0008-0000-0500-0000CF0A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8" name="Text Box 16">
          <a:extLst>
            <a:ext uri="{FF2B5EF4-FFF2-40B4-BE49-F238E27FC236}">
              <a16:creationId xmlns:a16="http://schemas.microsoft.com/office/drawing/2014/main" id="{00000000-0008-0000-0500-0000D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69" name="Text Box 17">
          <a:extLst>
            <a:ext uri="{FF2B5EF4-FFF2-40B4-BE49-F238E27FC236}">
              <a16:creationId xmlns:a16="http://schemas.microsoft.com/office/drawing/2014/main" id="{00000000-0008-0000-0500-0000D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0" name="Text Box 18">
          <a:extLst>
            <a:ext uri="{FF2B5EF4-FFF2-40B4-BE49-F238E27FC236}">
              <a16:creationId xmlns:a16="http://schemas.microsoft.com/office/drawing/2014/main" id="{00000000-0008-0000-0500-0000D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1" name="Text Box 19">
          <a:extLst>
            <a:ext uri="{FF2B5EF4-FFF2-40B4-BE49-F238E27FC236}">
              <a16:creationId xmlns:a16="http://schemas.microsoft.com/office/drawing/2014/main" id="{00000000-0008-0000-0500-0000D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60</xdr:row>
      <xdr:rowOff>0</xdr:rowOff>
    </xdr:from>
    <xdr:ext cx="95250" cy="171450"/>
    <xdr:sp macro="" textlink="">
      <xdr:nvSpPr>
        <xdr:cNvPr id="2772" name="Text Box 16">
          <a:extLst>
            <a:ext uri="{FF2B5EF4-FFF2-40B4-BE49-F238E27FC236}">
              <a16:creationId xmlns:a16="http://schemas.microsoft.com/office/drawing/2014/main" id="{00000000-0008-0000-0500-0000D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3" name="Text Box 15">
          <a:extLst>
            <a:ext uri="{FF2B5EF4-FFF2-40B4-BE49-F238E27FC236}">
              <a16:creationId xmlns:a16="http://schemas.microsoft.com/office/drawing/2014/main" id="{00000000-0008-0000-0500-0000D50A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8496"/>
    <xdr:sp macro="" textlink="">
      <xdr:nvSpPr>
        <xdr:cNvPr id="2774" name="Text Box 15">
          <a:extLst>
            <a:ext uri="{FF2B5EF4-FFF2-40B4-BE49-F238E27FC236}">
              <a16:creationId xmlns:a16="http://schemas.microsoft.com/office/drawing/2014/main" id="{00000000-0008-0000-0500-0000D60A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775" name="Text Box 15">
          <a:extLst>
            <a:ext uri="{FF2B5EF4-FFF2-40B4-BE49-F238E27FC236}">
              <a16:creationId xmlns:a16="http://schemas.microsoft.com/office/drawing/2014/main" id="{00000000-0008-0000-0500-0000D7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777" name="Text Box 15">
          <a:extLst>
            <a:ext uri="{FF2B5EF4-FFF2-40B4-BE49-F238E27FC236}">
              <a16:creationId xmlns:a16="http://schemas.microsoft.com/office/drawing/2014/main" id="{00000000-0008-0000-0500-0000D9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778" name="Text Box 15">
          <a:extLst>
            <a:ext uri="{FF2B5EF4-FFF2-40B4-BE49-F238E27FC236}">
              <a16:creationId xmlns:a16="http://schemas.microsoft.com/office/drawing/2014/main" id="{00000000-0008-0000-0500-0000DA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60</xdr:row>
      <xdr:rowOff>170392</xdr:rowOff>
    </xdr:from>
    <xdr:ext cx="95250" cy="213632"/>
    <xdr:sp macro="" textlink="">
      <xdr:nvSpPr>
        <xdr:cNvPr id="2779" name="Text Box 15">
          <a:extLst>
            <a:ext uri="{FF2B5EF4-FFF2-40B4-BE49-F238E27FC236}">
              <a16:creationId xmlns:a16="http://schemas.microsoft.com/office/drawing/2014/main" id="{00000000-0008-0000-0500-0000DB0A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0" name="Text Box 16">
          <a:extLst>
            <a:ext uri="{FF2B5EF4-FFF2-40B4-BE49-F238E27FC236}">
              <a16:creationId xmlns:a16="http://schemas.microsoft.com/office/drawing/2014/main" id="{00000000-0008-0000-0500-0000D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1" name="Text Box 17">
          <a:extLst>
            <a:ext uri="{FF2B5EF4-FFF2-40B4-BE49-F238E27FC236}">
              <a16:creationId xmlns:a16="http://schemas.microsoft.com/office/drawing/2014/main" id="{00000000-0008-0000-0500-0000DD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2" name="Text Box 18">
          <a:extLst>
            <a:ext uri="{FF2B5EF4-FFF2-40B4-BE49-F238E27FC236}">
              <a16:creationId xmlns:a16="http://schemas.microsoft.com/office/drawing/2014/main" id="{00000000-0008-0000-0500-0000D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83" name="Text Box 19">
          <a:extLst>
            <a:ext uri="{FF2B5EF4-FFF2-40B4-BE49-F238E27FC236}">
              <a16:creationId xmlns:a16="http://schemas.microsoft.com/office/drawing/2014/main" id="{00000000-0008-0000-0500-0000D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4" name="Text Box 16">
          <a:extLst>
            <a:ext uri="{FF2B5EF4-FFF2-40B4-BE49-F238E27FC236}">
              <a16:creationId xmlns:a16="http://schemas.microsoft.com/office/drawing/2014/main" id="{00000000-0008-0000-0500-0000E0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5" name="Text Box 17">
          <a:extLst>
            <a:ext uri="{FF2B5EF4-FFF2-40B4-BE49-F238E27FC236}">
              <a16:creationId xmlns:a16="http://schemas.microsoft.com/office/drawing/2014/main" id="{00000000-0008-0000-0500-0000E1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6" name="Text Box 18">
          <a:extLst>
            <a:ext uri="{FF2B5EF4-FFF2-40B4-BE49-F238E27FC236}">
              <a16:creationId xmlns:a16="http://schemas.microsoft.com/office/drawing/2014/main" id="{00000000-0008-0000-0500-0000E2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87" name="Text Box 19">
          <a:extLst>
            <a:ext uri="{FF2B5EF4-FFF2-40B4-BE49-F238E27FC236}">
              <a16:creationId xmlns:a16="http://schemas.microsoft.com/office/drawing/2014/main" id="{00000000-0008-0000-0500-0000E3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8" name="Text Box 16">
          <a:extLst>
            <a:ext uri="{FF2B5EF4-FFF2-40B4-BE49-F238E27FC236}">
              <a16:creationId xmlns:a16="http://schemas.microsoft.com/office/drawing/2014/main" id="{00000000-0008-0000-0500-0000E4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89" name="Text Box 17">
          <a:extLst>
            <a:ext uri="{FF2B5EF4-FFF2-40B4-BE49-F238E27FC236}">
              <a16:creationId xmlns:a16="http://schemas.microsoft.com/office/drawing/2014/main" id="{00000000-0008-0000-0500-0000E5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0" name="Text Box 18">
          <a:extLst>
            <a:ext uri="{FF2B5EF4-FFF2-40B4-BE49-F238E27FC236}">
              <a16:creationId xmlns:a16="http://schemas.microsoft.com/office/drawing/2014/main" id="{00000000-0008-0000-0500-0000E6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791" name="Text Box 19">
          <a:extLst>
            <a:ext uri="{FF2B5EF4-FFF2-40B4-BE49-F238E27FC236}">
              <a16:creationId xmlns:a16="http://schemas.microsoft.com/office/drawing/2014/main" id="{00000000-0008-0000-0500-0000E70A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792" name="Text Box 15">
          <a:extLst>
            <a:ext uri="{FF2B5EF4-FFF2-40B4-BE49-F238E27FC236}">
              <a16:creationId xmlns:a16="http://schemas.microsoft.com/office/drawing/2014/main" id="{00000000-0008-0000-0500-0000E80A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3" name="Text Box 16">
          <a:extLst>
            <a:ext uri="{FF2B5EF4-FFF2-40B4-BE49-F238E27FC236}">
              <a16:creationId xmlns:a16="http://schemas.microsoft.com/office/drawing/2014/main" id="{00000000-0008-0000-0500-0000E9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4" name="Text Box 17">
          <a:extLst>
            <a:ext uri="{FF2B5EF4-FFF2-40B4-BE49-F238E27FC236}">
              <a16:creationId xmlns:a16="http://schemas.microsoft.com/office/drawing/2014/main" id="{00000000-0008-0000-0500-0000EA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5" name="Text Box 18">
          <a:extLst>
            <a:ext uri="{FF2B5EF4-FFF2-40B4-BE49-F238E27FC236}">
              <a16:creationId xmlns:a16="http://schemas.microsoft.com/office/drawing/2014/main" id="{00000000-0008-0000-0500-0000EB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796" name="Text Box 19">
          <a:extLst>
            <a:ext uri="{FF2B5EF4-FFF2-40B4-BE49-F238E27FC236}">
              <a16:creationId xmlns:a16="http://schemas.microsoft.com/office/drawing/2014/main" id="{00000000-0008-0000-0500-0000EC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7" name="Text Box 16">
          <a:extLst>
            <a:ext uri="{FF2B5EF4-FFF2-40B4-BE49-F238E27FC236}">
              <a16:creationId xmlns:a16="http://schemas.microsoft.com/office/drawing/2014/main" id="{00000000-0008-0000-0500-0000ED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8" name="Text Box 17">
          <a:extLst>
            <a:ext uri="{FF2B5EF4-FFF2-40B4-BE49-F238E27FC236}">
              <a16:creationId xmlns:a16="http://schemas.microsoft.com/office/drawing/2014/main" id="{00000000-0008-0000-0500-0000EE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799" name="Text Box 18">
          <a:extLst>
            <a:ext uri="{FF2B5EF4-FFF2-40B4-BE49-F238E27FC236}">
              <a16:creationId xmlns:a16="http://schemas.microsoft.com/office/drawing/2014/main" id="{00000000-0008-0000-0500-0000EF0A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0" name="Text Box 16">
          <a:extLst>
            <a:ext uri="{FF2B5EF4-FFF2-40B4-BE49-F238E27FC236}">
              <a16:creationId xmlns:a16="http://schemas.microsoft.com/office/drawing/2014/main" id="{00000000-0008-0000-0500-0000F0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1" name="Text Box 17">
          <a:extLst>
            <a:ext uri="{FF2B5EF4-FFF2-40B4-BE49-F238E27FC236}">
              <a16:creationId xmlns:a16="http://schemas.microsoft.com/office/drawing/2014/main" id="{00000000-0008-0000-0500-0000F1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2" name="Text Box 18">
          <a:extLst>
            <a:ext uri="{FF2B5EF4-FFF2-40B4-BE49-F238E27FC236}">
              <a16:creationId xmlns:a16="http://schemas.microsoft.com/office/drawing/2014/main" id="{00000000-0008-0000-0500-0000F2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3" name="Text Box 19">
          <a:extLst>
            <a:ext uri="{FF2B5EF4-FFF2-40B4-BE49-F238E27FC236}">
              <a16:creationId xmlns:a16="http://schemas.microsoft.com/office/drawing/2014/main" id="{00000000-0008-0000-0500-0000F3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4" name="Text Box 16">
          <a:extLst>
            <a:ext uri="{FF2B5EF4-FFF2-40B4-BE49-F238E27FC236}">
              <a16:creationId xmlns:a16="http://schemas.microsoft.com/office/drawing/2014/main" id="{00000000-0008-0000-0500-0000F4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5" name="Text Box 17">
          <a:extLst>
            <a:ext uri="{FF2B5EF4-FFF2-40B4-BE49-F238E27FC236}">
              <a16:creationId xmlns:a16="http://schemas.microsoft.com/office/drawing/2014/main" id="{00000000-0008-0000-0500-0000F5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6" name="Text Box 18">
          <a:extLst>
            <a:ext uri="{FF2B5EF4-FFF2-40B4-BE49-F238E27FC236}">
              <a16:creationId xmlns:a16="http://schemas.microsoft.com/office/drawing/2014/main" id="{00000000-0008-0000-0500-0000F6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07" name="Text Box 19">
          <a:extLst>
            <a:ext uri="{FF2B5EF4-FFF2-40B4-BE49-F238E27FC236}">
              <a16:creationId xmlns:a16="http://schemas.microsoft.com/office/drawing/2014/main" id="{00000000-0008-0000-0500-0000F70A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56743"/>
    <xdr:sp macro="" textlink="">
      <xdr:nvSpPr>
        <xdr:cNvPr id="2808" name="Text Box 15">
          <a:extLst>
            <a:ext uri="{FF2B5EF4-FFF2-40B4-BE49-F238E27FC236}">
              <a16:creationId xmlns:a16="http://schemas.microsoft.com/office/drawing/2014/main" id="{00000000-0008-0000-0500-0000F80A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442269"/>
    <xdr:sp macro="" textlink="">
      <xdr:nvSpPr>
        <xdr:cNvPr id="2809" name="Text Box 15">
          <a:extLst>
            <a:ext uri="{FF2B5EF4-FFF2-40B4-BE49-F238E27FC236}">
              <a16:creationId xmlns:a16="http://schemas.microsoft.com/office/drawing/2014/main" id="{00000000-0008-0000-0500-0000F90A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2811" name="Text Box 15">
          <a:extLst>
            <a:ext uri="{FF2B5EF4-FFF2-40B4-BE49-F238E27FC236}">
              <a16:creationId xmlns:a16="http://schemas.microsoft.com/office/drawing/2014/main" id="{00000000-0008-0000-0500-0000FB0A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444331"/>
    <xdr:sp macro="" textlink="">
      <xdr:nvSpPr>
        <xdr:cNvPr id="2812" name="Text Box 15">
          <a:extLst>
            <a:ext uri="{FF2B5EF4-FFF2-40B4-BE49-F238E27FC236}">
              <a16:creationId xmlns:a16="http://schemas.microsoft.com/office/drawing/2014/main" id="{00000000-0008-0000-0500-0000FC0A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60</xdr:row>
      <xdr:rowOff>504825</xdr:rowOff>
    </xdr:from>
    <xdr:ext cx="95250" cy="213632"/>
    <xdr:sp macro="" textlink="">
      <xdr:nvSpPr>
        <xdr:cNvPr id="2813" name="Text Box 15">
          <a:extLst>
            <a:ext uri="{FF2B5EF4-FFF2-40B4-BE49-F238E27FC236}">
              <a16:creationId xmlns:a16="http://schemas.microsoft.com/office/drawing/2014/main" id="{00000000-0008-0000-0500-0000FD0A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4" name="Text Box 16">
          <a:extLst>
            <a:ext uri="{FF2B5EF4-FFF2-40B4-BE49-F238E27FC236}">
              <a16:creationId xmlns:a16="http://schemas.microsoft.com/office/drawing/2014/main" id="{00000000-0008-0000-0500-0000FE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5" name="Text Box 17">
          <a:extLst>
            <a:ext uri="{FF2B5EF4-FFF2-40B4-BE49-F238E27FC236}">
              <a16:creationId xmlns:a16="http://schemas.microsoft.com/office/drawing/2014/main" id="{00000000-0008-0000-0500-0000FF0A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6" name="Text Box 18">
          <a:extLst>
            <a:ext uri="{FF2B5EF4-FFF2-40B4-BE49-F238E27FC236}">
              <a16:creationId xmlns:a16="http://schemas.microsoft.com/office/drawing/2014/main" id="{00000000-0008-0000-0500-00000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17" name="Text Box 19">
          <a:extLst>
            <a:ext uri="{FF2B5EF4-FFF2-40B4-BE49-F238E27FC236}">
              <a16:creationId xmlns:a16="http://schemas.microsoft.com/office/drawing/2014/main" id="{00000000-0008-0000-0500-000001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8" name="Text Box 16">
          <a:extLst>
            <a:ext uri="{FF2B5EF4-FFF2-40B4-BE49-F238E27FC236}">
              <a16:creationId xmlns:a16="http://schemas.microsoft.com/office/drawing/2014/main" id="{00000000-0008-0000-0500-00000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19" name="Text Box 17">
          <a:extLst>
            <a:ext uri="{FF2B5EF4-FFF2-40B4-BE49-F238E27FC236}">
              <a16:creationId xmlns:a16="http://schemas.microsoft.com/office/drawing/2014/main" id="{00000000-0008-0000-0500-00000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0" name="Text Box 18">
          <a:extLst>
            <a:ext uri="{FF2B5EF4-FFF2-40B4-BE49-F238E27FC236}">
              <a16:creationId xmlns:a16="http://schemas.microsoft.com/office/drawing/2014/main" id="{00000000-0008-0000-0500-00000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21" name="Text Box 19">
          <a:extLst>
            <a:ext uri="{FF2B5EF4-FFF2-40B4-BE49-F238E27FC236}">
              <a16:creationId xmlns:a16="http://schemas.microsoft.com/office/drawing/2014/main" id="{00000000-0008-0000-0500-000005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2" name="Text Box 16">
          <a:extLst>
            <a:ext uri="{FF2B5EF4-FFF2-40B4-BE49-F238E27FC236}">
              <a16:creationId xmlns:a16="http://schemas.microsoft.com/office/drawing/2014/main" id="{00000000-0008-0000-0500-00000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3" name="Text Box 17">
          <a:extLst>
            <a:ext uri="{FF2B5EF4-FFF2-40B4-BE49-F238E27FC236}">
              <a16:creationId xmlns:a16="http://schemas.microsoft.com/office/drawing/2014/main" id="{00000000-0008-0000-0500-00000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4" name="Text Box 18">
          <a:extLst>
            <a:ext uri="{FF2B5EF4-FFF2-40B4-BE49-F238E27FC236}">
              <a16:creationId xmlns:a16="http://schemas.microsoft.com/office/drawing/2014/main" id="{00000000-0008-0000-0500-00000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66</xdr:row>
      <xdr:rowOff>0</xdr:rowOff>
    </xdr:from>
    <xdr:ext cx="95250" cy="171450"/>
    <xdr:sp macro="" textlink="">
      <xdr:nvSpPr>
        <xdr:cNvPr id="2825" name="Text Box 19">
          <a:extLst>
            <a:ext uri="{FF2B5EF4-FFF2-40B4-BE49-F238E27FC236}">
              <a16:creationId xmlns:a16="http://schemas.microsoft.com/office/drawing/2014/main" id="{00000000-0008-0000-0500-000009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26" name="Text Box 15">
          <a:extLst>
            <a:ext uri="{FF2B5EF4-FFF2-40B4-BE49-F238E27FC236}">
              <a16:creationId xmlns:a16="http://schemas.microsoft.com/office/drawing/2014/main" id="{00000000-0008-0000-0500-00000A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7" name="Text Box 16">
          <a:extLst>
            <a:ext uri="{FF2B5EF4-FFF2-40B4-BE49-F238E27FC236}">
              <a16:creationId xmlns:a16="http://schemas.microsoft.com/office/drawing/2014/main" id="{00000000-0008-0000-0500-00000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8" name="Text Box 17">
          <a:extLst>
            <a:ext uri="{FF2B5EF4-FFF2-40B4-BE49-F238E27FC236}">
              <a16:creationId xmlns:a16="http://schemas.microsoft.com/office/drawing/2014/main" id="{00000000-0008-0000-0500-00000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29" name="Text Box 18">
          <a:extLst>
            <a:ext uri="{FF2B5EF4-FFF2-40B4-BE49-F238E27FC236}">
              <a16:creationId xmlns:a16="http://schemas.microsoft.com/office/drawing/2014/main" id="{00000000-0008-0000-0500-00000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30" name="Text Box 19">
          <a:extLst>
            <a:ext uri="{FF2B5EF4-FFF2-40B4-BE49-F238E27FC236}">
              <a16:creationId xmlns:a16="http://schemas.microsoft.com/office/drawing/2014/main" id="{00000000-0008-0000-0500-00000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62</xdr:row>
      <xdr:rowOff>504825</xdr:rowOff>
    </xdr:from>
    <xdr:ext cx="95250" cy="442269"/>
    <xdr:sp macro="" textlink="">
      <xdr:nvSpPr>
        <xdr:cNvPr id="2831" name="Text Box 15">
          <a:extLst>
            <a:ext uri="{FF2B5EF4-FFF2-40B4-BE49-F238E27FC236}">
              <a16:creationId xmlns:a16="http://schemas.microsoft.com/office/drawing/2014/main" id="{00000000-0008-0000-0500-00000F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2" name="Text Box 16">
          <a:extLst>
            <a:ext uri="{FF2B5EF4-FFF2-40B4-BE49-F238E27FC236}">
              <a16:creationId xmlns:a16="http://schemas.microsoft.com/office/drawing/2014/main" id="{00000000-0008-0000-0500-00001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3" name="Text Box 17">
          <a:extLst>
            <a:ext uri="{FF2B5EF4-FFF2-40B4-BE49-F238E27FC236}">
              <a16:creationId xmlns:a16="http://schemas.microsoft.com/office/drawing/2014/main" id="{00000000-0008-0000-0500-00001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34" name="Text Box 18">
          <a:extLst>
            <a:ext uri="{FF2B5EF4-FFF2-40B4-BE49-F238E27FC236}">
              <a16:creationId xmlns:a16="http://schemas.microsoft.com/office/drawing/2014/main" id="{00000000-0008-0000-0500-00001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5" name="Text Box 16">
          <a:extLst>
            <a:ext uri="{FF2B5EF4-FFF2-40B4-BE49-F238E27FC236}">
              <a16:creationId xmlns:a16="http://schemas.microsoft.com/office/drawing/2014/main" id="{00000000-0008-0000-0500-00001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6" name="Text Box 17">
          <a:extLst>
            <a:ext uri="{FF2B5EF4-FFF2-40B4-BE49-F238E27FC236}">
              <a16:creationId xmlns:a16="http://schemas.microsoft.com/office/drawing/2014/main" id="{00000000-0008-0000-0500-00001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7" name="Text Box 18">
          <a:extLst>
            <a:ext uri="{FF2B5EF4-FFF2-40B4-BE49-F238E27FC236}">
              <a16:creationId xmlns:a16="http://schemas.microsoft.com/office/drawing/2014/main" id="{00000000-0008-0000-0500-00001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8" name="Text Box 19">
          <a:extLst>
            <a:ext uri="{FF2B5EF4-FFF2-40B4-BE49-F238E27FC236}">
              <a16:creationId xmlns:a16="http://schemas.microsoft.com/office/drawing/2014/main" id="{00000000-0008-0000-0500-00001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39" name="Text Box 16">
          <a:extLst>
            <a:ext uri="{FF2B5EF4-FFF2-40B4-BE49-F238E27FC236}">
              <a16:creationId xmlns:a16="http://schemas.microsoft.com/office/drawing/2014/main" id="{00000000-0008-0000-0500-00001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0" name="Text Box 17">
          <a:extLst>
            <a:ext uri="{FF2B5EF4-FFF2-40B4-BE49-F238E27FC236}">
              <a16:creationId xmlns:a16="http://schemas.microsoft.com/office/drawing/2014/main" id="{00000000-0008-0000-0500-00001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41" name="Text Box 18">
          <a:extLst>
            <a:ext uri="{FF2B5EF4-FFF2-40B4-BE49-F238E27FC236}">
              <a16:creationId xmlns:a16="http://schemas.microsoft.com/office/drawing/2014/main" id="{00000000-0008-0000-0500-000019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42" name="Text Box 15">
          <a:extLst>
            <a:ext uri="{FF2B5EF4-FFF2-40B4-BE49-F238E27FC236}">
              <a16:creationId xmlns:a16="http://schemas.microsoft.com/office/drawing/2014/main" id="{00000000-0008-0000-0500-00001A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3" name="Text Box 16">
          <a:extLst>
            <a:ext uri="{FF2B5EF4-FFF2-40B4-BE49-F238E27FC236}">
              <a16:creationId xmlns:a16="http://schemas.microsoft.com/office/drawing/2014/main" id="{00000000-0008-0000-0500-00001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4" name="Text Box 17">
          <a:extLst>
            <a:ext uri="{FF2B5EF4-FFF2-40B4-BE49-F238E27FC236}">
              <a16:creationId xmlns:a16="http://schemas.microsoft.com/office/drawing/2014/main" id="{00000000-0008-0000-0500-00001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5" name="Text Box 18">
          <a:extLst>
            <a:ext uri="{FF2B5EF4-FFF2-40B4-BE49-F238E27FC236}">
              <a16:creationId xmlns:a16="http://schemas.microsoft.com/office/drawing/2014/main" id="{00000000-0008-0000-0500-00001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46" name="Text Box 19">
          <a:extLst>
            <a:ext uri="{FF2B5EF4-FFF2-40B4-BE49-F238E27FC236}">
              <a16:creationId xmlns:a16="http://schemas.microsoft.com/office/drawing/2014/main" id="{00000000-0008-0000-0500-00001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7" name="Text Box 16">
          <a:extLst>
            <a:ext uri="{FF2B5EF4-FFF2-40B4-BE49-F238E27FC236}">
              <a16:creationId xmlns:a16="http://schemas.microsoft.com/office/drawing/2014/main" id="{00000000-0008-0000-0500-00001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8" name="Text Box 17">
          <a:extLst>
            <a:ext uri="{FF2B5EF4-FFF2-40B4-BE49-F238E27FC236}">
              <a16:creationId xmlns:a16="http://schemas.microsoft.com/office/drawing/2014/main" id="{00000000-0008-0000-0500-00002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49" name="Text Box 18">
          <a:extLst>
            <a:ext uri="{FF2B5EF4-FFF2-40B4-BE49-F238E27FC236}">
              <a16:creationId xmlns:a16="http://schemas.microsoft.com/office/drawing/2014/main" id="{00000000-0008-0000-0500-00002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50" name="Text Box 19">
          <a:extLst>
            <a:ext uri="{FF2B5EF4-FFF2-40B4-BE49-F238E27FC236}">
              <a16:creationId xmlns:a16="http://schemas.microsoft.com/office/drawing/2014/main" id="{00000000-0008-0000-0500-00002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1" name="Text Box 16">
          <a:extLst>
            <a:ext uri="{FF2B5EF4-FFF2-40B4-BE49-F238E27FC236}">
              <a16:creationId xmlns:a16="http://schemas.microsoft.com/office/drawing/2014/main" id="{00000000-0008-0000-0500-00002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2" name="Text Box 17">
          <a:extLst>
            <a:ext uri="{FF2B5EF4-FFF2-40B4-BE49-F238E27FC236}">
              <a16:creationId xmlns:a16="http://schemas.microsoft.com/office/drawing/2014/main" id="{00000000-0008-0000-0500-00002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3" name="Text Box 18">
          <a:extLst>
            <a:ext uri="{FF2B5EF4-FFF2-40B4-BE49-F238E27FC236}">
              <a16:creationId xmlns:a16="http://schemas.microsoft.com/office/drawing/2014/main" id="{00000000-0008-0000-0500-00002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61</xdr:row>
      <xdr:rowOff>0</xdr:rowOff>
    </xdr:from>
    <xdr:ext cx="95250" cy="171450"/>
    <xdr:sp macro="" textlink="">
      <xdr:nvSpPr>
        <xdr:cNvPr id="2854" name="Text Box 19">
          <a:extLst>
            <a:ext uri="{FF2B5EF4-FFF2-40B4-BE49-F238E27FC236}">
              <a16:creationId xmlns:a16="http://schemas.microsoft.com/office/drawing/2014/main" id="{00000000-0008-0000-0500-000026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014"/>
    <xdr:sp macro="" textlink="">
      <xdr:nvSpPr>
        <xdr:cNvPr id="2855" name="Text Box 15">
          <a:extLst>
            <a:ext uri="{FF2B5EF4-FFF2-40B4-BE49-F238E27FC236}">
              <a16:creationId xmlns:a16="http://schemas.microsoft.com/office/drawing/2014/main" id="{00000000-0008-0000-0500-00002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6" name="Text Box 16">
          <a:extLst>
            <a:ext uri="{FF2B5EF4-FFF2-40B4-BE49-F238E27FC236}">
              <a16:creationId xmlns:a16="http://schemas.microsoft.com/office/drawing/2014/main" id="{00000000-0008-0000-0500-00002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7" name="Text Box 17">
          <a:extLst>
            <a:ext uri="{FF2B5EF4-FFF2-40B4-BE49-F238E27FC236}">
              <a16:creationId xmlns:a16="http://schemas.microsoft.com/office/drawing/2014/main" id="{00000000-0008-0000-0500-00002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8" name="Text Box 18">
          <a:extLst>
            <a:ext uri="{FF2B5EF4-FFF2-40B4-BE49-F238E27FC236}">
              <a16:creationId xmlns:a16="http://schemas.microsoft.com/office/drawing/2014/main" id="{00000000-0008-0000-0500-00002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0</xdr:rowOff>
    </xdr:from>
    <xdr:ext cx="95250" cy="171450"/>
    <xdr:sp macro="" textlink="">
      <xdr:nvSpPr>
        <xdr:cNvPr id="2859" name="Text Box 19">
          <a:extLst>
            <a:ext uri="{FF2B5EF4-FFF2-40B4-BE49-F238E27FC236}">
              <a16:creationId xmlns:a16="http://schemas.microsoft.com/office/drawing/2014/main" id="{00000000-0008-0000-0500-00002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0" name="Text Box 16">
          <a:extLst>
            <a:ext uri="{FF2B5EF4-FFF2-40B4-BE49-F238E27FC236}">
              <a16:creationId xmlns:a16="http://schemas.microsoft.com/office/drawing/2014/main" id="{00000000-0008-0000-0500-00002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0</xdr:rowOff>
    </xdr:from>
    <xdr:ext cx="95250" cy="171450"/>
    <xdr:sp macro="" textlink="">
      <xdr:nvSpPr>
        <xdr:cNvPr id="2861" name="Text Box 17">
          <a:extLst>
            <a:ext uri="{FF2B5EF4-FFF2-40B4-BE49-F238E27FC236}">
              <a16:creationId xmlns:a16="http://schemas.microsoft.com/office/drawing/2014/main" id="{00000000-0008-0000-0500-00002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66</xdr:row>
      <xdr:rowOff>15875</xdr:rowOff>
    </xdr:from>
    <xdr:ext cx="95250" cy="171450"/>
    <xdr:sp macro="" textlink="">
      <xdr:nvSpPr>
        <xdr:cNvPr id="2862" name="Text Box 18">
          <a:extLst>
            <a:ext uri="{FF2B5EF4-FFF2-40B4-BE49-F238E27FC236}">
              <a16:creationId xmlns:a16="http://schemas.microsoft.com/office/drawing/2014/main" id="{00000000-0008-0000-0500-00002E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3" name="Text Box 16">
          <a:extLst>
            <a:ext uri="{FF2B5EF4-FFF2-40B4-BE49-F238E27FC236}">
              <a16:creationId xmlns:a16="http://schemas.microsoft.com/office/drawing/2014/main" id="{00000000-0008-0000-0500-00002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4" name="Text Box 17">
          <a:extLst>
            <a:ext uri="{FF2B5EF4-FFF2-40B4-BE49-F238E27FC236}">
              <a16:creationId xmlns:a16="http://schemas.microsoft.com/office/drawing/2014/main" id="{00000000-0008-0000-0500-00003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5" name="Text Box 18">
          <a:extLst>
            <a:ext uri="{FF2B5EF4-FFF2-40B4-BE49-F238E27FC236}">
              <a16:creationId xmlns:a16="http://schemas.microsoft.com/office/drawing/2014/main" id="{00000000-0008-0000-0500-00003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6" name="Text Box 19">
          <a:extLst>
            <a:ext uri="{FF2B5EF4-FFF2-40B4-BE49-F238E27FC236}">
              <a16:creationId xmlns:a16="http://schemas.microsoft.com/office/drawing/2014/main" id="{00000000-0008-0000-0500-00003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66</xdr:row>
      <xdr:rowOff>0</xdr:rowOff>
    </xdr:from>
    <xdr:ext cx="95250" cy="171450"/>
    <xdr:sp macro="" textlink="">
      <xdr:nvSpPr>
        <xdr:cNvPr id="2867" name="Text Box 16">
          <a:extLst>
            <a:ext uri="{FF2B5EF4-FFF2-40B4-BE49-F238E27FC236}">
              <a16:creationId xmlns:a16="http://schemas.microsoft.com/office/drawing/2014/main" id="{00000000-0008-0000-0500-00003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68" name="Text Box 15">
          <a:extLst>
            <a:ext uri="{FF2B5EF4-FFF2-40B4-BE49-F238E27FC236}">
              <a16:creationId xmlns:a16="http://schemas.microsoft.com/office/drawing/2014/main" id="{00000000-0008-0000-0500-000034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8496"/>
    <xdr:sp macro="" textlink="">
      <xdr:nvSpPr>
        <xdr:cNvPr id="2869" name="Text Box 15">
          <a:extLst>
            <a:ext uri="{FF2B5EF4-FFF2-40B4-BE49-F238E27FC236}">
              <a16:creationId xmlns:a16="http://schemas.microsoft.com/office/drawing/2014/main" id="{00000000-0008-0000-0500-000035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870" name="Text Box 15">
          <a:extLst>
            <a:ext uri="{FF2B5EF4-FFF2-40B4-BE49-F238E27FC236}">
              <a16:creationId xmlns:a16="http://schemas.microsoft.com/office/drawing/2014/main" id="{00000000-0008-0000-0500-000036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872" name="Text Box 15">
          <a:extLst>
            <a:ext uri="{FF2B5EF4-FFF2-40B4-BE49-F238E27FC236}">
              <a16:creationId xmlns:a16="http://schemas.microsoft.com/office/drawing/2014/main" id="{00000000-0008-0000-0500-000038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873" name="Text Box 15">
          <a:extLst>
            <a:ext uri="{FF2B5EF4-FFF2-40B4-BE49-F238E27FC236}">
              <a16:creationId xmlns:a16="http://schemas.microsoft.com/office/drawing/2014/main" id="{00000000-0008-0000-0500-000039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66</xdr:row>
      <xdr:rowOff>170392</xdr:rowOff>
    </xdr:from>
    <xdr:ext cx="95250" cy="213632"/>
    <xdr:sp macro="" textlink="">
      <xdr:nvSpPr>
        <xdr:cNvPr id="2874" name="Text Box 15">
          <a:extLst>
            <a:ext uri="{FF2B5EF4-FFF2-40B4-BE49-F238E27FC236}">
              <a16:creationId xmlns:a16="http://schemas.microsoft.com/office/drawing/2014/main" id="{00000000-0008-0000-0500-00003A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5" name="Text Box 16">
          <a:extLst>
            <a:ext uri="{FF2B5EF4-FFF2-40B4-BE49-F238E27FC236}">
              <a16:creationId xmlns:a16="http://schemas.microsoft.com/office/drawing/2014/main" id="{00000000-0008-0000-0500-00003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6" name="Text Box 17">
          <a:extLst>
            <a:ext uri="{FF2B5EF4-FFF2-40B4-BE49-F238E27FC236}">
              <a16:creationId xmlns:a16="http://schemas.microsoft.com/office/drawing/2014/main" id="{00000000-0008-0000-0500-00003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7" name="Text Box 18">
          <a:extLst>
            <a:ext uri="{FF2B5EF4-FFF2-40B4-BE49-F238E27FC236}">
              <a16:creationId xmlns:a16="http://schemas.microsoft.com/office/drawing/2014/main" id="{00000000-0008-0000-0500-00003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78" name="Text Box 19">
          <a:extLst>
            <a:ext uri="{FF2B5EF4-FFF2-40B4-BE49-F238E27FC236}">
              <a16:creationId xmlns:a16="http://schemas.microsoft.com/office/drawing/2014/main" id="{00000000-0008-0000-0500-00003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79" name="Text Box 16">
          <a:extLst>
            <a:ext uri="{FF2B5EF4-FFF2-40B4-BE49-F238E27FC236}">
              <a16:creationId xmlns:a16="http://schemas.microsoft.com/office/drawing/2014/main" id="{00000000-0008-0000-0500-00003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0" name="Text Box 17">
          <a:extLst>
            <a:ext uri="{FF2B5EF4-FFF2-40B4-BE49-F238E27FC236}">
              <a16:creationId xmlns:a16="http://schemas.microsoft.com/office/drawing/2014/main" id="{00000000-0008-0000-0500-00004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1" name="Text Box 18">
          <a:extLst>
            <a:ext uri="{FF2B5EF4-FFF2-40B4-BE49-F238E27FC236}">
              <a16:creationId xmlns:a16="http://schemas.microsoft.com/office/drawing/2014/main" id="{00000000-0008-0000-0500-00004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82" name="Text Box 19">
          <a:extLst>
            <a:ext uri="{FF2B5EF4-FFF2-40B4-BE49-F238E27FC236}">
              <a16:creationId xmlns:a16="http://schemas.microsoft.com/office/drawing/2014/main" id="{00000000-0008-0000-0500-00004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3" name="Text Box 16">
          <a:extLst>
            <a:ext uri="{FF2B5EF4-FFF2-40B4-BE49-F238E27FC236}">
              <a16:creationId xmlns:a16="http://schemas.microsoft.com/office/drawing/2014/main" id="{00000000-0008-0000-0500-00004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4" name="Text Box 17">
          <a:extLst>
            <a:ext uri="{FF2B5EF4-FFF2-40B4-BE49-F238E27FC236}">
              <a16:creationId xmlns:a16="http://schemas.microsoft.com/office/drawing/2014/main" id="{00000000-0008-0000-0500-00004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5" name="Text Box 18">
          <a:extLst>
            <a:ext uri="{FF2B5EF4-FFF2-40B4-BE49-F238E27FC236}">
              <a16:creationId xmlns:a16="http://schemas.microsoft.com/office/drawing/2014/main" id="{00000000-0008-0000-0500-00004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886" name="Text Box 19">
          <a:extLst>
            <a:ext uri="{FF2B5EF4-FFF2-40B4-BE49-F238E27FC236}">
              <a16:creationId xmlns:a16="http://schemas.microsoft.com/office/drawing/2014/main" id="{00000000-0008-0000-0500-00004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887" name="Text Box 15">
          <a:extLst>
            <a:ext uri="{FF2B5EF4-FFF2-40B4-BE49-F238E27FC236}">
              <a16:creationId xmlns:a16="http://schemas.microsoft.com/office/drawing/2014/main" id="{00000000-0008-0000-0500-000047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8" name="Text Box 16">
          <a:extLst>
            <a:ext uri="{FF2B5EF4-FFF2-40B4-BE49-F238E27FC236}">
              <a16:creationId xmlns:a16="http://schemas.microsoft.com/office/drawing/2014/main" id="{00000000-0008-0000-0500-00004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89" name="Text Box 17">
          <a:extLst>
            <a:ext uri="{FF2B5EF4-FFF2-40B4-BE49-F238E27FC236}">
              <a16:creationId xmlns:a16="http://schemas.microsoft.com/office/drawing/2014/main" id="{00000000-0008-0000-0500-00004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0" name="Text Box 18">
          <a:extLst>
            <a:ext uri="{FF2B5EF4-FFF2-40B4-BE49-F238E27FC236}">
              <a16:creationId xmlns:a16="http://schemas.microsoft.com/office/drawing/2014/main" id="{00000000-0008-0000-0500-00004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891" name="Text Box 19">
          <a:extLst>
            <a:ext uri="{FF2B5EF4-FFF2-40B4-BE49-F238E27FC236}">
              <a16:creationId xmlns:a16="http://schemas.microsoft.com/office/drawing/2014/main" id="{00000000-0008-0000-0500-00004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2" name="Text Box 16">
          <a:extLst>
            <a:ext uri="{FF2B5EF4-FFF2-40B4-BE49-F238E27FC236}">
              <a16:creationId xmlns:a16="http://schemas.microsoft.com/office/drawing/2014/main" id="{00000000-0008-0000-0500-00004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3" name="Text Box 17">
          <a:extLst>
            <a:ext uri="{FF2B5EF4-FFF2-40B4-BE49-F238E27FC236}">
              <a16:creationId xmlns:a16="http://schemas.microsoft.com/office/drawing/2014/main" id="{00000000-0008-0000-0500-00004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894" name="Text Box 18">
          <a:extLst>
            <a:ext uri="{FF2B5EF4-FFF2-40B4-BE49-F238E27FC236}">
              <a16:creationId xmlns:a16="http://schemas.microsoft.com/office/drawing/2014/main" id="{00000000-0008-0000-0500-00004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5" name="Text Box 16">
          <a:extLst>
            <a:ext uri="{FF2B5EF4-FFF2-40B4-BE49-F238E27FC236}">
              <a16:creationId xmlns:a16="http://schemas.microsoft.com/office/drawing/2014/main" id="{00000000-0008-0000-0500-00004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6" name="Text Box 17">
          <a:extLst>
            <a:ext uri="{FF2B5EF4-FFF2-40B4-BE49-F238E27FC236}">
              <a16:creationId xmlns:a16="http://schemas.microsoft.com/office/drawing/2014/main" id="{00000000-0008-0000-0500-00005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7" name="Text Box 18">
          <a:extLst>
            <a:ext uri="{FF2B5EF4-FFF2-40B4-BE49-F238E27FC236}">
              <a16:creationId xmlns:a16="http://schemas.microsoft.com/office/drawing/2014/main" id="{00000000-0008-0000-0500-00005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8" name="Text Box 19">
          <a:extLst>
            <a:ext uri="{FF2B5EF4-FFF2-40B4-BE49-F238E27FC236}">
              <a16:creationId xmlns:a16="http://schemas.microsoft.com/office/drawing/2014/main" id="{00000000-0008-0000-0500-00005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899" name="Text Box 16">
          <a:extLst>
            <a:ext uri="{FF2B5EF4-FFF2-40B4-BE49-F238E27FC236}">
              <a16:creationId xmlns:a16="http://schemas.microsoft.com/office/drawing/2014/main" id="{00000000-0008-0000-0500-00005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0" name="Text Box 17">
          <a:extLst>
            <a:ext uri="{FF2B5EF4-FFF2-40B4-BE49-F238E27FC236}">
              <a16:creationId xmlns:a16="http://schemas.microsoft.com/office/drawing/2014/main" id="{00000000-0008-0000-0500-00005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1" name="Text Box 18">
          <a:extLst>
            <a:ext uri="{FF2B5EF4-FFF2-40B4-BE49-F238E27FC236}">
              <a16:creationId xmlns:a16="http://schemas.microsoft.com/office/drawing/2014/main" id="{00000000-0008-0000-0500-00005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02" name="Text Box 19">
          <a:extLst>
            <a:ext uri="{FF2B5EF4-FFF2-40B4-BE49-F238E27FC236}">
              <a16:creationId xmlns:a16="http://schemas.microsoft.com/office/drawing/2014/main" id="{00000000-0008-0000-0500-00005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56743"/>
    <xdr:sp macro="" textlink="">
      <xdr:nvSpPr>
        <xdr:cNvPr id="2903" name="Text Box 15">
          <a:extLst>
            <a:ext uri="{FF2B5EF4-FFF2-40B4-BE49-F238E27FC236}">
              <a16:creationId xmlns:a16="http://schemas.microsoft.com/office/drawing/2014/main" id="{00000000-0008-0000-0500-000057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442269"/>
    <xdr:sp macro="" textlink="">
      <xdr:nvSpPr>
        <xdr:cNvPr id="2904" name="Text Box 15">
          <a:extLst>
            <a:ext uri="{FF2B5EF4-FFF2-40B4-BE49-F238E27FC236}">
              <a16:creationId xmlns:a16="http://schemas.microsoft.com/office/drawing/2014/main" id="{00000000-0008-0000-0500-000058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2906" name="Text Box 15">
          <a:extLst>
            <a:ext uri="{FF2B5EF4-FFF2-40B4-BE49-F238E27FC236}">
              <a16:creationId xmlns:a16="http://schemas.microsoft.com/office/drawing/2014/main" id="{00000000-0008-0000-0500-00005A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444331"/>
    <xdr:sp macro="" textlink="">
      <xdr:nvSpPr>
        <xdr:cNvPr id="2907" name="Text Box 15">
          <a:extLst>
            <a:ext uri="{FF2B5EF4-FFF2-40B4-BE49-F238E27FC236}">
              <a16:creationId xmlns:a16="http://schemas.microsoft.com/office/drawing/2014/main" id="{00000000-0008-0000-0500-00005B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66</xdr:row>
      <xdr:rowOff>504825</xdr:rowOff>
    </xdr:from>
    <xdr:ext cx="95250" cy="213632"/>
    <xdr:sp macro="" textlink="">
      <xdr:nvSpPr>
        <xdr:cNvPr id="2908" name="Text Box 15">
          <a:extLst>
            <a:ext uri="{FF2B5EF4-FFF2-40B4-BE49-F238E27FC236}">
              <a16:creationId xmlns:a16="http://schemas.microsoft.com/office/drawing/2014/main" id="{00000000-0008-0000-0500-00005C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09" name="Text Box 16">
          <a:extLst>
            <a:ext uri="{FF2B5EF4-FFF2-40B4-BE49-F238E27FC236}">
              <a16:creationId xmlns:a16="http://schemas.microsoft.com/office/drawing/2014/main" id="{00000000-0008-0000-0500-00005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0" name="Text Box 17">
          <a:extLst>
            <a:ext uri="{FF2B5EF4-FFF2-40B4-BE49-F238E27FC236}">
              <a16:creationId xmlns:a16="http://schemas.microsoft.com/office/drawing/2014/main" id="{00000000-0008-0000-0500-00005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1" name="Text Box 18">
          <a:extLst>
            <a:ext uri="{FF2B5EF4-FFF2-40B4-BE49-F238E27FC236}">
              <a16:creationId xmlns:a16="http://schemas.microsoft.com/office/drawing/2014/main" id="{00000000-0008-0000-0500-00005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12" name="Text Box 19">
          <a:extLst>
            <a:ext uri="{FF2B5EF4-FFF2-40B4-BE49-F238E27FC236}">
              <a16:creationId xmlns:a16="http://schemas.microsoft.com/office/drawing/2014/main" id="{00000000-0008-0000-0500-000060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3" name="Text Box 16">
          <a:extLst>
            <a:ext uri="{FF2B5EF4-FFF2-40B4-BE49-F238E27FC236}">
              <a16:creationId xmlns:a16="http://schemas.microsoft.com/office/drawing/2014/main" id="{00000000-0008-0000-0500-00006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4" name="Text Box 17">
          <a:extLst>
            <a:ext uri="{FF2B5EF4-FFF2-40B4-BE49-F238E27FC236}">
              <a16:creationId xmlns:a16="http://schemas.microsoft.com/office/drawing/2014/main" id="{00000000-0008-0000-0500-00006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5" name="Text Box 18">
          <a:extLst>
            <a:ext uri="{FF2B5EF4-FFF2-40B4-BE49-F238E27FC236}">
              <a16:creationId xmlns:a16="http://schemas.microsoft.com/office/drawing/2014/main" id="{00000000-0008-0000-0500-00006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16" name="Text Box 19">
          <a:extLst>
            <a:ext uri="{FF2B5EF4-FFF2-40B4-BE49-F238E27FC236}">
              <a16:creationId xmlns:a16="http://schemas.microsoft.com/office/drawing/2014/main" id="{00000000-0008-0000-0500-000064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7" name="Text Box 16">
          <a:extLst>
            <a:ext uri="{FF2B5EF4-FFF2-40B4-BE49-F238E27FC236}">
              <a16:creationId xmlns:a16="http://schemas.microsoft.com/office/drawing/2014/main" id="{00000000-0008-0000-0500-00006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8" name="Text Box 17">
          <a:extLst>
            <a:ext uri="{FF2B5EF4-FFF2-40B4-BE49-F238E27FC236}">
              <a16:creationId xmlns:a16="http://schemas.microsoft.com/office/drawing/2014/main" id="{00000000-0008-0000-0500-00006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19" name="Text Box 18">
          <a:extLst>
            <a:ext uri="{FF2B5EF4-FFF2-40B4-BE49-F238E27FC236}">
              <a16:creationId xmlns:a16="http://schemas.microsoft.com/office/drawing/2014/main" id="{00000000-0008-0000-0500-00006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72</xdr:row>
      <xdr:rowOff>0</xdr:rowOff>
    </xdr:from>
    <xdr:ext cx="95250" cy="171450"/>
    <xdr:sp macro="" textlink="">
      <xdr:nvSpPr>
        <xdr:cNvPr id="2920" name="Text Box 19">
          <a:extLst>
            <a:ext uri="{FF2B5EF4-FFF2-40B4-BE49-F238E27FC236}">
              <a16:creationId xmlns:a16="http://schemas.microsoft.com/office/drawing/2014/main" id="{00000000-0008-0000-0500-000068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21" name="Text Box 15">
          <a:extLst>
            <a:ext uri="{FF2B5EF4-FFF2-40B4-BE49-F238E27FC236}">
              <a16:creationId xmlns:a16="http://schemas.microsoft.com/office/drawing/2014/main" id="{00000000-0008-0000-0500-000069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2" name="Text Box 16">
          <a:extLst>
            <a:ext uri="{FF2B5EF4-FFF2-40B4-BE49-F238E27FC236}">
              <a16:creationId xmlns:a16="http://schemas.microsoft.com/office/drawing/2014/main" id="{00000000-0008-0000-0500-00006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3" name="Text Box 17">
          <a:extLst>
            <a:ext uri="{FF2B5EF4-FFF2-40B4-BE49-F238E27FC236}">
              <a16:creationId xmlns:a16="http://schemas.microsoft.com/office/drawing/2014/main" id="{00000000-0008-0000-0500-00006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4" name="Text Box 18">
          <a:extLst>
            <a:ext uri="{FF2B5EF4-FFF2-40B4-BE49-F238E27FC236}">
              <a16:creationId xmlns:a16="http://schemas.microsoft.com/office/drawing/2014/main" id="{00000000-0008-0000-0500-00006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25" name="Text Box 19">
          <a:extLst>
            <a:ext uri="{FF2B5EF4-FFF2-40B4-BE49-F238E27FC236}">
              <a16:creationId xmlns:a16="http://schemas.microsoft.com/office/drawing/2014/main" id="{00000000-0008-0000-0500-00006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70</xdr:row>
      <xdr:rowOff>504825</xdr:rowOff>
    </xdr:from>
    <xdr:ext cx="95250" cy="442269"/>
    <xdr:sp macro="" textlink="">
      <xdr:nvSpPr>
        <xdr:cNvPr id="2926" name="Text Box 15">
          <a:extLst>
            <a:ext uri="{FF2B5EF4-FFF2-40B4-BE49-F238E27FC236}">
              <a16:creationId xmlns:a16="http://schemas.microsoft.com/office/drawing/2014/main" id="{00000000-0008-0000-0500-00006E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7" name="Text Box 16">
          <a:extLst>
            <a:ext uri="{FF2B5EF4-FFF2-40B4-BE49-F238E27FC236}">
              <a16:creationId xmlns:a16="http://schemas.microsoft.com/office/drawing/2014/main" id="{00000000-0008-0000-0500-00006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8" name="Text Box 17">
          <a:extLst>
            <a:ext uri="{FF2B5EF4-FFF2-40B4-BE49-F238E27FC236}">
              <a16:creationId xmlns:a16="http://schemas.microsoft.com/office/drawing/2014/main" id="{00000000-0008-0000-0500-00007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29" name="Text Box 18">
          <a:extLst>
            <a:ext uri="{FF2B5EF4-FFF2-40B4-BE49-F238E27FC236}">
              <a16:creationId xmlns:a16="http://schemas.microsoft.com/office/drawing/2014/main" id="{00000000-0008-0000-0500-00007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0" name="Text Box 16">
          <a:extLst>
            <a:ext uri="{FF2B5EF4-FFF2-40B4-BE49-F238E27FC236}">
              <a16:creationId xmlns:a16="http://schemas.microsoft.com/office/drawing/2014/main" id="{00000000-0008-0000-0500-00007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1" name="Text Box 17">
          <a:extLst>
            <a:ext uri="{FF2B5EF4-FFF2-40B4-BE49-F238E27FC236}">
              <a16:creationId xmlns:a16="http://schemas.microsoft.com/office/drawing/2014/main" id="{00000000-0008-0000-0500-00007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2" name="Text Box 18">
          <a:extLst>
            <a:ext uri="{FF2B5EF4-FFF2-40B4-BE49-F238E27FC236}">
              <a16:creationId xmlns:a16="http://schemas.microsoft.com/office/drawing/2014/main" id="{00000000-0008-0000-0500-00007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3" name="Text Box 19">
          <a:extLst>
            <a:ext uri="{FF2B5EF4-FFF2-40B4-BE49-F238E27FC236}">
              <a16:creationId xmlns:a16="http://schemas.microsoft.com/office/drawing/2014/main" id="{00000000-0008-0000-0500-00007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4" name="Text Box 16">
          <a:extLst>
            <a:ext uri="{FF2B5EF4-FFF2-40B4-BE49-F238E27FC236}">
              <a16:creationId xmlns:a16="http://schemas.microsoft.com/office/drawing/2014/main" id="{00000000-0008-0000-0500-00007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5" name="Text Box 17">
          <a:extLst>
            <a:ext uri="{FF2B5EF4-FFF2-40B4-BE49-F238E27FC236}">
              <a16:creationId xmlns:a16="http://schemas.microsoft.com/office/drawing/2014/main" id="{00000000-0008-0000-0500-00007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36" name="Text Box 18">
          <a:extLst>
            <a:ext uri="{FF2B5EF4-FFF2-40B4-BE49-F238E27FC236}">
              <a16:creationId xmlns:a16="http://schemas.microsoft.com/office/drawing/2014/main" id="{00000000-0008-0000-0500-000078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37" name="Text Box 15">
          <a:extLst>
            <a:ext uri="{FF2B5EF4-FFF2-40B4-BE49-F238E27FC236}">
              <a16:creationId xmlns:a16="http://schemas.microsoft.com/office/drawing/2014/main" id="{00000000-0008-0000-0500-000079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8" name="Text Box 16">
          <a:extLst>
            <a:ext uri="{FF2B5EF4-FFF2-40B4-BE49-F238E27FC236}">
              <a16:creationId xmlns:a16="http://schemas.microsoft.com/office/drawing/2014/main" id="{00000000-0008-0000-0500-00007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39" name="Text Box 17">
          <a:extLst>
            <a:ext uri="{FF2B5EF4-FFF2-40B4-BE49-F238E27FC236}">
              <a16:creationId xmlns:a16="http://schemas.microsoft.com/office/drawing/2014/main" id="{00000000-0008-0000-0500-00007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0" name="Text Box 18">
          <a:extLst>
            <a:ext uri="{FF2B5EF4-FFF2-40B4-BE49-F238E27FC236}">
              <a16:creationId xmlns:a16="http://schemas.microsoft.com/office/drawing/2014/main" id="{00000000-0008-0000-0500-00007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41" name="Text Box 19">
          <a:extLst>
            <a:ext uri="{FF2B5EF4-FFF2-40B4-BE49-F238E27FC236}">
              <a16:creationId xmlns:a16="http://schemas.microsoft.com/office/drawing/2014/main" id="{00000000-0008-0000-0500-00007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2" name="Text Box 16">
          <a:extLst>
            <a:ext uri="{FF2B5EF4-FFF2-40B4-BE49-F238E27FC236}">
              <a16:creationId xmlns:a16="http://schemas.microsoft.com/office/drawing/2014/main" id="{00000000-0008-0000-0500-00007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3" name="Text Box 17">
          <a:extLst>
            <a:ext uri="{FF2B5EF4-FFF2-40B4-BE49-F238E27FC236}">
              <a16:creationId xmlns:a16="http://schemas.microsoft.com/office/drawing/2014/main" id="{00000000-0008-0000-0500-00007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4" name="Text Box 18">
          <a:extLst>
            <a:ext uri="{FF2B5EF4-FFF2-40B4-BE49-F238E27FC236}">
              <a16:creationId xmlns:a16="http://schemas.microsoft.com/office/drawing/2014/main" id="{00000000-0008-0000-0500-00008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45" name="Text Box 19">
          <a:extLst>
            <a:ext uri="{FF2B5EF4-FFF2-40B4-BE49-F238E27FC236}">
              <a16:creationId xmlns:a16="http://schemas.microsoft.com/office/drawing/2014/main" id="{00000000-0008-0000-0500-00008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6" name="Text Box 16">
          <a:extLst>
            <a:ext uri="{FF2B5EF4-FFF2-40B4-BE49-F238E27FC236}">
              <a16:creationId xmlns:a16="http://schemas.microsoft.com/office/drawing/2014/main" id="{00000000-0008-0000-0500-00008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7" name="Text Box 17">
          <a:extLst>
            <a:ext uri="{FF2B5EF4-FFF2-40B4-BE49-F238E27FC236}">
              <a16:creationId xmlns:a16="http://schemas.microsoft.com/office/drawing/2014/main" id="{00000000-0008-0000-0500-00008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8" name="Text Box 18">
          <a:extLst>
            <a:ext uri="{FF2B5EF4-FFF2-40B4-BE49-F238E27FC236}">
              <a16:creationId xmlns:a16="http://schemas.microsoft.com/office/drawing/2014/main" id="{00000000-0008-0000-0500-00008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67</xdr:row>
      <xdr:rowOff>0</xdr:rowOff>
    </xdr:from>
    <xdr:ext cx="95250" cy="171450"/>
    <xdr:sp macro="" textlink="">
      <xdr:nvSpPr>
        <xdr:cNvPr id="2949" name="Text Box 19">
          <a:extLst>
            <a:ext uri="{FF2B5EF4-FFF2-40B4-BE49-F238E27FC236}">
              <a16:creationId xmlns:a16="http://schemas.microsoft.com/office/drawing/2014/main" id="{00000000-0008-0000-0500-000085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014"/>
    <xdr:sp macro="" textlink="">
      <xdr:nvSpPr>
        <xdr:cNvPr id="2950" name="Text Box 15">
          <a:extLst>
            <a:ext uri="{FF2B5EF4-FFF2-40B4-BE49-F238E27FC236}">
              <a16:creationId xmlns:a16="http://schemas.microsoft.com/office/drawing/2014/main" id="{00000000-0008-0000-0500-00008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1" name="Text Box 16">
          <a:extLst>
            <a:ext uri="{FF2B5EF4-FFF2-40B4-BE49-F238E27FC236}">
              <a16:creationId xmlns:a16="http://schemas.microsoft.com/office/drawing/2014/main" id="{00000000-0008-0000-0500-00008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2" name="Text Box 17">
          <a:extLst>
            <a:ext uri="{FF2B5EF4-FFF2-40B4-BE49-F238E27FC236}">
              <a16:creationId xmlns:a16="http://schemas.microsoft.com/office/drawing/2014/main" id="{00000000-0008-0000-0500-00008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3" name="Text Box 18">
          <a:extLst>
            <a:ext uri="{FF2B5EF4-FFF2-40B4-BE49-F238E27FC236}">
              <a16:creationId xmlns:a16="http://schemas.microsoft.com/office/drawing/2014/main" id="{00000000-0008-0000-0500-00008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0</xdr:rowOff>
    </xdr:from>
    <xdr:ext cx="95250" cy="171450"/>
    <xdr:sp macro="" textlink="">
      <xdr:nvSpPr>
        <xdr:cNvPr id="2954" name="Text Box 19">
          <a:extLst>
            <a:ext uri="{FF2B5EF4-FFF2-40B4-BE49-F238E27FC236}">
              <a16:creationId xmlns:a16="http://schemas.microsoft.com/office/drawing/2014/main" id="{00000000-0008-0000-0500-00008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5" name="Text Box 16">
          <a:extLst>
            <a:ext uri="{FF2B5EF4-FFF2-40B4-BE49-F238E27FC236}">
              <a16:creationId xmlns:a16="http://schemas.microsoft.com/office/drawing/2014/main" id="{00000000-0008-0000-0500-00008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0</xdr:rowOff>
    </xdr:from>
    <xdr:ext cx="95250" cy="171450"/>
    <xdr:sp macro="" textlink="">
      <xdr:nvSpPr>
        <xdr:cNvPr id="2956" name="Text Box 17">
          <a:extLst>
            <a:ext uri="{FF2B5EF4-FFF2-40B4-BE49-F238E27FC236}">
              <a16:creationId xmlns:a16="http://schemas.microsoft.com/office/drawing/2014/main" id="{00000000-0008-0000-0500-00008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72</xdr:row>
      <xdr:rowOff>15875</xdr:rowOff>
    </xdr:from>
    <xdr:ext cx="95250" cy="171450"/>
    <xdr:sp macro="" textlink="">
      <xdr:nvSpPr>
        <xdr:cNvPr id="2957" name="Text Box 18">
          <a:extLst>
            <a:ext uri="{FF2B5EF4-FFF2-40B4-BE49-F238E27FC236}">
              <a16:creationId xmlns:a16="http://schemas.microsoft.com/office/drawing/2014/main" id="{00000000-0008-0000-0500-00008D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8" name="Text Box 16">
          <a:extLst>
            <a:ext uri="{FF2B5EF4-FFF2-40B4-BE49-F238E27FC236}">
              <a16:creationId xmlns:a16="http://schemas.microsoft.com/office/drawing/2014/main" id="{00000000-0008-0000-0500-00008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59" name="Text Box 17">
          <a:extLst>
            <a:ext uri="{FF2B5EF4-FFF2-40B4-BE49-F238E27FC236}">
              <a16:creationId xmlns:a16="http://schemas.microsoft.com/office/drawing/2014/main" id="{00000000-0008-0000-0500-00008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0" name="Text Box 18">
          <a:extLst>
            <a:ext uri="{FF2B5EF4-FFF2-40B4-BE49-F238E27FC236}">
              <a16:creationId xmlns:a16="http://schemas.microsoft.com/office/drawing/2014/main" id="{00000000-0008-0000-0500-00009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1" name="Text Box 19">
          <a:extLst>
            <a:ext uri="{FF2B5EF4-FFF2-40B4-BE49-F238E27FC236}">
              <a16:creationId xmlns:a16="http://schemas.microsoft.com/office/drawing/2014/main" id="{00000000-0008-0000-0500-00009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72</xdr:row>
      <xdr:rowOff>0</xdr:rowOff>
    </xdr:from>
    <xdr:ext cx="95250" cy="171450"/>
    <xdr:sp macro="" textlink="">
      <xdr:nvSpPr>
        <xdr:cNvPr id="2962" name="Text Box 16">
          <a:extLst>
            <a:ext uri="{FF2B5EF4-FFF2-40B4-BE49-F238E27FC236}">
              <a16:creationId xmlns:a16="http://schemas.microsoft.com/office/drawing/2014/main" id="{00000000-0008-0000-0500-00009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3" name="Text Box 15">
          <a:extLst>
            <a:ext uri="{FF2B5EF4-FFF2-40B4-BE49-F238E27FC236}">
              <a16:creationId xmlns:a16="http://schemas.microsoft.com/office/drawing/2014/main" id="{00000000-0008-0000-0500-000093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8496"/>
    <xdr:sp macro="" textlink="">
      <xdr:nvSpPr>
        <xdr:cNvPr id="2964" name="Text Box 15">
          <a:extLst>
            <a:ext uri="{FF2B5EF4-FFF2-40B4-BE49-F238E27FC236}">
              <a16:creationId xmlns:a16="http://schemas.microsoft.com/office/drawing/2014/main" id="{00000000-0008-0000-0500-000094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65" name="Text Box 15">
          <a:extLst>
            <a:ext uri="{FF2B5EF4-FFF2-40B4-BE49-F238E27FC236}">
              <a16:creationId xmlns:a16="http://schemas.microsoft.com/office/drawing/2014/main" id="{00000000-0008-0000-0500-000095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2967" name="Text Box 15">
          <a:extLst>
            <a:ext uri="{FF2B5EF4-FFF2-40B4-BE49-F238E27FC236}">
              <a16:creationId xmlns:a16="http://schemas.microsoft.com/office/drawing/2014/main" id="{00000000-0008-0000-0500-000097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2968" name="Text Box 15">
          <a:extLst>
            <a:ext uri="{FF2B5EF4-FFF2-40B4-BE49-F238E27FC236}">
              <a16:creationId xmlns:a16="http://schemas.microsoft.com/office/drawing/2014/main" id="{00000000-0008-0000-0500-000098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72</xdr:row>
      <xdr:rowOff>170392</xdr:rowOff>
    </xdr:from>
    <xdr:ext cx="95250" cy="213632"/>
    <xdr:sp macro="" textlink="">
      <xdr:nvSpPr>
        <xdr:cNvPr id="2969" name="Text Box 15">
          <a:extLst>
            <a:ext uri="{FF2B5EF4-FFF2-40B4-BE49-F238E27FC236}">
              <a16:creationId xmlns:a16="http://schemas.microsoft.com/office/drawing/2014/main" id="{00000000-0008-0000-0500-000099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0" name="Text Box 16">
          <a:extLst>
            <a:ext uri="{FF2B5EF4-FFF2-40B4-BE49-F238E27FC236}">
              <a16:creationId xmlns:a16="http://schemas.microsoft.com/office/drawing/2014/main" id="{00000000-0008-0000-0500-00009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1" name="Text Box 17">
          <a:extLst>
            <a:ext uri="{FF2B5EF4-FFF2-40B4-BE49-F238E27FC236}">
              <a16:creationId xmlns:a16="http://schemas.microsoft.com/office/drawing/2014/main" id="{00000000-0008-0000-0500-00009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2" name="Text Box 18">
          <a:extLst>
            <a:ext uri="{FF2B5EF4-FFF2-40B4-BE49-F238E27FC236}">
              <a16:creationId xmlns:a16="http://schemas.microsoft.com/office/drawing/2014/main" id="{00000000-0008-0000-0500-00009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73" name="Text Box 19">
          <a:extLst>
            <a:ext uri="{FF2B5EF4-FFF2-40B4-BE49-F238E27FC236}">
              <a16:creationId xmlns:a16="http://schemas.microsoft.com/office/drawing/2014/main" id="{00000000-0008-0000-0500-00009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4" name="Text Box 16">
          <a:extLst>
            <a:ext uri="{FF2B5EF4-FFF2-40B4-BE49-F238E27FC236}">
              <a16:creationId xmlns:a16="http://schemas.microsoft.com/office/drawing/2014/main" id="{00000000-0008-0000-0500-00009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5" name="Text Box 17">
          <a:extLst>
            <a:ext uri="{FF2B5EF4-FFF2-40B4-BE49-F238E27FC236}">
              <a16:creationId xmlns:a16="http://schemas.microsoft.com/office/drawing/2014/main" id="{00000000-0008-0000-0500-00009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6" name="Text Box 18">
          <a:extLst>
            <a:ext uri="{FF2B5EF4-FFF2-40B4-BE49-F238E27FC236}">
              <a16:creationId xmlns:a16="http://schemas.microsoft.com/office/drawing/2014/main" id="{00000000-0008-0000-0500-0000A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77" name="Text Box 19">
          <a:extLst>
            <a:ext uri="{FF2B5EF4-FFF2-40B4-BE49-F238E27FC236}">
              <a16:creationId xmlns:a16="http://schemas.microsoft.com/office/drawing/2014/main" id="{00000000-0008-0000-0500-0000A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8" name="Text Box 16">
          <a:extLst>
            <a:ext uri="{FF2B5EF4-FFF2-40B4-BE49-F238E27FC236}">
              <a16:creationId xmlns:a16="http://schemas.microsoft.com/office/drawing/2014/main" id="{00000000-0008-0000-0500-0000A2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79" name="Text Box 17">
          <a:extLst>
            <a:ext uri="{FF2B5EF4-FFF2-40B4-BE49-F238E27FC236}">
              <a16:creationId xmlns:a16="http://schemas.microsoft.com/office/drawing/2014/main" id="{00000000-0008-0000-0500-0000A3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0" name="Text Box 18">
          <a:extLst>
            <a:ext uri="{FF2B5EF4-FFF2-40B4-BE49-F238E27FC236}">
              <a16:creationId xmlns:a16="http://schemas.microsoft.com/office/drawing/2014/main" id="{00000000-0008-0000-0500-0000A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2981" name="Text Box 19">
          <a:extLst>
            <a:ext uri="{FF2B5EF4-FFF2-40B4-BE49-F238E27FC236}">
              <a16:creationId xmlns:a16="http://schemas.microsoft.com/office/drawing/2014/main" id="{00000000-0008-0000-0500-0000A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2982" name="Text Box 15">
          <a:extLst>
            <a:ext uri="{FF2B5EF4-FFF2-40B4-BE49-F238E27FC236}">
              <a16:creationId xmlns:a16="http://schemas.microsoft.com/office/drawing/2014/main" id="{00000000-0008-0000-0500-0000A6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3" name="Text Box 16">
          <a:extLst>
            <a:ext uri="{FF2B5EF4-FFF2-40B4-BE49-F238E27FC236}">
              <a16:creationId xmlns:a16="http://schemas.microsoft.com/office/drawing/2014/main" id="{00000000-0008-0000-0500-0000A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4" name="Text Box 17">
          <a:extLst>
            <a:ext uri="{FF2B5EF4-FFF2-40B4-BE49-F238E27FC236}">
              <a16:creationId xmlns:a16="http://schemas.microsoft.com/office/drawing/2014/main" id="{00000000-0008-0000-0500-0000A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5" name="Text Box 18">
          <a:extLst>
            <a:ext uri="{FF2B5EF4-FFF2-40B4-BE49-F238E27FC236}">
              <a16:creationId xmlns:a16="http://schemas.microsoft.com/office/drawing/2014/main" id="{00000000-0008-0000-0500-0000A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2986" name="Text Box 19">
          <a:extLst>
            <a:ext uri="{FF2B5EF4-FFF2-40B4-BE49-F238E27FC236}">
              <a16:creationId xmlns:a16="http://schemas.microsoft.com/office/drawing/2014/main" id="{00000000-0008-0000-0500-0000A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7" name="Text Box 16">
          <a:extLst>
            <a:ext uri="{FF2B5EF4-FFF2-40B4-BE49-F238E27FC236}">
              <a16:creationId xmlns:a16="http://schemas.microsoft.com/office/drawing/2014/main" id="{00000000-0008-0000-0500-0000A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8" name="Text Box 17">
          <a:extLst>
            <a:ext uri="{FF2B5EF4-FFF2-40B4-BE49-F238E27FC236}">
              <a16:creationId xmlns:a16="http://schemas.microsoft.com/office/drawing/2014/main" id="{00000000-0008-0000-0500-0000AC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2989" name="Text Box 18">
          <a:extLst>
            <a:ext uri="{FF2B5EF4-FFF2-40B4-BE49-F238E27FC236}">
              <a16:creationId xmlns:a16="http://schemas.microsoft.com/office/drawing/2014/main" id="{00000000-0008-0000-0500-0000A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0" name="Text Box 16">
          <a:extLst>
            <a:ext uri="{FF2B5EF4-FFF2-40B4-BE49-F238E27FC236}">
              <a16:creationId xmlns:a16="http://schemas.microsoft.com/office/drawing/2014/main" id="{00000000-0008-0000-0500-0000A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1" name="Text Box 17">
          <a:extLst>
            <a:ext uri="{FF2B5EF4-FFF2-40B4-BE49-F238E27FC236}">
              <a16:creationId xmlns:a16="http://schemas.microsoft.com/office/drawing/2014/main" id="{00000000-0008-0000-0500-0000A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2" name="Text Box 18">
          <a:extLst>
            <a:ext uri="{FF2B5EF4-FFF2-40B4-BE49-F238E27FC236}">
              <a16:creationId xmlns:a16="http://schemas.microsoft.com/office/drawing/2014/main" id="{00000000-0008-0000-0500-0000B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3" name="Text Box 19">
          <a:extLst>
            <a:ext uri="{FF2B5EF4-FFF2-40B4-BE49-F238E27FC236}">
              <a16:creationId xmlns:a16="http://schemas.microsoft.com/office/drawing/2014/main" id="{00000000-0008-0000-0500-0000B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4" name="Text Box 16">
          <a:extLst>
            <a:ext uri="{FF2B5EF4-FFF2-40B4-BE49-F238E27FC236}">
              <a16:creationId xmlns:a16="http://schemas.microsoft.com/office/drawing/2014/main" id="{00000000-0008-0000-0500-0000B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5" name="Text Box 17">
          <a:extLst>
            <a:ext uri="{FF2B5EF4-FFF2-40B4-BE49-F238E27FC236}">
              <a16:creationId xmlns:a16="http://schemas.microsoft.com/office/drawing/2014/main" id="{00000000-0008-0000-0500-0000B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6" name="Text Box 18">
          <a:extLst>
            <a:ext uri="{FF2B5EF4-FFF2-40B4-BE49-F238E27FC236}">
              <a16:creationId xmlns:a16="http://schemas.microsoft.com/office/drawing/2014/main" id="{00000000-0008-0000-0500-0000B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2997" name="Text Box 19">
          <a:extLst>
            <a:ext uri="{FF2B5EF4-FFF2-40B4-BE49-F238E27FC236}">
              <a16:creationId xmlns:a16="http://schemas.microsoft.com/office/drawing/2014/main" id="{00000000-0008-0000-0500-0000B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56743"/>
    <xdr:sp macro="" textlink="">
      <xdr:nvSpPr>
        <xdr:cNvPr id="2998" name="Text Box 15">
          <a:extLst>
            <a:ext uri="{FF2B5EF4-FFF2-40B4-BE49-F238E27FC236}">
              <a16:creationId xmlns:a16="http://schemas.microsoft.com/office/drawing/2014/main" id="{00000000-0008-0000-0500-0000B60B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442269"/>
    <xdr:sp macro="" textlink="">
      <xdr:nvSpPr>
        <xdr:cNvPr id="2999" name="Text Box 15">
          <a:extLst>
            <a:ext uri="{FF2B5EF4-FFF2-40B4-BE49-F238E27FC236}">
              <a16:creationId xmlns:a16="http://schemas.microsoft.com/office/drawing/2014/main" id="{00000000-0008-0000-0500-0000B7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3001" name="Text Box 15">
          <a:extLst>
            <a:ext uri="{FF2B5EF4-FFF2-40B4-BE49-F238E27FC236}">
              <a16:creationId xmlns:a16="http://schemas.microsoft.com/office/drawing/2014/main" id="{00000000-0008-0000-0500-0000B9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444331"/>
    <xdr:sp macro="" textlink="">
      <xdr:nvSpPr>
        <xdr:cNvPr id="3002" name="Text Box 15">
          <a:extLst>
            <a:ext uri="{FF2B5EF4-FFF2-40B4-BE49-F238E27FC236}">
              <a16:creationId xmlns:a16="http://schemas.microsoft.com/office/drawing/2014/main" id="{00000000-0008-0000-0500-0000BA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72</xdr:row>
      <xdr:rowOff>504825</xdr:rowOff>
    </xdr:from>
    <xdr:ext cx="95250" cy="213632"/>
    <xdr:sp macro="" textlink="">
      <xdr:nvSpPr>
        <xdr:cNvPr id="3003" name="Text Box 15">
          <a:extLst>
            <a:ext uri="{FF2B5EF4-FFF2-40B4-BE49-F238E27FC236}">
              <a16:creationId xmlns:a16="http://schemas.microsoft.com/office/drawing/2014/main" id="{00000000-0008-0000-0500-0000BB0B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4" name="Text Box 16">
          <a:extLst>
            <a:ext uri="{FF2B5EF4-FFF2-40B4-BE49-F238E27FC236}">
              <a16:creationId xmlns:a16="http://schemas.microsoft.com/office/drawing/2014/main" id="{00000000-0008-0000-0500-0000B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5" name="Text Box 17">
          <a:extLst>
            <a:ext uri="{FF2B5EF4-FFF2-40B4-BE49-F238E27FC236}">
              <a16:creationId xmlns:a16="http://schemas.microsoft.com/office/drawing/2014/main" id="{00000000-0008-0000-0500-0000BD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6" name="Text Box 18">
          <a:extLst>
            <a:ext uri="{FF2B5EF4-FFF2-40B4-BE49-F238E27FC236}">
              <a16:creationId xmlns:a16="http://schemas.microsoft.com/office/drawing/2014/main" id="{00000000-0008-0000-0500-0000BE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07" name="Text Box 19">
          <a:extLst>
            <a:ext uri="{FF2B5EF4-FFF2-40B4-BE49-F238E27FC236}">
              <a16:creationId xmlns:a16="http://schemas.microsoft.com/office/drawing/2014/main" id="{00000000-0008-0000-0500-0000BF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8" name="Text Box 16">
          <a:extLst>
            <a:ext uri="{FF2B5EF4-FFF2-40B4-BE49-F238E27FC236}">
              <a16:creationId xmlns:a16="http://schemas.microsoft.com/office/drawing/2014/main" id="{00000000-0008-0000-0500-0000C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09" name="Text Box 17">
          <a:extLst>
            <a:ext uri="{FF2B5EF4-FFF2-40B4-BE49-F238E27FC236}">
              <a16:creationId xmlns:a16="http://schemas.microsoft.com/office/drawing/2014/main" id="{00000000-0008-0000-0500-0000C1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0" name="Text Box 18">
          <a:extLst>
            <a:ext uri="{FF2B5EF4-FFF2-40B4-BE49-F238E27FC236}">
              <a16:creationId xmlns:a16="http://schemas.microsoft.com/office/drawing/2014/main" id="{00000000-0008-0000-0500-0000C2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11" name="Text Box 19">
          <a:extLst>
            <a:ext uri="{FF2B5EF4-FFF2-40B4-BE49-F238E27FC236}">
              <a16:creationId xmlns:a16="http://schemas.microsoft.com/office/drawing/2014/main" id="{00000000-0008-0000-0500-0000C3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2" name="Text Box 16">
          <a:extLst>
            <a:ext uri="{FF2B5EF4-FFF2-40B4-BE49-F238E27FC236}">
              <a16:creationId xmlns:a16="http://schemas.microsoft.com/office/drawing/2014/main" id="{00000000-0008-0000-0500-0000C4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3" name="Text Box 17">
          <a:extLst>
            <a:ext uri="{FF2B5EF4-FFF2-40B4-BE49-F238E27FC236}">
              <a16:creationId xmlns:a16="http://schemas.microsoft.com/office/drawing/2014/main" id="{00000000-0008-0000-0500-0000C5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4" name="Text Box 18">
          <a:extLst>
            <a:ext uri="{FF2B5EF4-FFF2-40B4-BE49-F238E27FC236}">
              <a16:creationId xmlns:a16="http://schemas.microsoft.com/office/drawing/2014/main" id="{00000000-0008-0000-0500-0000C6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78</xdr:row>
      <xdr:rowOff>0</xdr:rowOff>
    </xdr:from>
    <xdr:ext cx="95250" cy="171450"/>
    <xdr:sp macro="" textlink="">
      <xdr:nvSpPr>
        <xdr:cNvPr id="3015" name="Text Box 19">
          <a:extLst>
            <a:ext uri="{FF2B5EF4-FFF2-40B4-BE49-F238E27FC236}">
              <a16:creationId xmlns:a16="http://schemas.microsoft.com/office/drawing/2014/main" id="{00000000-0008-0000-0500-0000C70B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16" name="Text Box 15">
          <a:extLst>
            <a:ext uri="{FF2B5EF4-FFF2-40B4-BE49-F238E27FC236}">
              <a16:creationId xmlns:a16="http://schemas.microsoft.com/office/drawing/2014/main" id="{00000000-0008-0000-0500-0000C8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7" name="Text Box 16">
          <a:extLst>
            <a:ext uri="{FF2B5EF4-FFF2-40B4-BE49-F238E27FC236}">
              <a16:creationId xmlns:a16="http://schemas.microsoft.com/office/drawing/2014/main" id="{00000000-0008-0000-0500-0000C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8" name="Text Box 17">
          <a:extLst>
            <a:ext uri="{FF2B5EF4-FFF2-40B4-BE49-F238E27FC236}">
              <a16:creationId xmlns:a16="http://schemas.microsoft.com/office/drawing/2014/main" id="{00000000-0008-0000-0500-0000C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19" name="Text Box 18">
          <a:extLst>
            <a:ext uri="{FF2B5EF4-FFF2-40B4-BE49-F238E27FC236}">
              <a16:creationId xmlns:a16="http://schemas.microsoft.com/office/drawing/2014/main" id="{00000000-0008-0000-0500-0000C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20" name="Text Box 19">
          <a:extLst>
            <a:ext uri="{FF2B5EF4-FFF2-40B4-BE49-F238E27FC236}">
              <a16:creationId xmlns:a16="http://schemas.microsoft.com/office/drawing/2014/main" id="{00000000-0008-0000-0500-0000C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74</xdr:row>
      <xdr:rowOff>504825</xdr:rowOff>
    </xdr:from>
    <xdr:ext cx="95250" cy="442269"/>
    <xdr:sp macro="" textlink="">
      <xdr:nvSpPr>
        <xdr:cNvPr id="3021" name="Text Box 15">
          <a:extLst>
            <a:ext uri="{FF2B5EF4-FFF2-40B4-BE49-F238E27FC236}">
              <a16:creationId xmlns:a16="http://schemas.microsoft.com/office/drawing/2014/main" id="{00000000-0008-0000-0500-0000CD0B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2" name="Text Box 16">
          <a:extLst>
            <a:ext uri="{FF2B5EF4-FFF2-40B4-BE49-F238E27FC236}">
              <a16:creationId xmlns:a16="http://schemas.microsoft.com/office/drawing/2014/main" id="{00000000-0008-0000-0500-0000C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3" name="Text Box 17">
          <a:extLst>
            <a:ext uri="{FF2B5EF4-FFF2-40B4-BE49-F238E27FC236}">
              <a16:creationId xmlns:a16="http://schemas.microsoft.com/office/drawing/2014/main" id="{00000000-0008-0000-0500-0000C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24" name="Text Box 18">
          <a:extLst>
            <a:ext uri="{FF2B5EF4-FFF2-40B4-BE49-F238E27FC236}">
              <a16:creationId xmlns:a16="http://schemas.microsoft.com/office/drawing/2014/main" id="{00000000-0008-0000-0500-0000D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5" name="Text Box 16">
          <a:extLst>
            <a:ext uri="{FF2B5EF4-FFF2-40B4-BE49-F238E27FC236}">
              <a16:creationId xmlns:a16="http://schemas.microsoft.com/office/drawing/2014/main" id="{00000000-0008-0000-0500-0000D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6" name="Text Box 17">
          <a:extLst>
            <a:ext uri="{FF2B5EF4-FFF2-40B4-BE49-F238E27FC236}">
              <a16:creationId xmlns:a16="http://schemas.microsoft.com/office/drawing/2014/main" id="{00000000-0008-0000-0500-0000D2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7" name="Text Box 18">
          <a:extLst>
            <a:ext uri="{FF2B5EF4-FFF2-40B4-BE49-F238E27FC236}">
              <a16:creationId xmlns:a16="http://schemas.microsoft.com/office/drawing/2014/main" id="{00000000-0008-0000-0500-0000D3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8" name="Text Box 19">
          <a:extLst>
            <a:ext uri="{FF2B5EF4-FFF2-40B4-BE49-F238E27FC236}">
              <a16:creationId xmlns:a16="http://schemas.microsoft.com/office/drawing/2014/main" id="{00000000-0008-0000-0500-0000D4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29" name="Text Box 16">
          <a:extLst>
            <a:ext uri="{FF2B5EF4-FFF2-40B4-BE49-F238E27FC236}">
              <a16:creationId xmlns:a16="http://schemas.microsoft.com/office/drawing/2014/main" id="{00000000-0008-0000-0500-0000D5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0" name="Text Box 17">
          <a:extLst>
            <a:ext uri="{FF2B5EF4-FFF2-40B4-BE49-F238E27FC236}">
              <a16:creationId xmlns:a16="http://schemas.microsoft.com/office/drawing/2014/main" id="{00000000-0008-0000-0500-0000D6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31" name="Text Box 18">
          <a:extLst>
            <a:ext uri="{FF2B5EF4-FFF2-40B4-BE49-F238E27FC236}">
              <a16:creationId xmlns:a16="http://schemas.microsoft.com/office/drawing/2014/main" id="{00000000-0008-0000-0500-0000D7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32" name="Text Box 15">
          <a:extLst>
            <a:ext uri="{FF2B5EF4-FFF2-40B4-BE49-F238E27FC236}">
              <a16:creationId xmlns:a16="http://schemas.microsoft.com/office/drawing/2014/main" id="{00000000-0008-0000-0500-0000D8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3" name="Text Box 16">
          <a:extLst>
            <a:ext uri="{FF2B5EF4-FFF2-40B4-BE49-F238E27FC236}">
              <a16:creationId xmlns:a16="http://schemas.microsoft.com/office/drawing/2014/main" id="{00000000-0008-0000-0500-0000D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4" name="Text Box 17">
          <a:extLst>
            <a:ext uri="{FF2B5EF4-FFF2-40B4-BE49-F238E27FC236}">
              <a16:creationId xmlns:a16="http://schemas.microsoft.com/office/drawing/2014/main" id="{00000000-0008-0000-0500-0000D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5" name="Text Box 18">
          <a:extLst>
            <a:ext uri="{FF2B5EF4-FFF2-40B4-BE49-F238E27FC236}">
              <a16:creationId xmlns:a16="http://schemas.microsoft.com/office/drawing/2014/main" id="{00000000-0008-0000-0500-0000D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36" name="Text Box 19">
          <a:extLst>
            <a:ext uri="{FF2B5EF4-FFF2-40B4-BE49-F238E27FC236}">
              <a16:creationId xmlns:a16="http://schemas.microsoft.com/office/drawing/2014/main" id="{00000000-0008-0000-0500-0000D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7" name="Text Box 16">
          <a:extLst>
            <a:ext uri="{FF2B5EF4-FFF2-40B4-BE49-F238E27FC236}">
              <a16:creationId xmlns:a16="http://schemas.microsoft.com/office/drawing/2014/main" id="{00000000-0008-0000-0500-0000D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8" name="Text Box 17">
          <a:extLst>
            <a:ext uri="{FF2B5EF4-FFF2-40B4-BE49-F238E27FC236}">
              <a16:creationId xmlns:a16="http://schemas.microsoft.com/office/drawing/2014/main" id="{00000000-0008-0000-0500-0000D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39" name="Text Box 18">
          <a:extLst>
            <a:ext uri="{FF2B5EF4-FFF2-40B4-BE49-F238E27FC236}">
              <a16:creationId xmlns:a16="http://schemas.microsoft.com/office/drawing/2014/main" id="{00000000-0008-0000-0500-0000D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40" name="Text Box 19">
          <a:extLst>
            <a:ext uri="{FF2B5EF4-FFF2-40B4-BE49-F238E27FC236}">
              <a16:creationId xmlns:a16="http://schemas.microsoft.com/office/drawing/2014/main" id="{00000000-0008-0000-0500-0000E0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1" name="Text Box 16">
          <a:extLst>
            <a:ext uri="{FF2B5EF4-FFF2-40B4-BE49-F238E27FC236}">
              <a16:creationId xmlns:a16="http://schemas.microsoft.com/office/drawing/2014/main" id="{00000000-0008-0000-0500-0000E1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2" name="Text Box 17">
          <a:extLst>
            <a:ext uri="{FF2B5EF4-FFF2-40B4-BE49-F238E27FC236}">
              <a16:creationId xmlns:a16="http://schemas.microsoft.com/office/drawing/2014/main" id="{00000000-0008-0000-0500-0000E2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3" name="Text Box 18">
          <a:extLst>
            <a:ext uri="{FF2B5EF4-FFF2-40B4-BE49-F238E27FC236}">
              <a16:creationId xmlns:a16="http://schemas.microsoft.com/office/drawing/2014/main" id="{00000000-0008-0000-0500-0000E3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73</xdr:row>
      <xdr:rowOff>0</xdr:rowOff>
    </xdr:from>
    <xdr:ext cx="95250" cy="171450"/>
    <xdr:sp macro="" textlink="">
      <xdr:nvSpPr>
        <xdr:cNvPr id="3044" name="Text Box 19">
          <a:extLst>
            <a:ext uri="{FF2B5EF4-FFF2-40B4-BE49-F238E27FC236}">
              <a16:creationId xmlns:a16="http://schemas.microsoft.com/office/drawing/2014/main" id="{00000000-0008-0000-0500-0000E40B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014"/>
    <xdr:sp macro="" textlink="">
      <xdr:nvSpPr>
        <xdr:cNvPr id="3045" name="Text Box 15">
          <a:extLst>
            <a:ext uri="{FF2B5EF4-FFF2-40B4-BE49-F238E27FC236}">
              <a16:creationId xmlns:a16="http://schemas.microsoft.com/office/drawing/2014/main" id="{00000000-0008-0000-0500-0000E50B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6" name="Text Box 16">
          <a:extLst>
            <a:ext uri="{FF2B5EF4-FFF2-40B4-BE49-F238E27FC236}">
              <a16:creationId xmlns:a16="http://schemas.microsoft.com/office/drawing/2014/main" id="{00000000-0008-0000-0500-0000E6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7" name="Text Box 17">
          <a:extLst>
            <a:ext uri="{FF2B5EF4-FFF2-40B4-BE49-F238E27FC236}">
              <a16:creationId xmlns:a16="http://schemas.microsoft.com/office/drawing/2014/main" id="{00000000-0008-0000-0500-0000E7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8" name="Text Box 18">
          <a:extLst>
            <a:ext uri="{FF2B5EF4-FFF2-40B4-BE49-F238E27FC236}">
              <a16:creationId xmlns:a16="http://schemas.microsoft.com/office/drawing/2014/main" id="{00000000-0008-0000-0500-0000E8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0</xdr:rowOff>
    </xdr:from>
    <xdr:ext cx="95250" cy="171450"/>
    <xdr:sp macro="" textlink="">
      <xdr:nvSpPr>
        <xdr:cNvPr id="3049" name="Text Box 19">
          <a:extLst>
            <a:ext uri="{FF2B5EF4-FFF2-40B4-BE49-F238E27FC236}">
              <a16:creationId xmlns:a16="http://schemas.microsoft.com/office/drawing/2014/main" id="{00000000-0008-0000-0500-0000E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0" name="Text Box 16">
          <a:extLst>
            <a:ext uri="{FF2B5EF4-FFF2-40B4-BE49-F238E27FC236}">
              <a16:creationId xmlns:a16="http://schemas.microsoft.com/office/drawing/2014/main" id="{00000000-0008-0000-0500-0000EA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0</xdr:rowOff>
    </xdr:from>
    <xdr:ext cx="95250" cy="171450"/>
    <xdr:sp macro="" textlink="">
      <xdr:nvSpPr>
        <xdr:cNvPr id="3051" name="Text Box 17">
          <a:extLst>
            <a:ext uri="{FF2B5EF4-FFF2-40B4-BE49-F238E27FC236}">
              <a16:creationId xmlns:a16="http://schemas.microsoft.com/office/drawing/2014/main" id="{00000000-0008-0000-0500-0000EB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78</xdr:row>
      <xdr:rowOff>15875</xdr:rowOff>
    </xdr:from>
    <xdr:ext cx="95250" cy="171450"/>
    <xdr:sp macro="" textlink="">
      <xdr:nvSpPr>
        <xdr:cNvPr id="3052" name="Text Box 18">
          <a:extLst>
            <a:ext uri="{FF2B5EF4-FFF2-40B4-BE49-F238E27FC236}">
              <a16:creationId xmlns:a16="http://schemas.microsoft.com/office/drawing/2014/main" id="{00000000-0008-0000-0500-0000EC0B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3" name="Text Box 16">
          <a:extLst>
            <a:ext uri="{FF2B5EF4-FFF2-40B4-BE49-F238E27FC236}">
              <a16:creationId xmlns:a16="http://schemas.microsoft.com/office/drawing/2014/main" id="{00000000-0008-0000-0500-0000ED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4" name="Text Box 17">
          <a:extLst>
            <a:ext uri="{FF2B5EF4-FFF2-40B4-BE49-F238E27FC236}">
              <a16:creationId xmlns:a16="http://schemas.microsoft.com/office/drawing/2014/main" id="{00000000-0008-0000-0500-0000EE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5" name="Text Box 18">
          <a:extLst>
            <a:ext uri="{FF2B5EF4-FFF2-40B4-BE49-F238E27FC236}">
              <a16:creationId xmlns:a16="http://schemas.microsoft.com/office/drawing/2014/main" id="{00000000-0008-0000-0500-0000EF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6" name="Text Box 19">
          <a:extLst>
            <a:ext uri="{FF2B5EF4-FFF2-40B4-BE49-F238E27FC236}">
              <a16:creationId xmlns:a16="http://schemas.microsoft.com/office/drawing/2014/main" id="{00000000-0008-0000-0500-0000F0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78</xdr:row>
      <xdr:rowOff>0</xdr:rowOff>
    </xdr:from>
    <xdr:ext cx="95250" cy="171450"/>
    <xdr:sp macro="" textlink="">
      <xdr:nvSpPr>
        <xdr:cNvPr id="3057" name="Text Box 16">
          <a:extLst>
            <a:ext uri="{FF2B5EF4-FFF2-40B4-BE49-F238E27FC236}">
              <a16:creationId xmlns:a16="http://schemas.microsoft.com/office/drawing/2014/main" id="{00000000-0008-0000-0500-0000F10B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58" name="Text Box 15">
          <a:extLst>
            <a:ext uri="{FF2B5EF4-FFF2-40B4-BE49-F238E27FC236}">
              <a16:creationId xmlns:a16="http://schemas.microsoft.com/office/drawing/2014/main" id="{00000000-0008-0000-0500-0000F20B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8496"/>
    <xdr:sp macro="" textlink="">
      <xdr:nvSpPr>
        <xdr:cNvPr id="3059" name="Text Box 15">
          <a:extLst>
            <a:ext uri="{FF2B5EF4-FFF2-40B4-BE49-F238E27FC236}">
              <a16:creationId xmlns:a16="http://schemas.microsoft.com/office/drawing/2014/main" id="{00000000-0008-0000-0500-0000F30B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60" name="Text Box 15">
          <a:extLst>
            <a:ext uri="{FF2B5EF4-FFF2-40B4-BE49-F238E27FC236}">
              <a16:creationId xmlns:a16="http://schemas.microsoft.com/office/drawing/2014/main" id="{00000000-0008-0000-0500-0000F40B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62" name="Text Box 15">
          <a:extLst>
            <a:ext uri="{FF2B5EF4-FFF2-40B4-BE49-F238E27FC236}">
              <a16:creationId xmlns:a16="http://schemas.microsoft.com/office/drawing/2014/main" id="{00000000-0008-0000-0500-0000F60B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63" name="Text Box 15">
          <a:extLst>
            <a:ext uri="{FF2B5EF4-FFF2-40B4-BE49-F238E27FC236}">
              <a16:creationId xmlns:a16="http://schemas.microsoft.com/office/drawing/2014/main" id="{00000000-0008-0000-0500-0000F70B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78</xdr:row>
      <xdr:rowOff>170392</xdr:rowOff>
    </xdr:from>
    <xdr:ext cx="95250" cy="213632"/>
    <xdr:sp macro="" textlink="">
      <xdr:nvSpPr>
        <xdr:cNvPr id="3064" name="Text Box 15">
          <a:extLst>
            <a:ext uri="{FF2B5EF4-FFF2-40B4-BE49-F238E27FC236}">
              <a16:creationId xmlns:a16="http://schemas.microsoft.com/office/drawing/2014/main" id="{00000000-0008-0000-0500-0000F80B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5" name="Text Box 16">
          <a:extLst>
            <a:ext uri="{FF2B5EF4-FFF2-40B4-BE49-F238E27FC236}">
              <a16:creationId xmlns:a16="http://schemas.microsoft.com/office/drawing/2014/main" id="{00000000-0008-0000-0500-0000F9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6" name="Text Box 17">
          <a:extLst>
            <a:ext uri="{FF2B5EF4-FFF2-40B4-BE49-F238E27FC236}">
              <a16:creationId xmlns:a16="http://schemas.microsoft.com/office/drawing/2014/main" id="{00000000-0008-0000-0500-0000FA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7" name="Text Box 18">
          <a:extLst>
            <a:ext uri="{FF2B5EF4-FFF2-40B4-BE49-F238E27FC236}">
              <a16:creationId xmlns:a16="http://schemas.microsoft.com/office/drawing/2014/main" id="{00000000-0008-0000-0500-0000FB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68" name="Text Box 19">
          <a:extLst>
            <a:ext uri="{FF2B5EF4-FFF2-40B4-BE49-F238E27FC236}">
              <a16:creationId xmlns:a16="http://schemas.microsoft.com/office/drawing/2014/main" id="{00000000-0008-0000-0500-0000FC0B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69" name="Text Box 16">
          <a:extLst>
            <a:ext uri="{FF2B5EF4-FFF2-40B4-BE49-F238E27FC236}">
              <a16:creationId xmlns:a16="http://schemas.microsoft.com/office/drawing/2014/main" id="{00000000-0008-0000-0500-0000FD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0" name="Text Box 17">
          <a:extLst>
            <a:ext uri="{FF2B5EF4-FFF2-40B4-BE49-F238E27FC236}">
              <a16:creationId xmlns:a16="http://schemas.microsoft.com/office/drawing/2014/main" id="{00000000-0008-0000-0500-0000FE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1" name="Text Box 18">
          <a:extLst>
            <a:ext uri="{FF2B5EF4-FFF2-40B4-BE49-F238E27FC236}">
              <a16:creationId xmlns:a16="http://schemas.microsoft.com/office/drawing/2014/main" id="{00000000-0008-0000-0500-0000FF0B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72" name="Text Box 19">
          <a:extLst>
            <a:ext uri="{FF2B5EF4-FFF2-40B4-BE49-F238E27FC236}">
              <a16:creationId xmlns:a16="http://schemas.microsoft.com/office/drawing/2014/main" id="{00000000-0008-0000-0500-00000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3" name="Text Box 16">
          <a:extLst>
            <a:ext uri="{FF2B5EF4-FFF2-40B4-BE49-F238E27FC236}">
              <a16:creationId xmlns:a16="http://schemas.microsoft.com/office/drawing/2014/main" id="{00000000-0008-0000-0500-00000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4" name="Text Box 17">
          <a:extLst>
            <a:ext uri="{FF2B5EF4-FFF2-40B4-BE49-F238E27FC236}">
              <a16:creationId xmlns:a16="http://schemas.microsoft.com/office/drawing/2014/main" id="{00000000-0008-0000-0500-00000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5" name="Text Box 18">
          <a:extLst>
            <a:ext uri="{FF2B5EF4-FFF2-40B4-BE49-F238E27FC236}">
              <a16:creationId xmlns:a16="http://schemas.microsoft.com/office/drawing/2014/main" id="{00000000-0008-0000-0500-00000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076" name="Text Box 19">
          <a:extLst>
            <a:ext uri="{FF2B5EF4-FFF2-40B4-BE49-F238E27FC236}">
              <a16:creationId xmlns:a16="http://schemas.microsoft.com/office/drawing/2014/main" id="{00000000-0008-0000-0500-00000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077" name="Text Box 15">
          <a:extLst>
            <a:ext uri="{FF2B5EF4-FFF2-40B4-BE49-F238E27FC236}">
              <a16:creationId xmlns:a16="http://schemas.microsoft.com/office/drawing/2014/main" id="{00000000-0008-0000-0500-00000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8" name="Text Box 16">
          <a:extLst>
            <a:ext uri="{FF2B5EF4-FFF2-40B4-BE49-F238E27FC236}">
              <a16:creationId xmlns:a16="http://schemas.microsoft.com/office/drawing/2014/main" id="{00000000-0008-0000-0500-00000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79" name="Text Box 17">
          <a:extLst>
            <a:ext uri="{FF2B5EF4-FFF2-40B4-BE49-F238E27FC236}">
              <a16:creationId xmlns:a16="http://schemas.microsoft.com/office/drawing/2014/main" id="{00000000-0008-0000-0500-00000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0" name="Text Box 18">
          <a:extLst>
            <a:ext uri="{FF2B5EF4-FFF2-40B4-BE49-F238E27FC236}">
              <a16:creationId xmlns:a16="http://schemas.microsoft.com/office/drawing/2014/main" id="{00000000-0008-0000-0500-00000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81" name="Text Box 19">
          <a:extLst>
            <a:ext uri="{FF2B5EF4-FFF2-40B4-BE49-F238E27FC236}">
              <a16:creationId xmlns:a16="http://schemas.microsoft.com/office/drawing/2014/main" id="{00000000-0008-0000-0500-00000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2" name="Text Box 16">
          <a:extLst>
            <a:ext uri="{FF2B5EF4-FFF2-40B4-BE49-F238E27FC236}">
              <a16:creationId xmlns:a16="http://schemas.microsoft.com/office/drawing/2014/main" id="{00000000-0008-0000-0500-00000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3" name="Text Box 17">
          <a:extLst>
            <a:ext uri="{FF2B5EF4-FFF2-40B4-BE49-F238E27FC236}">
              <a16:creationId xmlns:a16="http://schemas.microsoft.com/office/drawing/2014/main" id="{00000000-0008-0000-0500-00000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084" name="Text Box 18">
          <a:extLst>
            <a:ext uri="{FF2B5EF4-FFF2-40B4-BE49-F238E27FC236}">
              <a16:creationId xmlns:a16="http://schemas.microsoft.com/office/drawing/2014/main" id="{00000000-0008-0000-0500-00000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5" name="Text Box 16">
          <a:extLst>
            <a:ext uri="{FF2B5EF4-FFF2-40B4-BE49-F238E27FC236}">
              <a16:creationId xmlns:a16="http://schemas.microsoft.com/office/drawing/2014/main" id="{00000000-0008-0000-0500-00000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6" name="Text Box 17">
          <a:extLst>
            <a:ext uri="{FF2B5EF4-FFF2-40B4-BE49-F238E27FC236}">
              <a16:creationId xmlns:a16="http://schemas.microsoft.com/office/drawing/2014/main" id="{00000000-0008-0000-0500-00000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7" name="Text Box 18">
          <a:extLst>
            <a:ext uri="{FF2B5EF4-FFF2-40B4-BE49-F238E27FC236}">
              <a16:creationId xmlns:a16="http://schemas.microsoft.com/office/drawing/2014/main" id="{00000000-0008-0000-0500-00000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8" name="Text Box 19">
          <a:extLst>
            <a:ext uri="{FF2B5EF4-FFF2-40B4-BE49-F238E27FC236}">
              <a16:creationId xmlns:a16="http://schemas.microsoft.com/office/drawing/2014/main" id="{00000000-0008-0000-0500-00001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89" name="Text Box 16">
          <a:extLst>
            <a:ext uri="{FF2B5EF4-FFF2-40B4-BE49-F238E27FC236}">
              <a16:creationId xmlns:a16="http://schemas.microsoft.com/office/drawing/2014/main" id="{00000000-0008-0000-0500-00001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0" name="Text Box 17">
          <a:extLst>
            <a:ext uri="{FF2B5EF4-FFF2-40B4-BE49-F238E27FC236}">
              <a16:creationId xmlns:a16="http://schemas.microsoft.com/office/drawing/2014/main" id="{00000000-0008-0000-0500-00001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1" name="Text Box 18">
          <a:extLst>
            <a:ext uri="{FF2B5EF4-FFF2-40B4-BE49-F238E27FC236}">
              <a16:creationId xmlns:a16="http://schemas.microsoft.com/office/drawing/2014/main" id="{00000000-0008-0000-0500-00001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092" name="Text Box 19">
          <a:extLst>
            <a:ext uri="{FF2B5EF4-FFF2-40B4-BE49-F238E27FC236}">
              <a16:creationId xmlns:a16="http://schemas.microsoft.com/office/drawing/2014/main" id="{00000000-0008-0000-0500-00001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56743"/>
    <xdr:sp macro="" textlink="">
      <xdr:nvSpPr>
        <xdr:cNvPr id="3093" name="Text Box 15">
          <a:extLst>
            <a:ext uri="{FF2B5EF4-FFF2-40B4-BE49-F238E27FC236}">
              <a16:creationId xmlns:a16="http://schemas.microsoft.com/office/drawing/2014/main" id="{00000000-0008-0000-0500-000015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442269"/>
    <xdr:sp macro="" textlink="">
      <xdr:nvSpPr>
        <xdr:cNvPr id="3094" name="Text Box 15">
          <a:extLst>
            <a:ext uri="{FF2B5EF4-FFF2-40B4-BE49-F238E27FC236}">
              <a16:creationId xmlns:a16="http://schemas.microsoft.com/office/drawing/2014/main" id="{00000000-0008-0000-0500-000016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3096" name="Text Box 15">
          <a:extLst>
            <a:ext uri="{FF2B5EF4-FFF2-40B4-BE49-F238E27FC236}">
              <a16:creationId xmlns:a16="http://schemas.microsoft.com/office/drawing/2014/main" id="{00000000-0008-0000-0500-000018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444331"/>
    <xdr:sp macro="" textlink="">
      <xdr:nvSpPr>
        <xdr:cNvPr id="3097" name="Text Box 15">
          <a:extLst>
            <a:ext uri="{FF2B5EF4-FFF2-40B4-BE49-F238E27FC236}">
              <a16:creationId xmlns:a16="http://schemas.microsoft.com/office/drawing/2014/main" id="{00000000-0008-0000-0500-000019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78</xdr:row>
      <xdr:rowOff>504825</xdr:rowOff>
    </xdr:from>
    <xdr:ext cx="95250" cy="213632"/>
    <xdr:sp macro="" textlink="">
      <xdr:nvSpPr>
        <xdr:cNvPr id="3098" name="Text Box 15">
          <a:extLst>
            <a:ext uri="{FF2B5EF4-FFF2-40B4-BE49-F238E27FC236}">
              <a16:creationId xmlns:a16="http://schemas.microsoft.com/office/drawing/2014/main" id="{00000000-0008-0000-0500-00001A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099" name="Text Box 16">
          <a:extLst>
            <a:ext uri="{FF2B5EF4-FFF2-40B4-BE49-F238E27FC236}">
              <a16:creationId xmlns:a16="http://schemas.microsoft.com/office/drawing/2014/main" id="{00000000-0008-0000-0500-00001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0" name="Text Box 17">
          <a:extLst>
            <a:ext uri="{FF2B5EF4-FFF2-40B4-BE49-F238E27FC236}">
              <a16:creationId xmlns:a16="http://schemas.microsoft.com/office/drawing/2014/main" id="{00000000-0008-0000-0500-00001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1" name="Text Box 18">
          <a:extLst>
            <a:ext uri="{FF2B5EF4-FFF2-40B4-BE49-F238E27FC236}">
              <a16:creationId xmlns:a16="http://schemas.microsoft.com/office/drawing/2014/main" id="{00000000-0008-0000-0500-00001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02" name="Text Box 19">
          <a:extLst>
            <a:ext uri="{FF2B5EF4-FFF2-40B4-BE49-F238E27FC236}">
              <a16:creationId xmlns:a16="http://schemas.microsoft.com/office/drawing/2014/main" id="{00000000-0008-0000-0500-00001E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3" name="Text Box 16">
          <a:extLst>
            <a:ext uri="{FF2B5EF4-FFF2-40B4-BE49-F238E27FC236}">
              <a16:creationId xmlns:a16="http://schemas.microsoft.com/office/drawing/2014/main" id="{00000000-0008-0000-0500-00001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4" name="Text Box 17">
          <a:extLst>
            <a:ext uri="{FF2B5EF4-FFF2-40B4-BE49-F238E27FC236}">
              <a16:creationId xmlns:a16="http://schemas.microsoft.com/office/drawing/2014/main" id="{00000000-0008-0000-0500-00002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5" name="Text Box 18">
          <a:extLst>
            <a:ext uri="{FF2B5EF4-FFF2-40B4-BE49-F238E27FC236}">
              <a16:creationId xmlns:a16="http://schemas.microsoft.com/office/drawing/2014/main" id="{00000000-0008-0000-0500-00002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06" name="Text Box 19">
          <a:extLst>
            <a:ext uri="{FF2B5EF4-FFF2-40B4-BE49-F238E27FC236}">
              <a16:creationId xmlns:a16="http://schemas.microsoft.com/office/drawing/2014/main" id="{00000000-0008-0000-0500-000022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7" name="Text Box 16">
          <a:extLst>
            <a:ext uri="{FF2B5EF4-FFF2-40B4-BE49-F238E27FC236}">
              <a16:creationId xmlns:a16="http://schemas.microsoft.com/office/drawing/2014/main" id="{00000000-0008-0000-0500-00002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8" name="Text Box 17">
          <a:extLst>
            <a:ext uri="{FF2B5EF4-FFF2-40B4-BE49-F238E27FC236}">
              <a16:creationId xmlns:a16="http://schemas.microsoft.com/office/drawing/2014/main" id="{00000000-0008-0000-0500-00002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09" name="Text Box 18">
          <a:extLst>
            <a:ext uri="{FF2B5EF4-FFF2-40B4-BE49-F238E27FC236}">
              <a16:creationId xmlns:a16="http://schemas.microsoft.com/office/drawing/2014/main" id="{00000000-0008-0000-0500-00002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84</xdr:row>
      <xdr:rowOff>0</xdr:rowOff>
    </xdr:from>
    <xdr:ext cx="95250" cy="171450"/>
    <xdr:sp macro="" textlink="">
      <xdr:nvSpPr>
        <xdr:cNvPr id="3110" name="Text Box 19">
          <a:extLst>
            <a:ext uri="{FF2B5EF4-FFF2-40B4-BE49-F238E27FC236}">
              <a16:creationId xmlns:a16="http://schemas.microsoft.com/office/drawing/2014/main" id="{00000000-0008-0000-0500-000026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11" name="Text Box 15">
          <a:extLst>
            <a:ext uri="{FF2B5EF4-FFF2-40B4-BE49-F238E27FC236}">
              <a16:creationId xmlns:a16="http://schemas.microsoft.com/office/drawing/2014/main" id="{00000000-0008-0000-0500-000027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2" name="Text Box 16">
          <a:extLst>
            <a:ext uri="{FF2B5EF4-FFF2-40B4-BE49-F238E27FC236}">
              <a16:creationId xmlns:a16="http://schemas.microsoft.com/office/drawing/2014/main" id="{00000000-0008-0000-0500-00002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3" name="Text Box 17">
          <a:extLst>
            <a:ext uri="{FF2B5EF4-FFF2-40B4-BE49-F238E27FC236}">
              <a16:creationId xmlns:a16="http://schemas.microsoft.com/office/drawing/2014/main" id="{00000000-0008-0000-0500-00002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4" name="Text Box 18">
          <a:extLst>
            <a:ext uri="{FF2B5EF4-FFF2-40B4-BE49-F238E27FC236}">
              <a16:creationId xmlns:a16="http://schemas.microsoft.com/office/drawing/2014/main" id="{00000000-0008-0000-0500-00002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15" name="Text Box 19">
          <a:extLst>
            <a:ext uri="{FF2B5EF4-FFF2-40B4-BE49-F238E27FC236}">
              <a16:creationId xmlns:a16="http://schemas.microsoft.com/office/drawing/2014/main" id="{00000000-0008-0000-0500-00002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80</xdr:row>
      <xdr:rowOff>504825</xdr:rowOff>
    </xdr:from>
    <xdr:ext cx="95250" cy="442269"/>
    <xdr:sp macro="" textlink="">
      <xdr:nvSpPr>
        <xdr:cNvPr id="3116" name="Text Box 15">
          <a:extLst>
            <a:ext uri="{FF2B5EF4-FFF2-40B4-BE49-F238E27FC236}">
              <a16:creationId xmlns:a16="http://schemas.microsoft.com/office/drawing/2014/main" id="{00000000-0008-0000-0500-00002C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7" name="Text Box 16">
          <a:extLst>
            <a:ext uri="{FF2B5EF4-FFF2-40B4-BE49-F238E27FC236}">
              <a16:creationId xmlns:a16="http://schemas.microsoft.com/office/drawing/2014/main" id="{00000000-0008-0000-0500-00002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8" name="Text Box 17">
          <a:extLst>
            <a:ext uri="{FF2B5EF4-FFF2-40B4-BE49-F238E27FC236}">
              <a16:creationId xmlns:a16="http://schemas.microsoft.com/office/drawing/2014/main" id="{00000000-0008-0000-0500-00002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19" name="Text Box 18">
          <a:extLst>
            <a:ext uri="{FF2B5EF4-FFF2-40B4-BE49-F238E27FC236}">
              <a16:creationId xmlns:a16="http://schemas.microsoft.com/office/drawing/2014/main" id="{00000000-0008-0000-0500-00002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0" name="Text Box 16">
          <a:extLst>
            <a:ext uri="{FF2B5EF4-FFF2-40B4-BE49-F238E27FC236}">
              <a16:creationId xmlns:a16="http://schemas.microsoft.com/office/drawing/2014/main" id="{00000000-0008-0000-0500-00003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1" name="Text Box 17">
          <a:extLst>
            <a:ext uri="{FF2B5EF4-FFF2-40B4-BE49-F238E27FC236}">
              <a16:creationId xmlns:a16="http://schemas.microsoft.com/office/drawing/2014/main" id="{00000000-0008-0000-0500-00003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2" name="Text Box 18">
          <a:extLst>
            <a:ext uri="{FF2B5EF4-FFF2-40B4-BE49-F238E27FC236}">
              <a16:creationId xmlns:a16="http://schemas.microsoft.com/office/drawing/2014/main" id="{00000000-0008-0000-0500-00003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3" name="Text Box 19">
          <a:extLst>
            <a:ext uri="{FF2B5EF4-FFF2-40B4-BE49-F238E27FC236}">
              <a16:creationId xmlns:a16="http://schemas.microsoft.com/office/drawing/2014/main" id="{00000000-0008-0000-0500-00003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4" name="Text Box 16">
          <a:extLst>
            <a:ext uri="{FF2B5EF4-FFF2-40B4-BE49-F238E27FC236}">
              <a16:creationId xmlns:a16="http://schemas.microsoft.com/office/drawing/2014/main" id="{00000000-0008-0000-0500-00003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5" name="Text Box 17">
          <a:extLst>
            <a:ext uri="{FF2B5EF4-FFF2-40B4-BE49-F238E27FC236}">
              <a16:creationId xmlns:a16="http://schemas.microsoft.com/office/drawing/2014/main" id="{00000000-0008-0000-0500-00003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26" name="Text Box 18">
          <a:extLst>
            <a:ext uri="{FF2B5EF4-FFF2-40B4-BE49-F238E27FC236}">
              <a16:creationId xmlns:a16="http://schemas.microsoft.com/office/drawing/2014/main" id="{00000000-0008-0000-0500-000036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27" name="Text Box 15">
          <a:extLst>
            <a:ext uri="{FF2B5EF4-FFF2-40B4-BE49-F238E27FC236}">
              <a16:creationId xmlns:a16="http://schemas.microsoft.com/office/drawing/2014/main" id="{00000000-0008-0000-0500-000037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8" name="Text Box 16">
          <a:extLst>
            <a:ext uri="{FF2B5EF4-FFF2-40B4-BE49-F238E27FC236}">
              <a16:creationId xmlns:a16="http://schemas.microsoft.com/office/drawing/2014/main" id="{00000000-0008-0000-0500-00003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29" name="Text Box 17">
          <a:extLst>
            <a:ext uri="{FF2B5EF4-FFF2-40B4-BE49-F238E27FC236}">
              <a16:creationId xmlns:a16="http://schemas.microsoft.com/office/drawing/2014/main" id="{00000000-0008-0000-0500-00003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0" name="Text Box 18">
          <a:extLst>
            <a:ext uri="{FF2B5EF4-FFF2-40B4-BE49-F238E27FC236}">
              <a16:creationId xmlns:a16="http://schemas.microsoft.com/office/drawing/2014/main" id="{00000000-0008-0000-0500-00003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31" name="Text Box 19">
          <a:extLst>
            <a:ext uri="{FF2B5EF4-FFF2-40B4-BE49-F238E27FC236}">
              <a16:creationId xmlns:a16="http://schemas.microsoft.com/office/drawing/2014/main" id="{00000000-0008-0000-0500-00003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2" name="Text Box 16">
          <a:extLst>
            <a:ext uri="{FF2B5EF4-FFF2-40B4-BE49-F238E27FC236}">
              <a16:creationId xmlns:a16="http://schemas.microsoft.com/office/drawing/2014/main" id="{00000000-0008-0000-0500-00003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3" name="Text Box 17">
          <a:extLst>
            <a:ext uri="{FF2B5EF4-FFF2-40B4-BE49-F238E27FC236}">
              <a16:creationId xmlns:a16="http://schemas.microsoft.com/office/drawing/2014/main" id="{00000000-0008-0000-0500-00003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4" name="Text Box 18">
          <a:extLst>
            <a:ext uri="{FF2B5EF4-FFF2-40B4-BE49-F238E27FC236}">
              <a16:creationId xmlns:a16="http://schemas.microsoft.com/office/drawing/2014/main" id="{00000000-0008-0000-0500-00003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35" name="Text Box 19">
          <a:extLst>
            <a:ext uri="{FF2B5EF4-FFF2-40B4-BE49-F238E27FC236}">
              <a16:creationId xmlns:a16="http://schemas.microsoft.com/office/drawing/2014/main" id="{00000000-0008-0000-0500-00003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6" name="Text Box 16">
          <a:extLst>
            <a:ext uri="{FF2B5EF4-FFF2-40B4-BE49-F238E27FC236}">
              <a16:creationId xmlns:a16="http://schemas.microsoft.com/office/drawing/2014/main" id="{00000000-0008-0000-0500-00004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7" name="Text Box 17">
          <a:extLst>
            <a:ext uri="{FF2B5EF4-FFF2-40B4-BE49-F238E27FC236}">
              <a16:creationId xmlns:a16="http://schemas.microsoft.com/office/drawing/2014/main" id="{00000000-0008-0000-0500-00004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8" name="Text Box 18">
          <a:extLst>
            <a:ext uri="{FF2B5EF4-FFF2-40B4-BE49-F238E27FC236}">
              <a16:creationId xmlns:a16="http://schemas.microsoft.com/office/drawing/2014/main" id="{00000000-0008-0000-0500-00004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79</xdr:row>
      <xdr:rowOff>0</xdr:rowOff>
    </xdr:from>
    <xdr:ext cx="95250" cy="171450"/>
    <xdr:sp macro="" textlink="">
      <xdr:nvSpPr>
        <xdr:cNvPr id="3139" name="Text Box 19">
          <a:extLst>
            <a:ext uri="{FF2B5EF4-FFF2-40B4-BE49-F238E27FC236}">
              <a16:creationId xmlns:a16="http://schemas.microsoft.com/office/drawing/2014/main" id="{00000000-0008-0000-0500-000043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014"/>
    <xdr:sp macro="" textlink="">
      <xdr:nvSpPr>
        <xdr:cNvPr id="3140" name="Text Box 15">
          <a:extLst>
            <a:ext uri="{FF2B5EF4-FFF2-40B4-BE49-F238E27FC236}">
              <a16:creationId xmlns:a16="http://schemas.microsoft.com/office/drawing/2014/main" id="{00000000-0008-0000-0500-00004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1" name="Text Box 16">
          <a:extLst>
            <a:ext uri="{FF2B5EF4-FFF2-40B4-BE49-F238E27FC236}">
              <a16:creationId xmlns:a16="http://schemas.microsoft.com/office/drawing/2014/main" id="{00000000-0008-0000-0500-00004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2" name="Text Box 17">
          <a:extLst>
            <a:ext uri="{FF2B5EF4-FFF2-40B4-BE49-F238E27FC236}">
              <a16:creationId xmlns:a16="http://schemas.microsoft.com/office/drawing/2014/main" id="{00000000-0008-0000-0500-00004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3" name="Text Box 18">
          <a:extLst>
            <a:ext uri="{FF2B5EF4-FFF2-40B4-BE49-F238E27FC236}">
              <a16:creationId xmlns:a16="http://schemas.microsoft.com/office/drawing/2014/main" id="{00000000-0008-0000-0500-00004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0</xdr:rowOff>
    </xdr:from>
    <xdr:ext cx="95250" cy="171450"/>
    <xdr:sp macro="" textlink="">
      <xdr:nvSpPr>
        <xdr:cNvPr id="3144" name="Text Box 19">
          <a:extLst>
            <a:ext uri="{FF2B5EF4-FFF2-40B4-BE49-F238E27FC236}">
              <a16:creationId xmlns:a16="http://schemas.microsoft.com/office/drawing/2014/main" id="{00000000-0008-0000-0500-00004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5" name="Text Box 16">
          <a:extLst>
            <a:ext uri="{FF2B5EF4-FFF2-40B4-BE49-F238E27FC236}">
              <a16:creationId xmlns:a16="http://schemas.microsoft.com/office/drawing/2014/main" id="{00000000-0008-0000-0500-00004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0</xdr:rowOff>
    </xdr:from>
    <xdr:ext cx="95250" cy="171450"/>
    <xdr:sp macro="" textlink="">
      <xdr:nvSpPr>
        <xdr:cNvPr id="3146" name="Text Box 17">
          <a:extLst>
            <a:ext uri="{FF2B5EF4-FFF2-40B4-BE49-F238E27FC236}">
              <a16:creationId xmlns:a16="http://schemas.microsoft.com/office/drawing/2014/main" id="{00000000-0008-0000-0500-00004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84</xdr:row>
      <xdr:rowOff>15875</xdr:rowOff>
    </xdr:from>
    <xdr:ext cx="95250" cy="171450"/>
    <xdr:sp macro="" textlink="">
      <xdr:nvSpPr>
        <xdr:cNvPr id="3147" name="Text Box 18">
          <a:extLst>
            <a:ext uri="{FF2B5EF4-FFF2-40B4-BE49-F238E27FC236}">
              <a16:creationId xmlns:a16="http://schemas.microsoft.com/office/drawing/2014/main" id="{00000000-0008-0000-0500-00004B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8" name="Text Box 16">
          <a:extLst>
            <a:ext uri="{FF2B5EF4-FFF2-40B4-BE49-F238E27FC236}">
              <a16:creationId xmlns:a16="http://schemas.microsoft.com/office/drawing/2014/main" id="{00000000-0008-0000-0500-00004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49" name="Text Box 17">
          <a:extLst>
            <a:ext uri="{FF2B5EF4-FFF2-40B4-BE49-F238E27FC236}">
              <a16:creationId xmlns:a16="http://schemas.microsoft.com/office/drawing/2014/main" id="{00000000-0008-0000-0500-00004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0" name="Text Box 18">
          <a:extLst>
            <a:ext uri="{FF2B5EF4-FFF2-40B4-BE49-F238E27FC236}">
              <a16:creationId xmlns:a16="http://schemas.microsoft.com/office/drawing/2014/main" id="{00000000-0008-0000-0500-00004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1" name="Text Box 19">
          <a:extLst>
            <a:ext uri="{FF2B5EF4-FFF2-40B4-BE49-F238E27FC236}">
              <a16:creationId xmlns:a16="http://schemas.microsoft.com/office/drawing/2014/main" id="{00000000-0008-0000-0500-00004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84</xdr:row>
      <xdr:rowOff>0</xdr:rowOff>
    </xdr:from>
    <xdr:ext cx="95250" cy="171450"/>
    <xdr:sp macro="" textlink="">
      <xdr:nvSpPr>
        <xdr:cNvPr id="3152" name="Text Box 16">
          <a:extLst>
            <a:ext uri="{FF2B5EF4-FFF2-40B4-BE49-F238E27FC236}">
              <a16:creationId xmlns:a16="http://schemas.microsoft.com/office/drawing/2014/main" id="{00000000-0008-0000-0500-00005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3" name="Text Box 15">
          <a:extLst>
            <a:ext uri="{FF2B5EF4-FFF2-40B4-BE49-F238E27FC236}">
              <a16:creationId xmlns:a16="http://schemas.microsoft.com/office/drawing/2014/main" id="{00000000-0008-0000-0500-000051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8496"/>
    <xdr:sp macro="" textlink="">
      <xdr:nvSpPr>
        <xdr:cNvPr id="3154" name="Text Box 15">
          <a:extLst>
            <a:ext uri="{FF2B5EF4-FFF2-40B4-BE49-F238E27FC236}">
              <a16:creationId xmlns:a16="http://schemas.microsoft.com/office/drawing/2014/main" id="{00000000-0008-0000-0500-000052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55" name="Text Box 15">
          <a:extLst>
            <a:ext uri="{FF2B5EF4-FFF2-40B4-BE49-F238E27FC236}">
              <a16:creationId xmlns:a16="http://schemas.microsoft.com/office/drawing/2014/main" id="{00000000-0008-0000-0500-000053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57" name="Text Box 15">
          <a:extLst>
            <a:ext uri="{FF2B5EF4-FFF2-40B4-BE49-F238E27FC236}">
              <a16:creationId xmlns:a16="http://schemas.microsoft.com/office/drawing/2014/main" id="{00000000-0008-0000-0500-000055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58" name="Text Box 15">
          <a:extLst>
            <a:ext uri="{FF2B5EF4-FFF2-40B4-BE49-F238E27FC236}">
              <a16:creationId xmlns:a16="http://schemas.microsoft.com/office/drawing/2014/main" id="{00000000-0008-0000-0500-000056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84</xdr:row>
      <xdr:rowOff>170392</xdr:rowOff>
    </xdr:from>
    <xdr:ext cx="95250" cy="213632"/>
    <xdr:sp macro="" textlink="">
      <xdr:nvSpPr>
        <xdr:cNvPr id="3159" name="Text Box 15">
          <a:extLst>
            <a:ext uri="{FF2B5EF4-FFF2-40B4-BE49-F238E27FC236}">
              <a16:creationId xmlns:a16="http://schemas.microsoft.com/office/drawing/2014/main" id="{00000000-0008-0000-0500-000057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0" name="Text Box 16">
          <a:extLst>
            <a:ext uri="{FF2B5EF4-FFF2-40B4-BE49-F238E27FC236}">
              <a16:creationId xmlns:a16="http://schemas.microsoft.com/office/drawing/2014/main" id="{00000000-0008-0000-0500-00005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1" name="Text Box 17">
          <a:extLst>
            <a:ext uri="{FF2B5EF4-FFF2-40B4-BE49-F238E27FC236}">
              <a16:creationId xmlns:a16="http://schemas.microsoft.com/office/drawing/2014/main" id="{00000000-0008-0000-0500-00005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2" name="Text Box 18">
          <a:extLst>
            <a:ext uri="{FF2B5EF4-FFF2-40B4-BE49-F238E27FC236}">
              <a16:creationId xmlns:a16="http://schemas.microsoft.com/office/drawing/2014/main" id="{00000000-0008-0000-0500-00005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63" name="Text Box 19">
          <a:extLst>
            <a:ext uri="{FF2B5EF4-FFF2-40B4-BE49-F238E27FC236}">
              <a16:creationId xmlns:a16="http://schemas.microsoft.com/office/drawing/2014/main" id="{00000000-0008-0000-0500-00005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4" name="Text Box 16">
          <a:extLst>
            <a:ext uri="{FF2B5EF4-FFF2-40B4-BE49-F238E27FC236}">
              <a16:creationId xmlns:a16="http://schemas.microsoft.com/office/drawing/2014/main" id="{00000000-0008-0000-0500-00005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5" name="Text Box 17">
          <a:extLst>
            <a:ext uri="{FF2B5EF4-FFF2-40B4-BE49-F238E27FC236}">
              <a16:creationId xmlns:a16="http://schemas.microsoft.com/office/drawing/2014/main" id="{00000000-0008-0000-0500-00005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6" name="Text Box 18">
          <a:extLst>
            <a:ext uri="{FF2B5EF4-FFF2-40B4-BE49-F238E27FC236}">
              <a16:creationId xmlns:a16="http://schemas.microsoft.com/office/drawing/2014/main" id="{00000000-0008-0000-0500-00005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67" name="Text Box 19">
          <a:extLst>
            <a:ext uri="{FF2B5EF4-FFF2-40B4-BE49-F238E27FC236}">
              <a16:creationId xmlns:a16="http://schemas.microsoft.com/office/drawing/2014/main" id="{00000000-0008-0000-0500-00005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8" name="Text Box 16">
          <a:extLst>
            <a:ext uri="{FF2B5EF4-FFF2-40B4-BE49-F238E27FC236}">
              <a16:creationId xmlns:a16="http://schemas.microsoft.com/office/drawing/2014/main" id="{00000000-0008-0000-0500-00006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69" name="Text Box 17">
          <a:extLst>
            <a:ext uri="{FF2B5EF4-FFF2-40B4-BE49-F238E27FC236}">
              <a16:creationId xmlns:a16="http://schemas.microsoft.com/office/drawing/2014/main" id="{00000000-0008-0000-0500-00006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0" name="Text Box 18">
          <a:extLst>
            <a:ext uri="{FF2B5EF4-FFF2-40B4-BE49-F238E27FC236}">
              <a16:creationId xmlns:a16="http://schemas.microsoft.com/office/drawing/2014/main" id="{00000000-0008-0000-0500-00006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171" name="Text Box 19">
          <a:extLst>
            <a:ext uri="{FF2B5EF4-FFF2-40B4-BE49-F238E27FC236}">
              <a16:creationId xmlns:a16="http://schemas.microsoft.com/office/drawing/2014/main" id="{00000000-0008-0000-0500-00006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172" name="Text Box 15">
          <a:extLst>
            <a:ext uri="{FF2B5EF4-FFF2-40B4-BE49-F238E27FC236}">
              <a16:creationId xmlns:a16="http://schemas.microsoft.com/office/drawing/2014/main" id="{00000000-0008-0000-0500-000064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3" name="Text Box 16">
          <a:extLst>
            <a:ext uri="{FF2B5EF4-FFF2-40B4-BE49-F238E27FC236}">
              <a16:creationId xmlns:a16="http://schemas.microsoft.com/office/drawing/2014/main" id="{00000000-0008-0000-0500-00006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4" name="Text Box 17">
          <a:extLst>
            <a:ext uri="{FF2B5EF4-FFF2-40B4-BE49-F238E27FC236}">
              <a16:creationId xmlns:a16="http://schemas.microsoft.com/office/drawing/2014/main" id="{00000000-0008-0000-0500-00006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5" name="Text Box 18">
          <a:extLst>
            <a:ext uri="{FF2B5EF4-FFF2-40B4-BE49-F238E27FC236}">
              <a16:creationId xmlns:a16="http://schemas.microsoft.com/office/drawing/2014/main" id="{00000000-0008-0000-0500-00006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76" name="Text Box 19">
          <a:extLst>
            <a:ext uri="{FF2B5EF4-FFF2-40B4-BE49-F238E27FC236}">
              <a16:creationId xmlns:a16="http://schemas.microsoft.com/office/drawing/2014/main" id="{00000000-0008-0000-0500-00006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7" name="Text Box 16">
          <a:extLst>
            <a:ext uri="{FF2B5EF4-FFF2-40B4-BE49-F238E27FC236}">
              <a16:creationId xmlns:a16="http://schemas.microsoft.com/office/drawing/2014/main" id="{00000000-0008-0000-0500-00006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8" name="Text Box 17">
          <a:extLst>
            <a:ext uri="{FF2B5EF4-FFF2-40B4-BE49-F238E27FC236}">
              <a16:creationId xmlns:a16="http://schemas.microsoft.com/office/drawing/2014/main" id="{00000000-0008-0000-0500-00006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79" name="Text Box 18">
          <a:extLst>
            <a:ext uri="{FF2B5EF4-FFF2-40B4-BE49-F238E27FC236}">
              <a16:creationId xmlns:a16="http://schemas.microsoft.com/office/drawing/2014/main" id="{00000000-0008-0000-0500-00006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0" name="Text Box 16">
          <a:extLst>
            <a:ext uri="{FF2B5EF4-FFF2-40B4-BE49-F238E27FC236}">
              <a16:creationId xmlns:a16="http://schemas.microsoft.com/office/drawing/2014/main" id="{00000000-0008-0000-0500-00006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1" name="Text Box 17">
          <a:extLst>
            <a:ext uri="{FF2B5EF4-FFF2-40B4-BE49-F238E27FC236}">
              <a16:creationId xmlns:a16="http://schemas.microsoft.com/office/drawing/2014/main" id="{00000000-0008-0000-0500-00006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2" name="Text Box 18">
          <a:extLst>
            <a:ext uri="{FF2B5EF4-FFF2-40B4-BE49-F238E27FC236}">
              <a16:creationId xmlns:a16="http://schemas.microsoft.com/office/drawing/2014/main" id="{00000000-0008-0000-0500-00006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3" name="Text Box 19">
          <a:extLst>
            <a:ext uri="{FF2B5EF4-FFF2-40B4-BE49-F238E27FC236}">
              <a16:creationId xmlns:a16="http://schemas.microsoft.com/office/drawing/2014/main" id="{00000000-0008-0000-0500-00006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4" name="Text Box 16">
          <a:extLst>
            <a:ext uri="{FF2B5EF4-FFF2-40B4-BE49-F238E27FC236}">
              <a16:creationId xmlns:a16="http://schemas.microsoft.com/office/drawing/2014/main" id="{00000000-0008-0000-0500-00007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5" name="Text Box 17">
          <a:extLst>
            <a:ext uri="{FF2B5EF4-FFF2-40B4-BE49-F238E27FC236}">
              <a16:creationId xmlns:a16="http://schemas.microsoft.com/office/drawing/2014/main" id="{00000000-0008-0000-0500-00007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6" name="Text Box 18">
          <a:extLst>
            <a:ext uri="{FF2B5EF4-FFF2-40B4-BE49-F238E27FC236}">
              <a16:creationId xmlns:a16="http://schemas.microsoft.com/office/drawing/2014/main" id="{00000000-0008-0000-0500-00007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187" name="Text Box 19">
          <a:extLst>
            <a:ext uri="{FF2B5EF4-FFF2-40B4-BE49-F238E27FC236}">
              <a16:creationId xmlns:a16="http://schemas.microsoft.com/office/drawing/2014/main" id="{00000000-0008-0000-0500-00007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56743"/>
    <xdr:sp macro="" textlink="">
      <xdr:nvSpPr>
        <xdr:cNvPr id="3188" name="Text Box 15">
          <a:extLst>
            <a:ext uri="{FF2B5EF4-FFF2-40B4-BE49-F238E27FC236}">
              <a16:creationId xmlns:a16="http://schemas.microsoft.com/office/drawing/2014/main" id="{00000000-0008-0000-0500-000074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442269"/>
    <xdr:sp macro="" textlink="">
      <xdr:nvSpPr>
        <xdr:cNvPr id="3189" name="Text Box 15">
          <a:extLst>
            <a:ext uri="{FF2B5EF4-FFF2-40B4-BE49-F238E27FC236}">
              <a16:creationId xmlns:a16="http://schemas.microsoft.com/office/drawing/2014/main" id="{00000000-0008-0000-0500-000075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3191" name="Text Box 15">
          <a:extLst>
            <a:ext uri="{FF2B5EF4-FFF2-40B4-BE49-F238E27FC236}">
              <a16:creationId xmlns:a16="http://schemas.microsoft.com/office/drawing/2014/main" id="{00000000-0008-0000-0500-000077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444331"/>
    <xdr:sp macro="" textlink="">
      <xdr:nvSpPr>
        <xdr:cNvPr id="3192" name="Text Box 15">
          <a:extLst>
            <a:ext uri="{FF2B5EF4-FFF2-40B4-BE49-F238E27FC236}">
              <a16:creationId xmlns:a16="http://schemas.microsoft.com/office/drawing/2014/main" id="{00000000-0008-0000-0500-000078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84</xdr:row>
      <xdr:rowOff>504825</xdr:rowOff>
    </xdr:from>
    <xdr:ext cx="95250" cy="213632"/>
    <xdr:sp macro="" textlink="">
      <xdr:nvSpPr>
        <xdr:cNvPr id="3193" name="Text Box 15">
          <a:extLst>
            <a:ext uri="{FF2B5EF4-FFF2-40B4-BE49-F238E27FC236}">
              <a16:creationId xmlns:a16="http://schemas.microsoft.com/office/drawing/2014/main" id="{00000000-0008-0000-0500-000079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4" name="Text Box 16">
          <a:extLst>
            <a:ext uri="{FF2B5EF4-FFF2-40B4-BE49-F238E27FC236}">
              <a16:creationId xmlns:a16="http://schemas.microsoft.com/office/drawing/2014/main" id="{00000000-0008-0000-0500-00007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5" name="Text Box 17">
          <a:extLst>
            <a:ext uri="{FF2B5EF4-FFF2-40B4-BE49-F238E27FC236}">
              <a16:creationId xmlns:a16="http://schemas.microsoft.com/office/drawing/2014/main" id="{00000000-0008-0000-0500-00007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6" name="Text Box 18">
          <a:extLst>
            <a:ext uri="{FF2B5EF4-FFF2-40B4-BE49-F238E27FC236}">
              <a16:creationId xmlns:a16="http://schemas.microsoft.com/office/drawing/2014/main" id="{00000000-0008-0000-0500-00007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197" name="Text Box 19">
          <a:extLst>
            <a:ext uri="{FF2B5EF4-FFF2-40B4-BE49-F238E27FC236}">
              <a16:creationId xmlns:a16="http://schemas.microsoft.com/office/drawing/2014/main" id="{00000000-0008-0000-0500-00007D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8" name="Text Box 16">
          <a:extLst>
            <a:ext uri="{FF2B5EF4-FFF2-40B4-BE49-F238E27FC236}">
              <a16:creationId xmlns:a16="http://schemas.microsoft.com/office/drawing/2014/main" id="{00000000-0008-0000-0500-00007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199" name="Text Box 17">
          <a:extLst>
            <a:ext uri="{FF2B5EF4-FFF2-40B4-BE49-F238E27FC236}">
              <a16:creationId xmlns:a16="http://schemas.microsoft.com/office/drawing/2014/main" id="{00000000-0008-0000-0500-00007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0" name="Text Box 18">
          <a:extLst>
            <a:ext uri="{FF2B5EF4-FFF2-40B4-BE49-F238E27FC236}">
              <a16:creationId xmlns:a16="http://schemas.microsoft.com/office/drawing/2014/main" id="{00000000-0008-0000-0500-00008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01" name="Text Box 19">
          <a:extLst>
            <a:ext uri="{FF2B5EF4-FFF2-40B4-BE49-F238E27FC236}">
              <a16:creationId xmlns:a16="http://schemas.microsoft.com/office/drawing/2014/main" id="{00000000-0008-0000-0500-000081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2" name="Text Box 16">
          <a:extLst>
            <a:ext uri="{FF2B5EF4-FFF2-40B4-BE49-F238E27FC236}">
              <a16:creationId xmlns:a16="http://schemas.microsoft.com/office/drawing/2014/main" id="{00000000-0008-0000-0500-00008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3" name="Text Box 17">
          <a:extLst>
            <a:ext uri="{FF2B5EF4-FFF2-40B4-BE49-F238E27FC236}">
              <a16:creationId xmlns:a16="http://schemas.microsoft.com/office/drawing/2014/main" id="{00000000-0008-0000-0500-00008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4" name="Text Box 18">
          <a:extLst>
            <a:ext uri="{FF2B5EF4-FFF2-40B4-BE49-F238E27FC236}">
              <a16:creationId xmlns:a16="http://schemas.microsoft.com/office/drawing/2014/main" id="{00000000-0008-0000-0500-00008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0</xdr:rowOff>
    </xdr:from>
    <xdr:ext cx="95250" cy="171450"/>
    <xdr:sp macro="" textlink="">
      <xdr:nvSpPr>
        <xdr:cNvPr id="3205" name="Text Box 19">
          <a:extLst>
            <a:ext uri="{FF2B5EF4-FFF2-40B4-BE49-F238E27FC236}">
              <a16:creationId xmlns:a16="http://schemas.microsoft.com/office/drawing/2014/main" id="{00000000-0008-0000-0500-000085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06" name="Text Box 15">
          <a:extLst>
            <a:ext uri="{FF2B5EF4-FFF2-40B4-BE49-F238E27FC236}">
              <a16:creationId xmlns:a16="http://schemas.microsoft.com/office/drawing/2014/main" id="{00000000-0008-0000-0500-000086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7" name="Text Box 16">
          <a:extLst>
            <a:ext uri="{FF2B5EF4-FFF2-40B4-BE49-F238E27FC236}">
              <a16:creationId xmlns:a16="http://schemas.microsoft.com/office/drawing/2014/main" id="{00000000-0008-0000-0500-00008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8" name="Text Box 17">
          <a:extLst>
            <a:ext uri="{FF2B5EF4-FFF2-40B4-BE49-F238E27FC236}">
              <a16:creationId xmlns:a16="http://schemas.microsoft.com/office/drawing/2014/main" id="{00000000-0008-0000-0500-00008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09" name="Text Box 18">
          <a:extLst>
            <a:ext uri="{FF2B5EF4-FFF2-40B4-BE49-F238E27FC236}">
              <a16:creationId xmlns:a16="http://schemas.microsoft.com/office/drawing/2014/main" id="{00000000-0008-0000-0500-00008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10" name="Text Box 19">
          <a:extLst>
            <a:ext uri="{FF2B5EF4-FFF2-40B4-BE49-F238E27FC236}">
              <a16:creationId xmlns:a16="http://schemas.microsoft.com/office/drawing/2014/main" id="{00000000-0008-0000-0500-00008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86</xdr:row>
      <xdr:rowOff>504825</xdr:rowOff>
    </xdr:from>
    <xdr:ext cx="95250" cy="442269"/>
    <xdr:sp macro="" textlink="">
      <xdr:nvSpPr>
        <xdr:cNvPr id="3211" name="Text Box 15">
          <a:extLst>
            <a:ext uri="{FF2B5EF4-FFF2-40B4-BE49-F238E27FC236}">
              <a16:creationId xmlns:a16="http://schemas.microsoft.com/office/drawing/2014/main" id="{00000000-0008-0000-0500-00008B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2" name="Text Box 16">
          <a:extLst>
            <a:ext uri="{FF2B5EF4-FFF2-40B4-BE49-F238E27FC236}">
              <a16:creationId xmlns:a16="http://schemas.microsoft.com/office/drawing/2014/main" id="{00000000-0008-0000-0500-00008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3" name="Text Box 17">
          <a:extLst>
            <a:ext uri="{FF2B5EF4-FFF2-40B4-BE49-F238E27FC236}">
              <a16:creationId xmlns:a16="http://schemas.microsoft.com/office/drawing/2014/main" id="{00000000-0008-0000-0500-00008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14" name="Text Box 18">
          <a:extLst>
            <a:ext uri="{FF2B5EF4-FFF2-40B4-BE49-F238E27FC236}">
              <a16:creationId xmlns:a16="http://schemas.microsoft.com/office/drawing/2014/main" id="{00000000-0008-0000-0500-00008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5" name="Text Box 16">
          <a:extLst>
            <a:ext uri="{FF2B5EF4-FFF2-40B4-BE49-F238E27FC236}">
              <a16:creationId xmlns:a16="http://schemas.microsoft.com/office/drawing/2014/main" id="{00000000-0008-0000-0500-00008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6" name="Text Box 17">
          <a:extLst>
            <a:ext uri="{FF2B5EF4-FFF2-40B4-BE49-F238E27FC236}">
              <a16:creationId xmlns:a16="http://schemas.microsoft.com/office/drawing/2014/main" id="{00000000-0008-0000-0500-00009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7" name="Text Box 18">
          <a:extLst>
            <a:ext uri="{FF2B5EF4-FFF2-40B4-BE49-F238E27FC236}">
              <a16:creationId xmlns:a16="http://schemas.microsoft.com/office/drawing/2014/main" id="{00000000-0008-0000-0500-00009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8" name="Text Box 19">
          <a:extLst>
            <a:ext uri="{FF2B5EF4-FFF2-40B4-BE49-F238E27FC236}">
              <a16:creationId xmlns:a16="http://schemas.microsoft.com/office/drawing/2014/main" id="{00000000-0008-0000-0500-00009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19" name="Text Box 16">
          <a:extLst>
            <a:ext uri="{FF2B5EF4-FFF2-40B4-BE49-F238E27FC236}">
              <a16:creationId xmlns:a16="http://schemas.microsoft.com/office/drawing/2014/main" id="{00000000-0008-0000-0500-00009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0" name="Text Box 17">
          <a:extLst>
            <a:ext uri="{FF2B5EF4-FFF2-40B4-BE49-F238E27FC236}">
              <a16:creationId xmlns:a16="http://schemas.microsoft.com/office/drawing/2014/main" id="{00000000-0008-0000-0500-00009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21" name="Text Box 18">
          <a:extLst>
            <a:ext uri="{FF2B5EF4-FFF2-40B4-BE49-F238E27FC236}">
              <a16:creationId xmlns:a16="http://schemas.microsoft.com/office/drawing/2014/main" id="{00000000-0008-0000-0500-000095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22" name="Text Box 15">
          <a:extLst>
            <a:ext uri="{FF2B5EF4-FFF2-40B4-BE49-F238E27FC236}">
              <a16:creationId xmlns:a16="http://schemas.microsoft.com/office/drawing/2014/main" id="{00000000-0008-0000-0500-000096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3" name="Text Box 16">
          <a:extLst>
            <a:ext uri="{FF2B5EF4-FFF2-40B4-BE49-F238E27FC236}">
              <a16:creationId xmlns:a16="http://schemas.microsoft.com/office/drawing/2014/main" id="{00000000-0008-0000-0500-00009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4" name="Text Box 17">
          <a:extLst>
            <a:ext uri="{FF2B5EF4-FFF2-40B4-BE49-F238E27FC236}">
              <a16:creationId xmlns:a16="http://schemas.microsoft.com/office/drawing/2014/main" id="{00000000-0008-0000-0500-00009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5" name="Text Box 18">
          <a:extLst>
            <a:ext uri="{FF2B5EF4-FFF2-40B4-BE49-F238E27FC236}">
              <a16:creationId xmlns:a16="http://schemas.microsoft.com/office/drawing/2014/main" id="{00000000-0008-0000-0500-00009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26" name="Text Box 19">
          <a:extLst>
            <a:ext uri="{FF2B5EF4-FFF2-40B4-BE49-F238E27FC236}">
              <a16:creationId xmlns:a16="http://schemas.microsoft.com/office/drawing/2014/main" id="{00000000-0008-0000-0500-00009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7" name="Text Box 16">
          <a:extLst>
            <a:ext uri="{FF2B5EF4-FFF2-40B4-BE49-F238E27FC236}">
              <a16:creationId xmlns:a16="http://schemas.microsoft.com/office/drawing/2014/main" id="{00000000-0008-0000-0500-00009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8" name="Text Box 17">
          <a:extLst>
            <a:ext uri="{FF2B5EF4-FFF2-40B4-BE49-F238E27FC236}">
              <a16:creationId xmlns:a16="http://schemas.microsoft.com/office/drawing/2014/main" id="{00000000-0008-0000-0500-00009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29" name="Text Box 18">
          <a:extLst>
            <a:ext uri="{FF2B5EF4-FFF2-40B4-BE49-F238E27FC236}">
              <a16:creationId xmlns:a16="http://schemas.microsoft.com/office/drawing/2014/main" id="{00000000-0008-0000-0500-00009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30" name="Text Box 19">
          <a:extLst>
            <a:ext uri="{FF2B5EF4-FFF2-40B4-BE49-F238E27FC236}">
              <a16:creationId xmlns:a16="http://schemas.microsoft.com/office/drawing/2014/main" id="{00000000-0008-0000-0500-00009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1" name="Text Box 16">
          <a:extLst>
            <a:ext uri="{FF2B5EF4-FFF2-40B4-BE49-F238E27FC236}">
              <a16:creationId xmlns:a16="http://schemas.microsoft.com/office/drawing/2014/main" id="{00000000-0008-0000-0500-00009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2" name="Text Box 17">
          <a:extLst>
            <a:ext uri="{FF2B5EF4-FFF2-40B4-BE49-F238E27FC236}">
              <a16:creationId xmlns:a16="http://schemas.microsoft.com/office/drawing/2014/main" id="{00000000-0008-0000-0500-0000A0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3" name="Text Box 18">
          <a:extLst>
            <a:ext uri="{FF2B5EF4-FFF2-40B4-BE49-F238E27FC236}">
              <a16:creationId xmlns:a16="http://schemas.microsoft.com/office/drawing/2014/main" id="{00000000-0008-0000-0500-0000A1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85</xdr:row>
      <xdr:rowOff>0</xdr:rowOff>
    </xdr:from>
    <xdr:ext cx="95250" cy="171450"/>
    <xdr:sp macro="" textlink="">
      <xdr:nvSpPr>
        <xdr:cNvPr id="3234" name="Text Box 19">
          <a:extLst>
            <a:ext uri="{FF2B5EF4-FFF2-40B4-BE49-F238E27FC236}">
              <a16:creationId xmlns:a16="http://schemas.microsoft.com/office/drawing/2014/main" id="{00000000-0008-0000-0500-0000A2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014"/>
    <xdr:sp macro="" textlink="">
      <xdr:nvSpPr>
        <xdr:cNvPr id="3235" name="Text Box 15">
          <a:extLst>
            <a:ext uri="{FF2B5EF4-FFF2-40B4-BE49-F238E27FC236}">
              <a16:creationId xmlns:a16="http://schemas.microsoft.com/office/drawing/2014/main" id="{00000000-0008-0000-0500-0000A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6" name="Text Box 16">
          <a:extLst>
            <a:ext uri="{FF2B5EF4-FFF2-40B4-BE49-F238E27FC236}">
              <a16:creationId xmlns:a16="http://schemas.microsoft.com/office/drawing/2014/main" id="{00000000-0008-0000-0500-0000A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7" name="Text Box 17">
          <a:extLst>
            <a:ext uri="{FF2B5EF4-FFF2-40B4-BE49-F238E27FC236}">
              <a16:creationId xmlns:a16="http://schemas.microsoft.com/office/drawing/2014/main" id="{00000000-0008-0000-0500-0000A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8" name="Text Box 18">
          <a:extLst>
            <a:ext uri="{FF2B5EF4-FFF2-40B4-BE49-F238E27FC236}">
              <a16:creationId xmlns:a16="http://schemas.microsoft.com/office/drawing/2014/main" id="{00000000-0008-0000-0500-0000A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0</xdr:rowOff>
    </xdr:from>
    <xdr:ext cx="95250" cy="171450"/>
    <xdr:sp macro="" textlink="">
      <xdr:nvSpPr>
        <xdr:cNvPr id="3239" name="Text Box 19">
          <a:extLst>
            <a:ext uri="{FF2B5EF4-FFF2-40B4-BE49-F238E27FC236}">
              <a16:creationId xmlns:a16="http://schemas.microsoft.com/office/drawing/2014/main" id="{00000000-0008-0000-0500-0000A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0" name="Text Box 16">
          <a:extLst>
            <a:ext uri="{FF2B5EF4-FFF2-40B4-BE49-F238E27FC236}">
              <a16:creationId xmlns:a16="http://schemas.microsoft.com/office/drawing/2014/main" id="{00000000-0008-0000-0500-0000A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0</xdr:rowOff>
    </xdr:from>
    <xdr:ext cx="95250" cy="171450"/>
    <xdr:sp macro="" textlink="">
      <xdr:nvSpPr>
        <xdr:cNvPr id="3241" name="Text Box 17">
          <a:extLst>
            <a:ext uri="{FF2B5EF4-FFF2-40B4-BE49-F238E27FC236}">
              <a16:creationId xmlns:a16="http://schemas.microsoft.com/office/drawing/2014/main" id="{00000000-0008-0000-0500-0000A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90</xdr:row>
      <xdr:rowOff>15875</xdr:rowOff>
    </xdr:from>
    <xdr:ext cx="95250" cy="171450"/>
    <xdr:sp macro="" textlink="">
      <xdr:nvSpPr>
        <xdr:cNvPr id="3242" name="Text Box 18">
          <a:extLst>
            <a:ext uri="{FF2B5EF4-FFF2-40B4-BE49-F238E27FC236}">
              <a16:creationId xmlns:a16="http://schemas.microsoft.com/office/drawing/2014/main" id="{00000000-0008-0000-0500-0000AA0C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3" name="Text Box 16">
          <a:extLst>
            <a:ext uri="{FF2B5EF4-FFF2-40B4-BE49-F238E27FC236}">
              <a16:creationId xmlns:a16="http://schemas.microsoft.com/office/drawing/2014/main" id="{00000000-0008-0000-0500-0000A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4" name="Text Box 17">
          <a:extLst>
            <a:ext uri="{FF2B5EF4-FFF2-40B4-BE49-F238E27FC236}">
              <a16:creationId xmlns:a16="http://schemas.microsoft.com/office/drawing/2014/main" id="{00000000-0008-0000-0500-0000A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5" name="Text Box 18">
          <a:extLst>
            <a:ext uri="{FF2B5EF4-FFF2-40B4-BE49-F238E27FC236}">
              <a16:creationId xmlns:a16="http://schemas.microsoft.com/office/drawing/2014/main" id="{00000000-0008-0000-0500-0000A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6" name="Text Box 19">
          <a:extLst>
            <a:ext uri="{FF2B5EF4-FFF2-40B4-BE49-F238E27FC236}">
              <a16:creationId xmlns:a16="http://schemas.microsoft.com/office/drawing/2014/main" id="{00000000-0008-0000-0500-0000A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90</xdr:row>
      <xdr:rowOff>0</xdr:rowOff>
    </xdr:from>
    <xdr:ext cx="95250" cy="171450"/>
    <xdr:sp macro="" textlink="">
      <xdr:nvSpPr>
        <xdr:cNvPr id="3247" name="Text Box 16">
          <a:extLst>
            <a:ext uri="{FF2B5EF4-FFF2-40B4-BE49-F238E27FC236}">
              <a16:creationId xmlns:a16="http://schemas.microsoft.com/office/drawing/2014/main" id="{00000000-0008-0000-0500-0000A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48" name="Text Box 15">
          <a:extLst>
            <a:ext uri="{FF2B5EF4-FFF2-40B4-BE49-F238E27FC236}">
              <a16:creationId xmlns:a16="http://schemas.microsoft.com/office/drawing/2014/main" id="{00000000-0008-0000-0500-0000B0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8496"/>
    <xdr:sp macro="" textlink="">
      <xdr:nvSpPr>
        <xdr:cNvPr id="3249" name="Text Box 15">
          <a:extLst>
            <a:ext uri="{FF2B5EF4-FFF2-40B4-BE49-F238E27FC236}">
              <a16:creationId xmlns:a16="http://schemas.microsoft.com/office/drawing/2014/main" id="{00000000-0008-0000-0500-0000B10C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50" name="Text Box 15">
          <a:extLst>
            <a:ext uri="{FF2B5EF4-FFF2-40B4-BE49-F238E27FC236}">
              <a16:creationId xmlns:a16="http://schemas.microsoft.com/office/drawing/2014/main" id="{00000000-0008-0000-0500-0000B2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51" name="Text Box 15">
          <a:extLst>
            <a:ext uri="{FF2B5EF4-FFF2-40B4-BE49-F238E27FC236}">
              <a16:creationId xmlns:a16="http://schemas.microsoft.com/office/drawing/2014/main" id="{00000000-0008-0000-0500-0000B3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52" name="Text Box 15">
          <a:extLst>
            <a:ext uri="{FF2B5EF4-FFF2-40B4-BE49-F238E27FC236}">
              <a16:creationId xmlns:a16="http://schemas.microsoft.com/office/drawing/2014/main" id="{00000000-0008-0000-0500-0000B4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53" name="Text Box 15">
          <a:extLst>
            <a:ext uri="{FF2B5EF4-FFF2-40B4-BE49-F238E27FC236}">
              <a16:creationId xmlns:a16="http://schemas.microsoft.com/office/drawing/2014/main" id="{00000000-0008-0000-0500-0000B5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90</xdr:row>
      <xdr:rowOff>170392</xdr:rowOff>
    </xdr:from>
    <xdr:ext cx="95250" cy="213632"/>
    <xdr:sp macro="" textlink="">
      <xdr:nvSpPr>
        <xdr:cNvPr id="3254" name="Text Box 15">
          <a:extLst>
            <a:ext uri="{FF2B5EF4-FFF2-40B4-BE49-F238E27FC236}">
              <a16:creationId xmlns:a16="http://schemas.microsoft.com/office/drawing/2014/main" id="{00000000-0008-0000-0500-0000B60C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5" name="Text Box 16">
          <a:extLst>
            <a:ext uri="{FF2B5EF4-FFF2-40B4-BE49-F238E27FC236}">
              <a16:creationId xmlns:a16="http://schemas.microsoft.com/office/drawing/2014/main" id="{00000000-0008-0000-0500-0000B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6" name="Text Box 17">
          <a:extLst>
            <a:ext uri="{FF2B5EF4-FFF2-40B4-BE49-F238E27FC236}">
              <a16:creationId xmlns:a16="http://schemas.microsoft.com/office/drawing/2014/main" id="{00000000-0008-0000-0500-0000B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7" name="Text Box 18">
          <a:extLst>
            <a:ext uri="{FF2B5EF4-FFF2-40B4-BE49-F238E27FC236}">
              <a16:creationId xmlns:a16="http://schemas.microsoft.com/office/drawing/2014/main" id="{00000000-0008-0000-0500-0000B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58" name="Text Box 19">
          <a:extLst>
            <a:ext uri="{FF2B5EF4-FFF2-40B4-BE49-F238E27FC236}">
              <a16:creationId xmlns:a16="http://schemas.microsoft.com/office/drawing/2014/main" id="{00000000-0008-0000-0500-0000B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59" name="Text Box 16">
          <a:extLst>
            <a:ext uri="{FF2B5EF4-FFF2-40B4-BE49-F238E27FC236}">
              <a16:creationId xmlns:a16="http://schemas.microsoft.com/office/drawing/2014/main" id="{00000000-0008-0000-0500-0000B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0" name="Text Box 17">
          <a:extLst>
            <a:ext uri="{FF2B5EF4-FFF2-40B4-BE49-F238E27FC236}">
              <a16:creationId xmlns:a16="http://schemas.microsoft.com/office/drawing/2014/main" id="{00000000-0008-0000-0500-0000B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1" name="Text Box 18">
          <a:extLst>
            <a:ext uri="{FF2B5EF4-FFF2-40B4-BE49-F238E27FC236}">
              <a16:creationId xmlns:a16="http://schemas.microsoft.com/office/drawing/2014/main" id="{00000000-0008-0000-0500-0000B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62" name="Text Box 19">
          <a:extLst>
            <a:ext uri="{FF2B5EF4-FFF2-40B4-BE49-F238E27FC236}">
              <a16:creationId xmlns:a16="http://schemas.microsoft.com/office/drawing/2014/main" id="{00000000-0008-0000-0500-0000B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3" name="Text Box 16">
          <a:extLst>
            <a:ext uri="{FF2B5EF4-FFF2-40B4-BE49-F238E27FC236}">
              <a16:creationId xmlns:a16="http://schemas.microsoft.com/office/drawing/2014/main" id="{00000000-0008-0000-0500-0000BF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4" name="Text Box 17">
          <a:extLst>
            <a:ext uri="{FF2B5EF4-FFF2-40B4-BE49-F238E27FC236}">
              <a16:creationId xmlns:a16="http://schemas.microsoft.com/office/drawing/2014/main" id="{00000000-0008-0000-0500-0000C0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5" name="Text Box 18">
          <a:extLst>
            <a:ext uri="{FF2B5EF4-FFF2-40B4-BE49-F238E27FC236}">
              <a16:creationId xmlns:a16="http://schemas.microsoft.com/office/drawing/2014/main" id="{00000000-0008-0000-0500-0000C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66" name="Text Box 19">
          <a:extLst>
            <a:ext uri="{FF2B5EF4-FFF2-40B4-BE49-F238E27FC236}">
              <a16:creationId xmlns:a16="http://schemas.microsoft.com/office/drawing/2014/main" id="{00000000-0008-0000-0500-0000C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267" name="Text Box 15">
          <a:extLst>
            <a:ext uri="{FF2B5EF4-FFF2-40B4-BE49-F238E27FC236}">
              <a16:creationId xmlns:a16="http://schemas.microsoft.com/office/drawing/2014/main" id="{00000000-0008-0000-0500-0000C3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8" name="Text Box 16">
          <a:extLst>
            <a:ext uri="{FF2B5EF4-FFF2-40B4-BE49-F238E27FC236}">
              <a16:creationId xmlns:a16="http://schemas.microsoft.com/office/drawing/2014/main" id="{00000000-0008-0000-0500-0000C4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69" name="Text Box 17">
          <a:extLst>
            <a:ext uri="{FF2B5EF4-FFF2-40B4-BE49-F238E27FC236}">
              <a16:creationId xmlns:a16="http://schemas.microsoft.com/office/drawing/2014/main" id="{00000000-0008-0000-0500-0000C5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0" name="Text Box 18">
          <a:extLst>
            <a:ext uri="{FF2B5EF4-FFF2-40B4-BE49-F238E27FC236}">
              <a16:creationId xmlns:a16="http://schemas.microsoft.com/office/drawing/2014/main" id="{00000000-0008-0000-0500-0000C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71" name="Text Box 19">
          <a:extLst>
            <a:ext uri="{FF2B5EF4-FFF2-40B4-BE49-F238E27FC236}">
              <a16:creationId xmlns:a16="http://schemas.microsoft.com/office/drawing/2014/main" id="{00000000-0008-0000-0500-0000C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2" name="Text Box 16">
          <a:extLst>
            <a:ext uri="{FF2B5EF4-FFF2-40B4-BE49-F238E27FC236}">
              <a16:creationId xmlns:a16="http://schemas.microsoft.com/office/drawing/2014/main" id="{00000000-0008-0000-0500-0000C8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3" name="Text Box 17">
          <a:extLst>
            <a:ext uri="{FF2B5EF4-FFF2-40B4-BE49-F238E27FC236}">
              <a16:creationId xmlns:a16="http://schemas.microsoft.com/office/drawing/2014/main" id="{00000000-0008-0000-0500-0000C9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74" name="Text Box 18">
          <a:extLst>
            <a:ext uri="{FF2B5EF4-FFF2-40B4-BE49-F238E27FC236}">
              <a16:creationId xmlns:a16="http://schemas.microsoft.com/office/drawing/2014/main" id="{00000000-0008-0000-0500-0000C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5" name="Text Box 16">
          <a:extLst>
            <a:ext uri="{FF2B5EF4-FFF2-40B4-BE49-F238E27FC236}">
              <a16:creationId xmlns:a16="http://schemas.microsoft.com/office/drawing/2014/main" id="{00000000-0008-0000-0500-0000CB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6" name="Text Box 17">
          <a:extLst>
            <a:ext uri="{FF2B5EF4-FFF2-40B4-BE49-F238E27FC236}">
              <a16:creationId xmlns:a16="http://schemas.microsoft.com/office/drawing/2014/main" id="{00000000-0008-0000-0500-0000CC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7" name="Text Box 18">
          <a:extLst>
            <a:ext uri="{FF2B5EF4-FFF2-40B4-BE49-F238E27FC236}">
              <a16:creationId xmlns:a16="http://schemas.microsoft.com/office/drawing/2014/main" id="{00000000-0008-0000-0500-0000CD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8" name="Text Box 19">
          <a:extLst>
            <a:ext uri="{FF2B5EF4-FFF2-40B4-BE49-F238E27FC236}">
              <a16:creationId xmlns:a16="http://schemas.microsoft.com/office/drawing/2014/main" id="{00000000-0008-0000-0500-0000C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79" name="Text Box 16">
          <a:extLst>
            <a:ext uri="{FF2B5EF4-FFF2-40B4-BE49-F238E27FC236}">
              <a16:creationId xmlns:a16="http://schemas.microsoft.com/office/drawing/2014/main" id="{00000000-0008-0000-0500-0000C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0" name="Text Box 17">
          <a:extLst>
            <a:ext uri="{FF2B5EF4-FFF2-40B4-BE49-F238E27FC236}">
              <a16:creationId xmlns:a16="http://schemas.microsoft.com/office/drawing/2014/main" id="{00000000-0008-0000-0500-0000D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1" name="Text Box 18">
          <a:extLst>
            <a:ext uri="{FF2B5EF4-FFF2-40B4-BE49-F238E27FC236}">
              <a16:creationId xmlns:a16="http://schemas.microsoft.com/office/drawing/2014/main" id="{00000000-0008-0000-0500-0000D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282" name="Text Box 19">
          <a:extLst>
            <a:ext uri="{FF2B5EF4-FFF2-40B4-BE49-F238E27FC236}">
              <a16:creationId xmlns:a16="http://schemas.microsoft.com/office/drawing/2014/main" id="{00000000-0008-0000-0500-0000D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56743"/>
    <xdr:sp macro="" textlink="">
      <xdr:nvSpPr>
        <xdr:cNvPr id="3283" name="Text Box 15">
          <a:extLst>
            <a:ext uri="{FF2B5EF4-FFF2-40B4-BE49-F238E27FC236}">
              <a16:creationId xmlns:a16="http://schemas.microsoft.com/office/drawing/2014/main" id="{00000000-0008-0000-0500-0000D30C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442269"/>
    <xdr:sp macro="" textlink="">
      <xdr:nvSpPr>
        <xdr:cNvPr id="3284" name="Text Box 15">
          <a:extLst>
            <a:ext uri="{FF2B5EF4-FFF2-40B4-BE49-F238E27FC236}">
              <a16:creationId xmlns:a16="http://schemas.microsoft.com/office/drawing/2014/main" id="{00000000-0008-0000-0500-0000D40C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90</xdr:row>
      <xdr:rowOff>504825</xdr:rowOff>
    </xdr:from>
    <xdr:ext cx="95250" cy="442269"/>
    <xdr:sp macro="" textlink="">
      <xdr:nvSpPr>
        <xdr:cNvPr id="3285" name="Text Box 15">
          <a:extLst>
            <a:ext uri="{FF2B5EF4-FFF2-40B4-BE49-F238E27FC236}">
              <a16:creationId xmlns:a16="http://schemas.microsoft.com/office/drawing/2014/main" id="{00000000-0008-0000-0500-0000D50C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3286" name="Text Box 15">
          <a:extLst>
            <a:ext uri="{FF2B5EF4-FFF2-40B4-BE49-F238E27FC236}">
              <a16:creationId xmlns:a16="http://schemas.microsoft.com/office/drawing/2014/main" id="{00000000-0008-0000-0500-0000D60C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444331"/>
    <xdr:sp macro="" textlink="">
      <xdr:nvSpPr>
        <xdr:cNvPr id="3287" name="Text Box 15">
          <a:extLst>
            <a:ext uri="{FF2B5EF4-FFF2-40B4-BE49-F238E27FC236}">
              <a16:creationId xmlns:a16="http://schemas.microsoft.com/office/drawing/2014/main" id="{00000000-0008-0000-0500-0000D70C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90</xdr:row>
      <xdr:rowOff>504825</xdr:rowOff>
    </xdr:from>
    <xdr:ext cx="95250" cy="213632"/>
    <xdr:sp macro="" textlink="">
      <xdr:nvSpPr>
        <xdr:cNvPr id="3288" name="Text Box 15">
          <a:extLst>
            <a:ext uri="{FF2B5EF4-FFF2-40B4-BE49-F238E27FC236}">
              <a16:creationId xmlns:a16="http://schemas.microsoft.com/office/drawing/2014/main" id="{00000000-0008-0000-0500-0000D80C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89" name="Text Box 16">
          <a:extLst>
            <a:ext uri="{FF2B5EF4-FFF2-40B4-BE49-F238E27FC236}">
              <a16:creationId xmlns:a16="http://schemas.microsoft.com/office/drawing/2014/main" id="{00000000-0008-0000-0500-0000D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0" name="Text Box 17">
          <a:extLst>
            <a:ext uri="{FF2B5EF4-FFF2-40B4-BE49-F238E27FC236}">
              <a16:creationId xmlns:a16="http://schemas.microsoft.com/office/drawing/2014/main" id="{00000000-0008-0000-0500-0000DA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1" name="Text Box 18">
          <a:extLst>
            <a:ext uri="{FF2B5EF4-FFF2-40B4-BE49-F238E27FC236}">
              <a16:creationId xmlns:a16="http://schemas.microsoft.com/office/drawing/2014/main" id="{00000000-0008-0000-0500-0000DB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292" name="Text Box 19">
          <a:extLst>
            <a:ext uri="{FF2B5EF4-FFF2-40B4-BE49-F238E27FC236}">
              <a16:creationId xmlns:a16="http://schemas.microsoft.com/office/drawing/2014/main" id="{00000000-0008-0000-0500-0000DC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3" name="Text Box 16">
          <a:extLst>
            <a:ext uri="{FF2B5EF4-FFF2-40B4-BE49-F238E27FC236}">
              <a16:creationId xmlns:a16="http://schemas.microsoft.com/office/drawing/2014/main" id="{00000000-0008-0000-0500-0000D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4" name="Text Box 17">
          <a:extLst>
            <a:ext uri="{FF2B5EF4-FFF2-40B4-BE49-F238E27FC236}">
              <a16:creationId xmlns:a16="http://schemas.microsoft.com/office/drawing/2014/main" id="{00000000-0008-0000-0500-0000DE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5" name="Text Box 18">
          <a:extLst>
            <a:ext uri="{FF2B5EF4-FFF2-40B4-BE49-F238E27FC236}">
              <a16:creationId xmlns:a16="http://schemas.microsoft.com/office/drawing/2014/main" id="{00000000-0008-0000-0500-0000DF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296" name="Text Box 19">
          <a:extLst>
            <a:ext uri="{FF2B5EF4-FFF2-40B4-BE49-F238E27FC236}">
              <a16:creationId xmlns:a16="http://schemas.microsoft.com/office/drawing/2014/main" id="{00000000-0008-0000-0500-0000E0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7" name="Text Box 16">
          <a:extLst>
            <a:ext uri="{FF2B5EF4-FFF2-40B4-BE49-F238E27FC236}">
              <a16:creationId xmlns:a16="http://schemas.microsoft.com/office/drawing/2014/main" id="{00000000-0008-0000-0500-0000E1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8" name="Text Box 17">
          <a:extLst>
            <a:ext uri="{FF2B5EF4-FFF2-40B4-BE49-F238E27FC236}">
              <a16:creationId xmlns:a16="http://schemas.microsoft.com/office/drawing/2014/main" id="{00000000-0008-0000-0500-0000E2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299" name="Text Box 18">
          <a:extLst>
            <a:ext uri="{FF2B5EF4-FFF2-40B4-BE49-F238E27FC236}">
              <a16:creationId xmlns:a16="http://schemas.microsoft.com/office/drawing/2014/main" id="{00000000-0008-0000-0500-0000E3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0</xdr:rowOff>
    </xdr:from>
    <xdr:ext cx="95250" cy="171450"/>
    <xdr:sp macro="" textlink="">
      <xdr:nvSpPr>
        <xdr:cNvPr id="3300" name="Text Box 19">
          <a:extLst>
            <a:ext uri="{FF2B5EF4-FFF2-40B4-BE49-F238E27FC236}">
              <a16:creationId xmlns:a16="http://schemas.microsoft.com/office/drawing/2014/main" id="{00000000-0008-0000-0500-0000E40C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01" name="Text Box 15">
          <a:extLst>
            <a:ext uri="{FF2B5EF4-FFF2-40B4-BE49-F238E27FC236}">
              <a16:creationId xmlns:a16="http://schemas.microsoft.com/office/drawing/2014/main" id="{00000000-0008-0000-0500-0000E50C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2" name="Text Box 16">
          <a:extLst>
            <a:ext uri="{FF2B5EF4-FFF2-40B4-BE49-F238E27FC236}">
              <a16:creationId xmlns:a16="http://schemas.microsoft.com/office/drawing/2014/main" id="{00000000-0008-0000-0500-0000E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3" name="Text Box 17">
          <a:extLst>
            <a:ext uri="{FF2B5EF4-FFF2-40B4-BE49-F238E27FC236}">
              <a16:creationId xmlns:a16="http://schemas.microsoft.com/office/drawing/2014/main" id="{00000000-0008-0000-0500-0000E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4" name="Text Box 18">
          <a:extLst>
            <a:ext uri="{FF2B5EF4-FFF2-40B4-BE49-F238E27FC236}">
              <a16:creationId xmlns:a16="http://schemas.microsoft.com/office/drawing/2014/main" id="{00000000-0008-0000-0500-0000E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05" name="Text Box 19">
          <a:extLst>
            <a:ext uri="{FF2B5EF4-FFF2-40B4-BE49-F238E27FC236}">
              <a16:creationId xmlns:a16="http://schemas.microsoft.com/office/drawing/2014/main" id="{00000000-0008-0000-0500-0000E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92</xdr:row>
      <xdr:rowOff>504825</xdr:rowOff>
    </xdr:from>
    <xdr:ext cx="95250" cy="442269"/>
    <xdr:sp macro="" textlink="">
      <xdr:nvSpPr>
        <xdr:cNvPr id="3306" name="Text Box 15">
          <a:extLst>
            <a:ext uri="{FF2B5EF4-FFF2-40B4-BE49-F238E27FC236}">
              <a16:creationId xmlns:a16="http://schemas.microsoft.com/office/drawing/2014/main" id="{00000000-0008-0000-0500-0000EA0C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7" name="Text Box 16">
          <a:extLst>
            <a:ext uri="{FF2B5EF4-FFF2-40B4-BE49-F238E27FC236}">
              <a16:creationId xmlns:a16="http://schemas.microsoft.com/office/drawing/2014/main" id="{00000000-0008-0000-0500-0000E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8" name="Text Box 17">
          <a:extLst>
            <a:ext uri="{FF2B5EF4-FFF2-40B4-BE49-F238E27FC236}">
              <a16:creationId xmlns:a16="http://schemas.microsoft.com/office/drawing/2014/main" id="{00000000-0008-0000-0500-0000E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09" name="Text Box 18">
          <a:extLst>
            <a:ext uri="{FF2B5EF4-FFF2-40B4-BE49-F238E27FC236}">
              <a16:creationId xmlns:a16="http://schemas.microsoft.com/office/drawing/2014/main" id="{00000000-0008-0000-0500-0000E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0" name="Text Box 16">
          <a:extLst>
            <a:ext uri="{FF2B5EF4-FFF2-40B4-BE49-F238E27FC236}">
              <a16:creationId xmlns:a16="http://schemas.microsoft.com/office/drawing/2014/main" id="{00000000-0008-0000-0500-0000EE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1" name="Text Box 17">
          <a:extLst>
            <a:ext uri="{FF2B5EF4-FFF2-40B4-BE49-F238E27FC236}">
              <a16:creationId xmlns:a16="http://schemas.microsoft.com/office/drawing/2014/main" id="{00000000-0008-0000-0500-0000EF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2" name="Text Box 18">
          <a:extLst>
            <a:ext uri="{FF2B5EF4-FFF2-40B4-BE49-F238E27FC236}">
              <a16:creationId xmlns:a16="http://schemas.microsoft.com/office/drawing/2014/main" id="{00000000-0008-0000-0500-0000F0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3" name="Text Box 19">
          <a:extLst>
            <a:ext uri="{FF2B5EF4-FFF2-40B4-BE49-F238E27FC236}">
              <a16:creationId xmlns:a16="http://schemas.microsoft.com/office/drawing/2014/main" id="{00000000-0008-0000-0500-0000F1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4" name="Text Box 16">
          <a:extLst>
            <a:ext uri="{FF2B5EF4-FFF2-40B4-BE49-F238E27FC236}">
              <a16:creationId xmlns:a16="http://schemas.microsoft.com/office/drawing/2014/main" id="{00000000-0008-0000-0500-0000F2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5" name="Text Box 17">
          <a:extLst>
            <a:ext uri="{FF2B5EF4-FFF2-40B4-BE49-F238E27FC236}">
              <a16:creationId xmlns:a16="http://schemas.microsoft.com/office/drawing/2014/main" id="{00000000-0008-0000-0500-0000F3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16" name="Text Box 18">
          <a:extLst>
            <a:ext uri="{FF2B5EF4-FFF2-40B4-BE49-F238E27FC236}">
              <a16:creationId xmlns:a16="http://schemas.microsoft.com/office/drawing/2014/main" id="{00000000-0008-0000-0500-0000F40C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17" name="Text Box 15">
          <a:extLst>
            <a:ext uri="{FF2B5EF4-FFF2-40B4-BE49-F238E27FC236}">
              <a16:creationId xmlns:a16="http://schemas.microsoft.com/office/drawing/2014/main" id="{00000000-0008-0000-0500-0000F50C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8" name="Text Box 16">
          <a:extLst>
            <a:ext uri="{FF2B5EF4-FFF2-40B4-BE49-F238E27FC236}">
              <a16:creationId xmlns:a16="http://schemas.microsoft.com/office/drawing/2014/main" id="{00000000-0008-0000-0500-0000F6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19" name="Text Box 17">
          <a:extLst>
            <a:ext uri="{FF2B5EF4-FFF2-40B4-BE49-F238E27FC236}">
              <a16:creationId xmlns:a16="http://schemas.microsoft.com/office/drawing/2014/main" id="{00000000-0008-0000-0500-0000F7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0" name="Text Box 18">
          <a:extLst>
            <a:ext uri="{FF2B5EF4-FFF2-40B4-BE49-F238E27FC236}">
              <a16:creationId xmlns:a16="http://schemas.microsoft.com/office/drawing/2014/main" id="{00000000-0008-0000-0500-0000F8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21" name="Text Box 19">
          <a:extLst>
            <a:ext uri="{FF2B5EF4-FFF2-40B4-BE49-F238E27FC236}">
              <a16:creationId xmlns:a16="http://schemas.microsoft.com/office/drawing/2014/main" id="{00000000-0008-0000-0500-0000F90C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2" name="Text Box 16">
          <a:extLst>
            <a:ext uri="{FF2B5EF4-FFF2-40B4-BE49-F238E27FC236}">
              <a16:creationId xmlns:a16="http://schemas.microsoft.com/office/drawing/2014/main" id="{00000000-0008-0000-0500-0000FA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3" name="Text Box 17">
          <a:extLst>
            <a:ext uri="{FF2B5EF4-FFF2-40B4-BE49-F238E27FC236}">
              <a16:creationId xmlns:a16="http://schemas.microsoft.com/office/drawing/2014/main" id="{00000000-0008-0000-0500-0000FB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4" name="Text Box 18">
          <a:extLst>
            <a:ext uri="{FF2B5EF4-FFF2-40B4-BE49-F238E27FC236}">
              <a16:creationId xmlns:a16="http://schemas.microsoft.com/office/drawing/2014/main" id="{00000000-0008-0000-0500-0000FC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25" name="Text Box 19">
          <a:extLst>
            <a:ext uri="{FF2B5EF4-FFF2-40B4-BE49-F238E27FC236}">
              <a16:creationId xmlns:a16="http://schemas.microsoft.com/office/drawing/2014/main" id="{00000000-0008-0000-0500-0000FD0C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6" name="Text Box 16">
          <a:extLst>
            <a:ext uri="{FF2B5EF4-FFF2-40B4-BE49-F238E27FC236}">
              <a16:creationId xmlns:a16="http://schemas.microsoft.com/office/drawing/2014/main" id="{00000000-0008-0000-0500-0000FE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7" name="Text Box 17">
          <a:extLst>
            <a:ext uri="{FF2B5EF4-FFF2-40B4-BE49-F238E27FC236}">
              <a16:creationId xmlns:a16="http://schemas.microsoft.com/office/drawing/2014/main" id="{00000000-0008-0000-0500-0000FF0C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8" name="Text Box 18">
          <a:extLst>
            <a:ext uri="{FF2B5EF4-FFF2-40B4-BE49-F238E27FC236}">
              <a16:creationId xmlns:a16="http://schemas.microsoft.com/office/drawing/2014/main" id="{00000000-0008-0000-0500-00000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91</xdr:row>
      <xdr:rowOff>0</xdr:rowOff>
    </xdr:from>
    <xdr:ext cx="95250" cy="171450"/>
    <xdr:sp macro="" textlink="">
      <xdr:nvSpPr>
        <xdr:cNvPr id="3329" name="Text Box 19">
          <a:extLst>
            <a:ext uri="{FF2B5EF4-FFF2-40B4-BE49-F238E27FC236}">
              <a16:creationId xmlns:a16="http://schemas.microsoft.com/office/drawing/2014/main" id="{00000000-0008-0000-0500-000001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014"/>
    <xdr:sp macro="" textlink="">
      <xdr:nvSpPr>
        <xdr:cNvPr id="3330" name="Text Box 15">
          <a:extLst>
            <a:ext uri="{FF2B5EF4-FFF2-40B4-BE49-F238E27FC236}">
              <a16:creationId xmlns:a16="http://schemas.microsoft.com/office/drawing/2014/main" id="{00000000-0008-0000-0500-00000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1" name="Text Box 16">
          <a:extLst>
            <a:ext uri="{FF2B5EF4-FFF2-40B4-BE49-F238E27FC236}">
              <a16:creationId xmlns:a16="http://schemas.microsoft.com/office/drawing/2014/main" id="{00000000-0008-0000-0500-00000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2" name="Text Box 17">
          <a:extLst>
            <a:ext uri="{FF2B5EF4-FFF2-40B4-BE49-F238E27FC236}">
              <a16:creationId xmlns:a16="http://schemas.microsoft.com/office/drawing/2014/main" id="{00000000-0008-0000-0500-00000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3" name="Text Box 18">
          <a:extLst>
            <a:ext uri="{FF2B5EF4-FFF2-40B4-BE49-F238E27FC236}">
              <a16:creationId xmlns:a16="http://schemas.microsoft.com/office/drawing/2014/main" id="{00000000-0008-0000-0500-00000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0</xdr:rowOff>
    </xdr:from>
    <xdr:ext cx="95250" cy="171450"/>
    <xdr:sp macro="" textlink="">
      <xdr:nvSpPr>
        <xdr:cNvPr id="3334" name="Text Box 19">
          <a:extLst>
            <a:ext uri="{FF2B5EF4-FFF2-40B4-BE49-F238E27FC236}">
              <a16:creationId xmlns:a16="http://schemas.microsoft.com/office/drawing/2014/main" id="{00000000-0008-0000-0500-00000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5" name="Text Box 16">
          <a:extLst>
            <a:ext uri="{FF2B5EF4-FFF2-40B4-BE49-F238E27FC236}">
              <a16:creationId xmlns:a16="http://schemas.microsoft.com/office/drawing/2014/main" id="{00000000-0008-0000-0500-00000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0</xdr:rowOff>
    </xdr:from>
    <xdr:ext cx="95250" cy="171450"/>
    <xdr:sp macro="" textlink="">
      <xdr:nvSpPr>
        <xdr:cNvPr id="3336" name="Text Box 17">
          <a:extLst>
            <a:ext uri="{FF2B5EF4-FFF2-40B4-BE49-F238E27FC236}">
              <a16:creationId xmlns:a16="http://schemas.microsoft.com/office/drawing/2014/main" id="{00000000-0008-0000-0500-00000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96</xdr:row>
      <xdr:rowOff>15875</xdr:rowOff>
    </xdr:from>
    <xdr:ext cx="95250" cy="171450"/>
    <xdr:sp macro="" textlink="">
      <xdr:nvSpPr>
        <xdr:cNvPr id="3337" name="Text Box 18">
          <a:extLst>
            <a:ext uri="{FF2B5EF4-FFF2-40B4-BE49-F238E27FC236}">
              <a16:creationId xmlns:a16="http://schemas.microsoft.com/office/drawing/2014/main" id="{00000000-0008-0000-0500-000009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8" name="Text Box 16">
          <a:extLst>
            <a:ext uri="{FF2B5EF4-FFF2-40B4-BE49-F238E27FC236}">
              <a16:creationId xmlns:a16="http://schemas.microsoft.com/office/drawing/2014/main" id="{00000000-0008-0000-0500-00000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39" name="Text Box 17">
          <a:extLst>
            <a:ext uri="{FF2B5EF4-FFF2-40B4-BE49-F238E27FC236}">
              <a16:creationId xmlns:a16="http://schemas.microsoft.com/office/drawing/2014/main" id="{00000000-0008-0000-0500-00000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0" name="Text Box 18">
          <a:extLst>
            <a:ext uri="{FF2B5EF4-FFF2-40B4-BE49-F238E27FC236}">
              <a16:creationId xmlns:a16="http://schemas.microsoft.com/office/drawing/2014/main" id="{00000000-0008-0000-0500-00000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1" name="Text Box 19">
          <a:extLst>
            <a:ext uri="{FF2B5EF4-FFF2-40B4-BE49-F238E27FC236}">
              <a16:creationId xmlns:a16="http://schemas.microsoft.com/office/drawing/2014/main" id="{00000000-0008-0000-0500-00000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96</xdr:row>
      <xdr:rowOff>0</xdr:rowOff>
    </xdr:from>
    <xdr:ext cx="95250" cy="171450"/>
    <xdr:sp macro="" textlink="">
      <xdr:nvSpPr>
        <xdr:cNvPr id="3342" name="Text Box 16">
          <a:extLst>
            <a:ext uri="{FF2B5EF4-FFF2-40B4-BE49-F238E27FC236}">
              <a16:creationId xmlns:a16="http://schemas.microsoft.com/office/drawing/2014/main" id="{00000000-0008-0000-0500-00000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3" name="Text Box 15">
          <a:extLst>
            <a:ext uri="{FF2B5EF4-FFF2-40B4-BE49-F238E27FC236}">
              <a16:creationId xmlns:a16="http://schemas.microsoft.com/office/drawing/2014/main" id="{00000000-0008-0000-0500-00000F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8496"/>
    <xdr:sp macro="" textlink="">
      <xdr:nvSpPr>
        <xdr:cNvPr id="3344" name="Text Box 15">
          <a:extLst>
            <a:ext uri="{FF2B5EF4-FFF2-40B4-BE49-F238E27FC236}">
              <a16:creationId xmlns:a16="http://schemas.microsoft.com/office/drawing/2014/main" id="{00000000-0008-0000-0500-000010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45" name="Text Box 15">
          <a:extLst>
            <a:ext uri="{FF2B5EF4-FFF2-40B4-BE49-F238E27FC236}">
              <a16:creationId xmlns:a16="http://schemas.microsoft.com/office/drawing/2014/main" id="{00000000-0008-0000-0500-00001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46" name="Text Box 15">
          <a:extLst>
            <a:ext uri="{FF2B5EF4-FFF2-40B4-BE49-F238E27FC236}">
              <a16:creationId xmlns:a16="http://schemas.microsoft.com/office/drawing/2014/main" id="{00000000-0008-0000-0500-00001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47" name="Text Box 15">
          <a:extLst>
            <a:ext uri="{FF2B5EF4-FFF2-40B4-BE49-F238E27FC236}">
              <a16:creationId xmlns:a16="http://schemas.microsoft.com/office/drawing/2014/main" id="{00000000-0008-0000-0500-00001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48" name="Text Box 15">
          <a:extLst>
            <a:ext uri="{FF2B5EF4-FFF2-40B4-BE49-F238E27FC236}">
              <a16:creationId xmlns:a16="http://schemas.microsoft.com/office/drawing/2014/main" id="{00000000-0008-0000-0500-00001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96</xdr:row>
      <xdr:rowOff>170392</xdr:rowOff>
    </xdr:from>
    <xdr:ext cx="95250" cy="213632"/>
    <xdr:sp macro="" textlink="">
      <xdr:nvSpPr>
        <xdr:cNvPr id="3349" name="Text Box 15">
          <a:extLst>
            <a:ext uri="{FF2B5EF4-FFF2-40B4-BE49-F238E27FC236}">
              <a16:creationId xmlns:a16="http://schemas.microsoft.com/office/drawing/2014/main" id="{00000000-0008-0000-0500-000015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0" name="Text Box 16">
          <a:extLst>
            <a:ext uri="{FF2B5EF4-FFF2-40B4-BE49-F238E27FC236}">
              <a16:creationId xmlns:a16="http://schemas.microsoft.com/office/drawing/2014/main" id="{00000000-0008-0000-0500-00001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1" name="Text Box 17">
          <a:extLst>
            <a:ext uri="{FF2B5EF4-FFF2-40B4-BE49-F238E27FC236}">
              <a16:creationId xmlns:a16="http://schemas.microsoft.com/office/drawing/2014/main" id="{00000000-0008-0000-0500-00001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2" name="Text Box 18">
          <a:extLst>
            <a:ext uri="{FF2B5EF4-FFF2-40B4-BE49-F238E27FC236}">
              <a16:creationId xmlns:a16="http://schemas.microsoft.com/office/drawing/2014/main" id="{00000000-0008-0000-0500-00001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53" name="Text Box 19">
          <a:extLst>
            <a:ext uri="{FF2B5EF4-FFF2-40B4-BE49-F238E27FC236}">
              <a16:creationId xmlns:a16="http://schemas.microsoft.com/office/drawing/2014/main" id="{00000000-0008-0000-0500-00001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4" name="Text Box 16">
          <a:extLst>
            <a:ext uri="{FF2B5EF4-FFF2-40B4-BE49-F238E27FC236}">
              <a16:creationId xmlns:a16="http://schemas.microsoft.com/office/drawing/2014/main" id="{00000000-0008-0000-0500-00001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5" name="Text Box 17">
          <a:extLst>
            <a:ext uri="{FF2B5EF4-FFF2-40B4-BE49-F238E27FC236}">
              <a16:creationId xmlns:a16="http://schemas.microsoft.com/office/drawing/2014/main" id="{00000000-0008-0000-0500-00001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6" name="Text Box 18">
          <a:extLst>
            <a:ext uri="{FF2B5EF4-FFF2-40B4-BE49-F238E27FC236}">
              <a16:creationId xmlns:a16="http://schemas.microsoft.com/office/drawing/2014/main" id="{00000000-0008-0000-0500-00001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57" name="Text Box 19">
          <a:extLst>
            <a:ext uri="{FF2B5EF4-FFF2-40B4-BE49-F238E27FC236}">
              <a16:creationId xmlns:a16="http://schemas.microsoft.com/office/drawing/2014/main" id="{00000000-0008-0000-0500-00001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8" name="Text Box 16">
          <a:extLst>
            <a:ext uri="{FF2B5EF4-FFF2-40B4-BE49-F238E27FC236}">
              <a16:creationId xmlns:a16="http://schemas.microsoft.com/office/drawing/2014/main" id="{00000000-0008-0000-0500-00001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59" name="Text Box 17">
          <a:extLst>
            <a:ext uri="{FF2B5EF4-FFF2-40B4-BE49-F238E27FC236}">
              <a16:creationId xmlns:a16="http://schemas.microsoft.com/office/drawing/2014/main" id="{00000000-0008-0000-0500-00001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0" name="Text Box 18">
          <a:extLst>
            <a:ext uri="{FF2B5EF4-FFF2-40B4-BE49-F238E27FC236}">
              <a16:creationId xmlns:a16="http://schemas.microsoft.com/office/drawing/2014/main" id="{00000000-0008-0000-0500-00002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61" name="Text Box 19">
          <a:extLst>
            <a:ext uri="{FF2B5EF4-FFF2-40B4-BE49-F238E27FC236}">
              <a16:creationId xmlns:a16="http://schemas.microsoft.com/office/drawing/2014/main" id="{00000000-0008-0000-0500-00002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62" name="Text Box 15">
          <a:extLst>
            <a:ext uri="{FF2B5EF4-FFF2-40B4-BE49-F238E27FC236}">
              <a16:creationId xmlns:a16="http://schemas.microsoft.com/office/drawing/2014/main" id="{00000000-0008-0000-0500-000022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3" name="Text Box 16">
          <a:extLst>
            <a:ext uri="{FF2B5EF4-FFF2-40B4-BE49-F238E27FC236}">
              <a16:creationId xmlns:a16="http://schemas.microsoft.com/office/drawing/2014/main" id="{00000000-0008-0000-0500-00002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4" name="Text Box 17">
          <a:extLst>
            <a:ext uri="{FF2B5EF4-FFF2-40B4-BE49-F238E27FC236}">
              <a16:creationId xmlns:a16="http://schemas.microsoft.com/office/drawing/2014/main" id="{00000000-0008-0000-0500-00002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5" name="Text Box 18">
          <a:extLst>
            <a:ext uri="{FF2B5EF4-FFF2-40B4-BE49-F238E27FC236}">
              <a16:creationId xmlns:a16="http://schemas.microsoft.com/office/drawing/2014/main" id="{00000000-0008-0000-0500-00002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66" name="Text Box 19">
          <a:extLst>
            <a:ext uri="{FF2B5EF4-FFF2-40B4-BE49-F238E27FC236}">
              <a16:creationId xmlns:a16="http://schemas.microsoft.com/office/drawing/2014/main" id="{00000000-0008-0000-0500-00002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7" name="Text Box 16">
          <a:extLst>
            <a:ext uri="{FF2B5EF4-FFF2-40B4-BE49-F238E27FC236}">
              <a16:creationId xmlns:a16="http://schemas.microsoft.com/office/drawing/2014/main" id="{00000000-0008-0000-0500-00002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8" name="Text Box 17">
          <a:extLst>
            <a:ext uri="{FF2B5EF4-FFF2-40B4-BE49-F238E27FC236}">
              <a16:creationId xmlns:a16="http://schemas.microsoft.com/office/drawing/2014/main" id="{00000000-0008-0000-0500-00002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69" name="Text Box 18">
          <a:extLst>
            <a:ext uri="{FF2B5EF4-FFF2-40B4-BE49-F238E27FC236}">
              <a16:creationId xmlns:a16="http://schemas.microsoft.com/office/drawing/2014/main" id="{00000000-0008-0000-0500-00002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0" name="Text Box 16">
          <a:extLst>
            <a:ext uri="{FF2B5EF4-FFF2-40B4-BE49-F238E27FC236}">
              <a16:creationId xmlns:a16="http://schemas.microsoft.com/office/drawing/2014/main" id="{00000000-0008-0000-0500-00002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1" name="Text Box 17">
          <a:extLst>
            <a:ext uri="{FF2B5EF4-FFF2-40B4-BE49-F238E27FC236}">
              <a16:creationId xmlns:a16="http://schemas.microsoft.com/office/drawing/2014/main" id="{00000000-0008-0000-0500-00002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2" name="Text Box 18">
          <a:extLst>
            <a:ext uri="{FF2B5EF4-FFF2-40B4-BE49-F238E27FC236}">
              <a16:creationId xmlns:a16="http://schemas.microsoft.com/office/drawing/2014/main" id="{00000000-0008-0000-0500-00002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3" name="Text Box 19">
          <a:extLst>
            <a:ext uri="{FF2B5EF4-FFF2-40B4-BE49-F238E27FC236}">
              <a16:creationId xmlns:a16="http://schemas.microsoft.com/office/drawing/2014/main" id="{00000000-0008-0000-0500-00002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4" name="Text Box 16">
          <a:extLst>
            <a:ext uri="{FF2B5EF4-FFF2-40B4-BE49-F238E27FC236}">
              <a16:creationId xmlns:a16="http://schemas.microsoft.com/office/drawing/2014/main" id="{00000000-0008-0000-0500-00002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5" name="Text Box 17">
          <a:extLst>
            <a:ext uri="{FF2B5EF4-FFF2-40B4-BE49-F238E27FC236}">
              <a16:creationId xmlns:a16="http://schemas.microsoft.com/office/drawing/2014/main" id="{00000000-0008-0000-0500-00002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6" name="Text Box 18">
          <a:extLst>
            <a:ext uri="{FF2B5EF4-FFF2-40B4-BE49-F238E27FC236}">
              <a16:creationId xmlns:a16="http://schemas.microsoft.com/office/drawing/2014/main" id="{00000000-0008-0000-0500-00003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377" name="Text Box 19">
          <a:extLst>
            <a:ext uri="{FF2B5EF4-FFF2-40B4-BE49-F238E27FC236}">
              <a16:creationId xmlns:a16="http://schemas.microsoft.com/office/drawing/2014/main" id="{00000000-0008-0000-0500-00003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56743"/>
    <xdr:sp macro="" textlink="">
      <xdr:nvSpPr>
        <xdr:cNvPr id="3378" name="Text Box 15">
          <a:extLst>
            <a:ext uri="{FF2B5EF4-FFF2-40B4-BE49-F238E27FC236}">
              <a16:creationId xmlns:a16="http://schemas.microsoft.com/office/drawing/2014/main" id="{00000000-0008-0000-0500-000032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442269"/>
    <xdr:sp macro="" textlink="">
      <xdr:nvSpPr>
        <xdr:cNvPr id="3379" name="Text Box 15">
          <a:extLst>
            <a:ext uri="{FF2B5EF4-FFF2-40B4-BE49-F238E27FC236}">
              <a16:creationId xmlns:a16="http://schemas.microsoft.com/office/drawing/2014/main" id="{00000000-0008-0000-0500-000033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96</xdr:row>
      <xdr:rowOff>504825</xdr:rowOff>
    </xdr:from>
    <xdr:ext cx="95250" cy="442269"/>
    <xdr:sp macro="" textlink="">
      <xdr:nvSpPr>
        <xdr:cNvPr id="3380" name="Text Box 15">
          <a:extLst>
            <a:ext uri="{FF2B5EF4-FFF2-40B4-BE49-F238E27FC236}">
              <a16:creationId xmlns:a16="http://schemas.microsoft.com/office/drawing/2014/main" id="{00000000-0008-0000-0500-000034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3381" name="Text Box 15">
          <a:extLst>
            <a:ext uri="{FF2B5EF4-FFF2-40B4-BE49-F238E27FC236}">
              <a16:creationId xmlns:a16="http://schemas.microsoft.com/office/drawing/2014/main" id="{00000000-0008-0000-0500-000035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444331"/>
    <xdr:sp macro="" textlink="">
      <xdr:nvSpPr>
        <xdr:cNvPr id="3382" name="Text Box 15">
          <a:extLst>
            <a:ext uri="{FF2B5EF4-FFF2-40B4-BE49-F238E27FC236}">
              <a16:creationId xmlns:a16="http://schemas.microsoft.com/office/drawing/2014/main" id="{00000000-0008-0000-0500-000036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96</xdr:row>
      <xdr:rowOff>504825</xdr:rowOff>
    </xdr:from>
    <xdr:ext cx="95250" cy="213632"/>
    <xdr:sp macro="" textlink="">
      <xdr:nvSpPr>
        <xdr:cNvPr id="3383" name="Text Box 15">
          <a:extLst>
            <a:ext uri="{FF2B5EF4-FFF2-40B4-BE49-F238E27FC236}">
              <a16:creationId xmlns:a16="http://schemas.microsoft.com/office/drawing/2014/main" id="{00000000-0008-0000-0500-000037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4" name="Text Box 16">
          <a:extLst>
            <a:ext uri="{FF2B5EF4-FFF2-40B4-BE49-F238E27FC236}">
              <a16:creationId xmlns:a16="http://schemas.microsoft.com/office/drawing/2014/main" id="{00000000-0008-0000-0500-00003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5" name="Text Box 17">
          <a:extLst>
            <a:ext uri="{FF2B5EF4-FFF2-40B4-BE49-F238E27FC236}">
              <a16:creationId xmlns:a16="http://schemas.microsoft.com/office/drawing/2014/main" id="{00000000-0008-0000-0500-00003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6" name="Text Box 18">
          <a:extLst>
            <a:ext uri="{FF2B5EF4-FFF2-40B4-BE49-F238E27FC236}">
              <a16:creationId xmlns:a16="http://schemas.microsoft.com/office/drawing/2014/main" id="{00000000-0008-0000-0500-00003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87" name="Text Box 19">
          <a:extLst>
            <a:ext uri="{FF2B5EF4-FFF2-40B4-BE49-F238E27FC236}">
              <a16:creationId xmlns:a16="http://schemas.microsoft.com/office/drawing/2014/main" id="{00000000-0008-0000-0500-00003B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8" name="Text Box 16">
          <a:extLst>
            <a:ext uri="{FF2B5EF4-FFF2-40B4-BE49-F238E27FC236}">
              <a16:creationId xmlns:a16="http://schemas.microsoft.com/office/drawing/2014/main" id="{00000000-0008-0000-0500-00003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89" name="Text Box 17">
          <a:extLst>
            <a:ext uri="{FF2B5EF4-FFF2-40B4-BE49-F238E27FC236}">
              <a16:creationId xmlns:a16="http://schemas.microsoft.com/office/drawing/2014/main" id="{00000000-0008-0000-0500-00003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0" name="Text Box 18">
          <a:extLst>
            <a:ext uri="{FF2B5EF4-FFF2-40B4-BE49-F238E27FC236}">
              <a16:creationId xmlns:a16="http://schemas.microsoft.com/office/drawing/2014/main" id="{00000000-0008-0000-0500-00003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391" name="Text Box 19">
          <a:extLst>
            <a:ext uri="{FF2B5EF4-FFF2-40B4-BE49-F238E27FC236}">
              <a16:creationId xmlns:a16="http://schemas.microsoft.com/office/drawing/2014/main" id="{00000000-0008-0000-0500-00003F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2" name="Text Box 16">
          <a:extLst>
            <a:ext uri="{FF2B5EF4-FFF2-40B4-BE49-F238E27FC236}">
              <a16:creationId xmlns:a16="http://schemas.microsoft.com/office/drawing/2014/main" id="{00000000-0008-0000-0500-00004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3" name="Text Box 17">
          <a:extLst>
            <a:ext uri="{FF2B5EF4-FFF2-40B4-BE49-F238E27FC236}">
              <a16:creationId xmlns:a16="http://schemas.microsoft.com/office/drawing/2014/main" id="{00000000-0008-0000-0500-00004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4" name="Text Box 18">
          <a:extLst>
            <a:ext uri="{FF2B5EF4-FFF2-40B4-BE49-F238E27FC236}">
              <a16:creationId xmlns:a16="http://schemas.microsoft.com/office/drawing/2014/main" id="{00000000-0008-0000-0500-00004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0</xdr:rowOff>
    </xdr:from>
    <xdr:ext cx="95250" cy="171450"/>
    <xdr:sp macro="" textlink="">
      <xdr:nvSpPr>
        <xdr:cNvPr id="3395" name="Text Box 19">
          <a:extLst>
            <a:ext uri="{FF2B5EF4-FFF2-40B4-BE49-F238E27FC236}">
              <a16:creationId xmlns:a16="http://schemas.microsoft.com/office/drawing/2014/main" id="{00000000-0008-0000-0500-000043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396" name="Text Box 15">
          <a:extLst>
            <a:ext uri="{FF2B5EF4-FFF2-40B4-BE49-F238E27FC236}">
              <a16:creationId xmlns:a16="http://schemas.microsoft.com/office/drawing/2014/main" id="{00000000-0008-0000-0500-000044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7" name="Text Box 16">
          <a:extLst>
            <a:ext uri="{FF2B5EF4-FFF2-40B4-BE49-F238E27FC236}">
              <a16:creationId xmlns:a16="http://schemas.microsoft.com/office/drawing/2014/main" id="{00000000-0008-0000-0500-00004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8" name="Text Box 17">
          <a:extLst>
            <a:ext uri="{FF2B5EF4-FFF2-40B4-BE49-F238E27FC236}">
              <a16:creationId xmlns:a16="http://schemas.microsoft.com/office/drawing/2014/main" id="{00000000-0008-0000-0500-00004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399" name="Text Box 18">
          <a:extLst>
            <a:ext uri="{FF2B5EF4-FFF2-40B4-BE49-F238E27FC236}">
              <a16:creationId xmlns:a16="http://schemas.microsoft.com/office/drawing/2014/main" id="{00000000-0008-0000-0500-00004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00" name="Text Box 19">
          <a:extLst>
            <a:ext uri="{FF2B5EF4-FFF2-40B4-BE49-F238E27FC236}">
              <a16:creationId xmlns:a16="http://schemas.microsoft.com/office/drawing/2014/main" id="{00000000-0008-0000-0500-00004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98</xdr:row>
      <xdr:rowOff>504825</xdr:rowOff>
    </xdr:from>
    <xdr:ext cx="95250" cy="442269"/>
    <xdr:sp macro="" textlink="">
      <xdr:nvSpPr>
        <xdr:cNvPr id="3401" name="Text Box 15">
          <a:extLst>
            <a:ext uri="{FF2B5EF4-FFF2-40B4-BE49-F238E27FC236}">
              <a16:creationId xmlns:a16="http://schemas.microsoft.com/office/drawing/2014/main" id="{00000000-0008-0000-0500-000049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2" name="Text Box 16">
          <a:extLst>
            <a:ext uri="{FF2B5EF4-FFF2-40B4-BE49-F238E27FC236}">
              <a16:creationId xmlns:a16="http://schemas.microsoft.com/office/drawing/2014/main" id="{00000000-0008-0000-0500-00004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3" name="Text Box 17">
          <a:extLst>
            <a:ext uri="{FF2B5EF4-FFF2-40B4-BE49-F238E27FC236}">
              <a16:creationId xmlns:a16="http://schemas.microsoft.com/office/drawing/2014/main" id="{00000000-0008-0000-0500-00004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04" name="Text Box 18">
          <a:extLst>
            <a:ext uri="{FF2B5EF4-FFF2-40B4-BE49-F238E27FC236}">
              <a16:creationId xmlns:a16="http://schemas.microsoft.com/office/drawing/2014/main" id="{00000000-0008-0000-0500-00004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5" name="Text Box 16">
          <a:extLst>
            <a:ext uri="{FF2B5EF4-FFF2-40B4-BE49-F238E27FC236}">
              <a16:creationId xmlns:a16="http://schemas.microsoft.com/office/drawing/2014/main" id="{00000000-0008-0000-0500-00004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6" name="Text Box 17">
          <a:extLst>
            <a:ext uri="{FF2B5EF4-FFF2-40B4-BE49-F238E27FC236}">
              <a16:creationId xmlns:a16="http://schemas.microsoft.com/office/drawing/2014/main" id="{00000000-0008-0000-0500-00004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7" name="Text Box 18">
          <a:extLst>
            <a:ext uri="{FF2B5EF4-FFF2-40B4-BE49-F238E27FC236}">
              <a16:creationId xmlns:a16="http://schemas.microsoft.com/office/drawing/2014/main" id="{00000000-0008-0000-0500-00004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8" name="Text Box 19">
          <a:extLst>
            <a:ext uri="{FF2B5EF4-FFF2-40B4-BE49-F238E27FC236}">
              <a16:creationId xmlns:a16="http://schemas.microsoft.com/office/drawing/2014/main" id="{00000000-0008-0000-0500-00005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09" name="Text Box 16">
          <a:extLst>
            <a:ext uri="{FF2B5EF4-FFF2-40B4-BE49-F238E27FC236}">
              <a16:creationId xmlns:a16="http://schemas.microsoft.com/office/drawing/2014/main" id="{00000000-0008-0000-0500-00005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0" name="Text Box 17">
          <a:extLst>
            <a:ext uri="{FF2B5EF4-FFF2-40B4-BE49-F238E27FC236}">
              <a16:creationId xmlns:a16="http://schemas.microsoft.com/office/drawing/2014/main" id="{00000000-0008-0000-0500-00005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11" name="Text Box 18">
          <a:extLst>
            <a:ext uri="{FF2B5EF4-FFF2-40B4-BE49-F238E27FC236}">
              <a16:creationId xmlns:a16="http://schemas.microsoft.com/office/drawing/2014/main" id="{00000000-0008-0000-0500-000053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12" name="Text Box 15">
          <a:extLst>
            <a:ext uri="{FF2B5EF4-FFF2-40B4-BE49-F238E27FC236}">
              <a16:creationId xmlns:a16="http://schemas.microsoft.com/office/drawing/2014/main" id="{00000000-0008-0000-0500-000054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3" name="Text Box 16">
          <a:extLst>
            <a:ext uri="{FF2B5EF4-FFF2-40B4-BE49-F238E27FC236}">
              <a16:creationId xmlns:a16="http://schemas.microsoft.com/office/drawing/2014/main" id="{00000000-0008-0000-0500-00005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4" name="Text Box 17">
          <a:extLst>
            <a:ext uri="{FF2B5EF4-FFF2-40B4-BE49-F238E27FC236}">
              <a16:creationId xmlns:a16="http://schemas.microsoft.com/office/drawing/2014/main" id="{00000000-0008-0000-0500-00005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5" name="Text Box 18">
          <a:extLst>
            <a:ext uri="{FF2B5EF4-FFF2-40B4-BE49-F238E27FC236}">
              <a16:creationId xmlns:a16="http://schemas.microsoft.com/office/drawing/2014/main" id="{00000000-0008-0000-0500-00005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16" name="Text Box 19">
          <a:extLst>
            <a:ext uri="{FF2B5EF4-FFF2-40B4-BE49-F238E27FC236}">
              <a16:creationId xmlns:a16="http://schemas.microsoft.com/office/drawing/2014/main" id="{00000000-0008-0000-0500-00005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7" name="Text Box 16">
          <a:extLst>
            <a:ext uri="{FF2B5EF4-FFF2-40B4-BE49-F238E27FC236}">
              <a16:creationId xmlns:a16="http://schemas.microsoft.com/office/drawing/2014/main" id="{00000000-0008-0000-0500-00005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8" name="Text Box 17">
          <a:extLst>
            <a:ext uri="{FF2B5EF4-FFF2-40B4-BE49-F238E27FC236}">
              <a16:creationId xmlns:a16="http://schemas.microsoft.com/office/drawing/2014/main" id="{00000000-0008-0000-0500-00005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19" name="Text Box 18">
          <a:extLst>
            <a:ext uri="{FF2B5EF4-FFF2-40B4-BE49-F238E27FC236}">
              <a16:creationId xmlns:a16="http://schemas.microsoft.com/office/drawing/2014/main" id="{00000000-0008-0000-0500-00005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20" name="Text Box 19">
          <a:extLst>
            <a:ext uri="{FF2B5EF4-FFF2-40B4-BE49-F238E27FC236}">
              <a16:creationId xmlns:a16="http://schemas.microsoft.com/office/drawing/2014/main" id="{00000000-0008-0000-0500-00005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1" name="Text Box 16">
          <a:extLst>
            <a:ext uri="{FF2B5EF4-FFF2-40B4-BE49-F238E27FC236}">
              <a16:creationId xmlns:a16="http://schemas.microsoft.com/office/drawing/2014/main" id="{00000000-0008-0000-0500-00005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2" name="Text Box 17">
          <a:extLst>
            <a:ext uri="{FF2B5EF4-FFF2-40B4-BE49-F238E27FC236}">
              <a16:creationId xmlns:a16="http://schemas.microsoft.com/office/drawing/2014/main" id="{00000000-0008-0000-0500-00005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3" name="Text Box 18">
          <a:extLst>
            <a:ext uri="{FF2B5EF4-FFF2-40B4-BE49-F238E27FC236}">
              <a16:creationId xmlns:a16="http://schemas.microsoft.com/office/drawing/2014/main" id="{00000000-0008-0000-0500-00005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97</xdr:row>
      <xdr:rowOff>0</xdr:rowOff>
    </xdr:from>
    <xdr:ext cx="95250" cy="171450"/>
    <xdr:sp macro="" textlink="">
      <xdr:nvSpPr>
        <xdr:cNvPr id="3424" name="Text Box 19">
          <a:extLst>
            <a:ext uri="{FF2B5EF4-FFF2-40B4-BE49-F238E27FC236}">
              <a16:creationId xmlns:a16="http://schemas.microsoft.com/office/drawing/2014/main" id="{00000000-0008-0000-0500-000060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014"/>
    <xdr:sp macro="" textlink="">
      <xdr:nvSpPr>
        <xdr:cNvPr id="3425" name="Text Box 15">
          <a:extLst>
            <a:ext uri="{FF2B5EF4-FFF2-40B4-BE49-F238E27FC236}">
              <a16:creationId xmlns:a16="http://schemas.microsoft.com/office/drawing/2014/main" id="{00000000-0008-0000-0500-00006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6" name="Text Box 16">
          <a:extLst>
            <a:ext uri="{FF2B5EF4-FFF2-40B4-BE49-F238E27FC236}">
              <a16:creationId xmlns:a16="http://schemas.microsoft.com/office/drawing/2014/main" id="{00000000-0008-0000-0500-00006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7" name="Text Box 17">
          <a:extLst>
            <a:ext uri="{FF2B5EF4-FFF2-40B4-BE49-F238E27FC236}">
              <a16:creationId xmlns:a16="http://schemas.microsoft.com/office/drawing/2014/main" id="{00000000-0008-0000-0500-00006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8" name="Text Box 18">
          <a:extLst>
            <a:ext uri="{FF2B5EF4-FFF2-40B4-BE49-F238E27FC236}">
              <a16:creationId xmlns:a16="http://schemas.microsoft.com/office/drawing/2014/main" id="{00000000-0008-0000-0500-00006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0</xdr:rowOff>
    </xdr:from>
    <xdr:ext cx="95250" cy="171450"/>
    <xdr:sp macro="" textlink="">
      <xdr:nvSpPr>
        <xdr:cNvPr id="3429" name="Text Box 19">
          <a:extLst>
            <a:ext uri="{FF2B5EF4-FFF2-40B4-BE49-F238E27FC236}">
              <a16:creationId xmlns:a16="http://schemas.microsoft.com/office/drawing/2014/main" id="{00000000-0008-0000-0500-00006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0" name="Text Box 16">
          <a:extLst>
            <a:ext uri="{FF2B5EF4-FFF2-40B4-BE49-F238E27FC236}">
              <a16:creationId xmlns:a16="http://schemas.microsoft.com/office/drawing/2014/main" id="{00000000-0008-0000-0500-00006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0</xdr:rowOff>
    </xdr:from>
    <xdr:ext cx="95250" cy="171450"/>
    <xdr:sp macro="" textlink="">
      <xdr:nvSpPr>
        <xdr:cNvPr id="3431" name="Text Box 17">
          <a:extLst>
            <a:ext uri="{FF2B5EF4-FFF2-40B4-BE49-F238E27FC236}">
              <a16:creationId xmlns:a16="http://schemas.microsoft.com/office/drawing/2014/main" id="{00000000-0008-0000-0500-00006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102</xdr:row>
      <xdr:rowOff>15875</xdr:rowOff>
    </xdr:from>
    <xdr:ext cx="95250" cy="171450"/>
    <xdr:sp macro="" textlink="">
      <xdr:nvSpPr>
        <xdr:cNvPr id="3432" name="Text Box 18">
          <a:extLst>
            <a:ext uri="{FF2B5EF4-FFF2-40B4-BE49-F238E27FC236}">
              <a16:creationId xmlns:a16="http://schemas.microsoft.com/office/drawing/2014/main" id="{00000000-0008-0000-0500-000068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3" name="Text Box 16">
          <a:extLst>
            <a:ext uri="{FF2B5EF4-FFF2-40B4-BE49-F238E27FC236}">
              <a16:creationId xmlns:a16="http://schemas.microsoft.com/office/drawing/2014/main" id="{00000000-0008-0000-0500-00006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4" name="Text Box 17">
          <a:extLst>
            <a:ext uri="{FF2B5EF4-FFF2-40B4-BE49-F238E27FC236}">
              <a16:creationId xmlns:a16="http://schemas.microsoft.com/office/drawing/2014/main" id="{00000000-0008-0000-0500-00006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5" name="Text Box 18">
          <a:extLst>
            <a:ext uri="{FF2B5EF4-FFF2-40B4-BE49-F238E27FC236}">
              <a16:creationId xmlns:a16="http://schemas.microsoft.com/office/drawing/2014/main" id="{00000000-0008-0000-0500-00006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6" name="Text Box 19">
          <a:extLst>
            <a:ext uri="{FF2B5EF4-FFF2-40B4-BE49-F238E27FC236}">
              <a16:creationId xmlns:a16="http://schemas.microsoft.com/office/drawing/2014/main" id="{00000000-0008-0000-0500-00006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102</xdr:row>
      <xdr:rowOff>0</xdr:rowOff>
    </xdr:from>
    <xdr:ext cx="95250" cy="171450"/>
    <xdr:sp macro="" textlink="">
      <xdr:nvSpPr>
        <xdr:cNvPr id="3437" name="Text Box 16">
          <a:extLst>
            <a:ext uri="{FF2B5EF4-FFF2-40B4-BE49-F238E27FC236}">
              <a16:creationId xmlns:a16="http://schemas.microsoft.com/office/drawing/2014/main" id="{00000000-0008-0000-0500-00006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38" name="Text Box 15">
          <a:extLst>
            <a:ext uri="{FF2B5EF4-FFF2-40B4-BE49-F238E27FC236}">
              <a16:creationId xmlns:a16="http://schemas.microsoft.com/office/drawing/2014/main" id="{00000000-0008-0000-0500-00006E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8496"/>
    <xdr:sp macro="" textlink="">
      <xdr:nvSpPr>
        <xdr:cNvPr id="3439" name="Text Box 15">
          <a:extLst>
            <a:ext uri="{FF2B5EF4-FFF2-40B4-BE49-F238E27FC236}">
              <a16:creationId xmlns:a16="http://schemas.microsoft.com/office/drawing/2014/main" id="{00000000-0008-0000-0500-00006F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40" name="Text Box 15">
          <a:extLst>
            <a:ext uri="{FF2B5EF4-FFF2-40B4-BE49-F238E27FC236}">
              <a16:creationId xmlns:a16="http://schemas.microsoft.com/office/drawing/2014/main" id="{00000000-0008-0000-0500-000070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41" name="Text Box 15">
          <a:extLst>
            <a:ext uri="{FF2B5EF4-FFF2-40B4-BE49-F238E27FC236}">
              <a16:creationId xmlns:a16="http://schemas.microsoft.com/office/drawing/2014/main" id="{00000000-0008-0000-0500-000071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213632"/>
    <xdr:sp macro="" textlink="">
      <xdr:nvSpPr>
        <xdr:cNvPr id="3442" name="Text Box 15">
          <a:extLst>
            <a:ext uri="{FF2B5EF4-FFF2-40B4-BE49-F238E27FC236}">
              <a16:creationId xmlns:a16="http://schemas.microsoft.com/office/drawing/2014/main" id="{00000000-0008-0000-0500-000072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102</xdr:row>
      <xdr:rowOff>504825</xdr:rowOff>
    </xdr:from>
    <xdr:ext cx="95250" cy="444331"/>
    <xdr:sp macro="" textlink="">
      <xdr:nvSpPr>
        <xdr:cNvPr id="3443" name="Text Box 15">
          <a:extLst>
            <a:ext uri="{FF2B5EF4-FFF2-40B4-BE49-F238E27FC236}">
              <a16:creationId xmlns:a16="http://schemas.microsoft.com/office/drawing/2014/main" id="{00000000-0008-0000-0500-000073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102</xdr:row>
      <xdr:rowOff>170392</xdr:rowOff>
    </xdr:from>
    <xdr:ext cx="95250" cy="213632"/>
    <xdr:sp macro="" textlink="">
      <xdr:nvSpPr>
        <xdr:cNvPr id="3444" name="Text Box 15">
          <a:extLst>
            <a:ext uri="{FF2B5EF4-FFF2-40B4-BE49-F238E27FC236}">
              <a16:creationId xmlns:a16="http://schemas.microsoft.com/office/drawing/2014/main" id="{00000000-0008-0000-0500-000074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5" name="Text Box 16">
          <a:extLst>
            <a:ext uri="{FF2B5EF4-FFF2-40B4-BE49-F238E27FC236}">
              <a16:creationId xmlns:a16="http://schemas.microsoft.com/office/drawing/2014/main" id="{00000000-0008-0000-0500-00007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6" name="Text Box 17">
          <a:extLst>
            <a:ext uri="{FF2B5EF4-FFF2-40B4-BE49-F238E27FC236}">
              <a16:creationId xmlns:a16="http://schemas.microsoft.com/office/drawing/2014/main" id="{00000000-0008-0000-0500-00007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7" name="Text Box 18">
          <a:extLst>
            <a:ext uri="{FF2B5EF4-FFF2-40B4-BE49-F238E27FC236}">
              <a16:creationId xmlns:a16="http://schemas.microsoft.com/office/drawing/2014/main" id="{00000000-0008-0000-0500-00007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48" name="Text Box 19">
          <a:extLst>
            <a:ext uri="{FF2B5EF4-FFF2-40B4-BE49-F238E27FC236}">
              <a16:creationId xmlns:a16="http://schemas.microsoft.com/office/drawing/2014/main" id="{00000000-0008-0000-0500-00007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49" name="Text Box 16">
          <a:extLst>
            <a:ext uri="{FF2B5EF4-FFF2-40B4-BE49-F238E27FC236}">
              <a16:creationId xmlns:a16="http://schemas.microsoft.com/office/drawing/2014/main" id="{00000000-0008-0000-0500-00007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0" name="Text Box 17">
          <a:extLst>
            <a:ext uri="{FF2B5EF4-FFF2-40B4-BE49-F238E27FC236}">
              <a16:creationId xmlns:a16="http://schemas.microsoft.com/office/drawing/2014/main" id="{00000000-0008-0000-0500-00007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1" name="Text Box 18">
          <a:extLst>
            <a:ext uri="{FF2B5EF4-FFF2-40B4-BE49-F238E27FC236}">
              <a16:creationId xmlns:a16="http://schemas.microsoft.com/office/drawing/2014/main" id="{00000000-0008-0000-0500-00007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52" name="Text Box 19">
          <a:extLst>
            <a:ext uri="{FF2B5EF4-FFF2-40B4-BE49-F238E27FC236}">
              <a16:creationId xmlns:a16="http://schemas.microsoft.com/office/drawing/2014/main" id="{00000000-0008-0000-0500-00007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3" name="Text Box 16">
          <a:extLst>
            <a:ext uri="{FF2B5EF4-FFF2-40B4-BE49-F238E27FC236}">
              <a16:creationId xmlns:a16="http://schemas.microsoft.com/office/drawing/2014/main" id="{00000000-0008-0000-0500-00007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4" name="Text Box 17">
          <a:extLst>
            <a:ext uri="{FF2B5EF4-FFF2-40B4-BE49-F238E27FC236}">
              <a16:creationId xmlns:a16="http://schemas.microsoft.com/office/drawing/2014/main" id="{00000000-0008-0000-0500-00007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5" name="Text Box 18">
          <a:extLst>
            <a:ext uri="{FF2B5EF4-FFF2-40B4-BE49-F238E27FC236}">
              <a16:creationId xmlns:a16="http://schemas.microsoft.com/office/drawing/2014/main" id="{00000000-0008-0000-0500-00007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56" name="Text Box 19">
          <a:extLst>
            <a:ext uri="{FF2B5EF4-FFF2-40B4-BE49-F238E27FC236}">
              <a16:creationId xmlns:a16="http://schemas.microsoft.com/office/drawing/2014/main" id="{00000000-0008-0000-0500-00008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57" name="Text Box 15">
          <a:extLst>
            <a:ext uri="{FF2B5EF4-FFF2-40B4-BE49-F238E27FC236}">
              <a16:creationId xmlns:a16="http://schemas.microsoft.com/office/drawing/2014/main" id="{00000000-0008-0000-0500-000081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8" name="Text Box 16">
          <a:extLst>
            <a:ext uri="{FF2B5EF4-FFF2-40B4-BE49-F238E27FC236}">
              <a16:creationId xmlns:a16="http://schemas.microsoft.com/office/drawing/2014/main" id="{00000000-0008-0000-0500-00008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59" name="Text Box 17">
          <a:extLst>
            <a:ext uri="{FF2B5EF4-FFF2-40B4-BE49-F238E27FC236}">
              <a16:creationId xmlns:a16="http://schemas.microsoft.com/office/drawing/2014/main" id="{00000000-0008-0000-0500-00008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0" name="Text Box 18">
          <a:extLst>
            <a:ext uri="{FF2B5EF4-FFF2-40B4-BE49-F238E27FC236}">
              <a16:creationId xmlns:a16="http://schemas.microsoft.com/office/drawing/2014/main" id="{00000000-0008-0000-0500-00008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61" name="Text Box 19">
          <a:extLst>
            <a:ext uri="{FF2B5EF4-FFF2-40B4-BE49-F238E27FC236}">
              <a16:creationId xmlns:a16="http://schemas.microsoft.com/office/drawing/2014/main" id="{00000000-0008-0000-0500-00008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2" name="Text Box 16">
          <a:extLst>
            <a:ext uri="{FF2B5EF4-FFF2-40B4-BE49-F238E27FC236}">
              <a16:creationId xmlns:a16="http://schemas.microsoft.com/office/drawing/2014/main" id="{00000000-0008-0000-0500-00008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3" name="Text Box 17">
          <a:extLst>
            <a:ext uri="{FF2B5EF4-FFF2-40B4-BE49-F238E27FC236}">
              <a16:creationId xmlns:a16="http://schemas.microsoft.com/office/drawing/2014/main" id="{00000000-0008-0000-0500-00008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64" name="Text Box 18">
          <a:extLst>
            <a:ext uri="{FF2B5EF4-FFF2-40B4-BE49-F238E27FC236}">
              <a16:creationId xmlns:a16="http://schemas.microsoft.com/office/drawing/2014/main" id="{00000000-0008-0000-0500-00008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5" name="Text Box 16">
          <a:extLst>
            <a:ext uri="{FF2B5EF4-FFF2-40B4-BE49-F238E27FC236}">
              <a16:creationId xmlns:a16="http://schemas.microsoft.com/office/drawing/2014/main" id="{00000000-0008-0000-0500-00008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6" name="Text Box 17">
          <a:extLst>
            <a:ext uri="{FF2B5EF4-FFF2-40B4-BE49-F238E27FC236}">
              <a16:creationId xmlns:a16="http://schemas.microsoft.com/office/drawing/2014/main" id="{00000000-0008-0000-0500-00008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7" name="Text Box 18">
          <a:extLst>
            <a:ext uri="{FF2B5EF4-FFF2-40B4-BE49-F238E27FC236}">
              <a16:creationId xmlns:a16="http://schemas.microsoft.com/office/drawing/2014/main" id="{00000000-0008-0000-0500-00008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8" name="Text Box 19">
          <a:extLst>
            <a:ext uri="{FF2B5EF4-FFF2-40B4-BE49-F238E27FC236}">
              <a16:creationId xmlns:a16="http://schemas.microsoft.com/office/drawing/2014/main" id="{00000000-0008-0000-0500-00008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69" name="Text Box 16">
          <a:extLst>
            <a:ext uri="{FF2B5EF4-FFF2-40B4-BE49-F238E27FC236}">
              <a16:creationId xmlns:a16="http://schemas.microsoft.com/office/drawing/2014/main" id="{00000000-0008-0000-0500-00008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0" name="Text Box 17">
          <a:extLst>
            <a:ext uri="{FF2B5EF4-FFF2-40B4-BE49-F238E27FC236}">
              <a16:creationId xmlns:a16="http://schemas.microsoft.com/office/drawing/2014/main" id="{00000000-0008-0000-0500-00008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1" name="Text Box 18">
          <a:extLst>
            <a:ext uri="{FF2B5EF4-FFF2-40B4-BE49-F238E27FC236}">
              <a16:creationId xmlns:a16="http://schemas.microsoft.com/office/drawing/2014/main" id="{00000000-0008-0000-0500-00008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472" name="Text Box 19">
          <a:extLst>
            <a:ext uri="{FF2B5EF4-FFF2-40B4-BE49-F238E27FC236}">
              <a16:creationId xmlns:a16="http://schemas.microsoft.com/office/drawing/2014/main" id="{00000000-0008-0000-0500-00009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442269"/>
    <xdr:sp macro="" textlink="">
      <xdr:nvSpPr>
        <xdr:cNvPr id="3474" name="Text Box 15">
          <a:extLst>
            <a:ext uri="{FF2B5EF4-FFF2-40B4-BE49-F238E27FC236}">
              <a16:creationId xmlns:a16="http://schemas.microsoft.com/office/drawing/2014/main" id="{00000000-0008-0000-0500-000092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102</xdr:row>
      <xdr:rowOff>504825</xdr:rowOff>
    </xdr:from>
    <xdr:ext cx="95250" cy="442269"/>
    <xdr:sp macro="" textlink="">
      <xdr:nvSpPr>
        <xdr:cNvPr id="3475" name="Text Box 15">
          <a:extLst>
            <a:ext uri="{FF2B5EF4-FFF2-40B4-BE49-F238E27FC236}">
              <a16:creationId xmlns:a16="http://schemas.microsoft.com/office/drawing/2014/main" id="{00000000-0008-0000-0500-000093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102</xdr:row>
      <xdr:rowOff>504825</xdr:rowOff>
    </xdr:from>
    <xdr:ext cx="95250" cy="213632"/>
    <xdr:sp macro="" textlink="">
      <xdr:nvSpPr>
        <xdr:cNvPr id="3478" name="Text Box 15">
          <a:extLst>
            <a:ext uri="{FF2B5EF4-FFF2-40B4-BE49-F238E27FC236}">
              <a16:creationId xmlns:a16="http://schemas.microsoft.com/office/drawing/2014/main" id="{00000000-0008-0000-0500-000096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79" name="Text Box 16">
          <a:extLst>
            <a:ext uri="{FF2B5EF4-FFF2-40B4-BE49-F238E27FC236}">
              <a16:creationId xmlns:a16="http://schemas.microsoft.com/office/drawing/2014/main" id="{00000000-0008-0000-0500-00009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0" name="Text Box 17">
          <a:extLst>
            <a:ext uri="{FF2B5EF4-FFF2-40B4-BE49-F238E27FC236}">
              <a16:creationId xmlns:a16="http://schemas.microsoft.com/office/drawing/2014/main" id="{00000000-0008-0000-0500-00009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1" name="Text Box 18">
          <a:extLst>
            <a:ext uri="{FF2B5EF4-FFF2-40B4-BE49-F238E27FC236}">
              <a16:creationId xmlns:a16="http://schemas.microsoft.com/office/drawing/2014/main" id="{00000000-0008-0000-0500-00009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82" name="Text Box 19">
          <a:extLst>
            <a:ext uri="{FF2B5EF4-FFF2-40B4-BE49-F238E27FC236}">
              <a16:creationId xmlns:a16="http://schemas.microsoft.com/office/drawing/2014/main" id="{00000000-0008-0000-0500-00009A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3" name="Text Box 16">
          <a:extLst>
            <a:ext uri="{FF2B5EF4-FFF2-40B4-BE49-F238E27FC236}">
              <a16:creationId xmlns:a16="http://schemas.microsoft.com/office/drawing/2014/main" id="{00000000-0008-0000-0500-00009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4" name="Text Box 17">
          <a:extLst>
            <a:ext uri="{FF2B5EF4-FFF2-40B4-BE49-F238E27FC236}">
              <a16:creationId xmlns:a16="http://schemas.microsoft.com/office/drawing/2014/main" id="{00000000-0008-0000-0500-00009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5" name="Text Box 18">
          <a:extLst>
            <a:ext uri="{FF2B5EF4-FFF2-40B4-BE49-F238E27FC236}">
              <a16:creationId xmlns:a16="http://schemas.microsoft.com/office/drawing/2014/main" id="{00000000-0008-0000-0500-00009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86" name="Text Box 19">
          <a:extLst>
            <a:ext uri="{FF2B5EF4-FFF2-40B4-BE49-F238E27FC236}">
              <a16:creationId xmlns:a16="http://schemas.microsoft.com/office/drawing/2014/main" id="{00000000-0008-0000-0500-00009E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7" name="Text Box 16">
          <a:extLst>
            <a:ext uri="{FF2B5EF4-FFF2-40B4-BE49-F238E27FC236}">
              <a16:creationId xmlns:a16="http://schemas.microsoft.com/office/drawing/2014/main" id="{00000000-0008-0000-0500-00009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8" name="Text Box 17">
          <a:extLst>
            <a:ext uri="{FF2B5EF4-FFF2-40B4-BE49-F238E27FC236}">
              <a16:creationId xmlns:a16="http://schemas.microsoft.com/office/drawing/2014/main" id="{00000000-0008-0000-0500-0000A0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89" name="Text Box 18">
          <a:extLst>
            <a:ext uri="{FF2B5EF4-FFF2-40B4-BE49-F238E27FC236}">
              <a16:creationId xmlns:a16="http://schemas.microsoft.com/office/drawing/2014/main" id="{00000000-0008-0000-0500-0000A1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0</xdr:rowOff>
    </xdr:from>
    <xdr:ext cx="95250" cy="171450"/>
    <xdr:sp macro="" textlink="">
      <xdr:nvSpPr>
        <xdr:cNvPr id="3490" name="Text Box 19">
          <a:extLst>
            <a:ext uri="{FF2B5EF4-FFF2-40B4-BE49-F238E27FC236}">
              <a16:creationId xmlns:a16="http://schemas.microsoft.com/office/drawing/2014/main" id="{00000000-0008-0000-0500-0000A2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491" name="Text Box 15">
          <a:extLst>
            <a:ext uri="{FF2B5EF4-FFF2-40B4-BE49-F238E27FC236}">
              <a16:creationId xmlns:a16="http://schemas.microsoft.com/office/drawing/2014/main" id="{00000000-0008-0000-0500-0000A3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2" name="Text Box 16">
          <a:extLst>
            <a:ext uri="{FF2B5EF4-FFF2-40B4-BE49-F238E27FC236}">
              <a16:creationId xmlns:a16="http://schemas.microsoft.com/office/drawing/2014/main" id="{00000000-0008-0000-0500-0000A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3" name="Text Box 17">
          <a:extLst>
            <a:ext uri="{FF2B5EF4-FFF2-40B4-BE49-F238E27FC236}">
              <a16:creationId xmlns:a16="http://schemas.microsoft.com/office/drawing/2014/main" id="{00000000-0008-0000-0500-0000A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4" name="Text Box 18">
          <a:extLst>
            <a:ext uri="{FF2B5EF4-FFF2-40B4-BE49-F238E27FC236}">
              <a16:creationId xmlns:a16="http://schemas.microsoft.com/office/drawing/2014/main" id="{00000000-0008-0000-0500-0000A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495" name="Text Box 19">
          <a:extLst>
            <a:ext uri="{FF2B5EF4-FFF2-40B4-BE49-F238E27FC236}">
              <a16:creationId xmlns:a16="http://schemas.microsoft.com/office/drawing/2014/main" id="{00000000-0008-0000-0500-0000A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106</xdr:row>
      <xdr:rowOff>504825</xdr:rowOff>
    </xdr:from>
    <xdr:ext cx="95250" cy="442269"/>
    <xdr:sp macro="" textlink="">
      <xdr:nvSpPr>
        <xdr:cNvPr id="3496" name="Text Box 15">
          <a:extLst>
            <a:ext uri="{FF2B5EF4-FFF2-40B4-BE49-F238E27FC236}">
              <a16:creationId xmlns:a16="http://schemas.microsoft.com/office/drawing/2014/main" id="{00000000-0008-0000-0500-0000A80D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7" name="Text Box 16">
          <a:extLst>
            <a:ext uri="{FF2B5EF4-FFF2-40B4-BE49-F238E27FC236}">
              <a16:creationId xmlns:a16="http://schemas.microsoft.com/office/drawing/2014/main" id="{00000000-0008-0000-0500-0000A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8" name="Text Box 17">
          <a:extLst>
            <a:ext uri="{FF2B5EF4-FFF2-40B4-BE49-F238E27FC236}">
              <a16:creationId xmlns:a16="http://schemas.microsoft.com/office/drawing/2014/main" id="{00000000-0008-0000-0500-0000A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499" name="Text Box 18">
          <a:extLst>
            <a:ext uri="{FF2B5EF4-FFF2-40B4-BE49-F238E27FC236}">
              <a16:creationId xmlns:a16="http://schemas.microsoft.com/office/drawing/2014/main" id="{00000000-0008-0000-0500-0000A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0" name="Text Box 16">
          <a:extLst>
            <a:ext uri="{FF2B5EF4-FFF2-40B4-BE49-F238E27FC236}">
              <a16:creationId xmlns:a16="http://schemas.microsoft.com/office/drawing/2014/main" id="{00000000-0008-0000-0500-0000A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1" name="Text Box 17">
          <a:extLst>
            <a:ext uri="{FF2B5EF4-FFF2-40B4-BE49-F238E27FC236}">
              <a16:creationId xmlns:a16="http://schemas.microsoft.com/office/drawing/2014/main" id="{00000000-0008-0000-0500-0000A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2" name="Text Box 18">
          <a:extLst>
            <a:ext uri="{FF2B5EF4-FFF2-40B4-BE49-F238E27FC236}">
              <a16:creationId xmlns:a16="http://schemas.microsoft.com/office/drawing/2014/main" id="{00000000-0008-0000-0500-0000A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3" name="Text Box 19">
          <a:extLst>
            <a:ext uri="{FF2B5EF4-FFF2-40B4-BE49-F238E27FC236}">
              <a16:creationId xmlns:a16="http://schemas.microsoft.com/office/drawing/2014/main" id="{00000000-0008-0000-0500-0000A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4" name="Text Box 16">
          <a:extLst>
            <a:ext uri="{FF2B5EF4-FFF2-40B4-BE49-F238E27FC236}">
              <a16:creationId xmlns:a16="http://schemas.microsoft.com/office/drawing/2014/main" id="{00000000-0008-0000-0500-0000B0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5" name="Text Box 17">
          <a:extLst>
            <a:ext uri="{FF2B5EF4-FFF2-40B4-BE49-F238E27FC236}">
              <a16:creationId xmlns:a16="http://schemas.microsoft.com/office/drawing/2014/main" id="{00000000-0008-0000-0500-0000B1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06" name="Text Box 18">
          <a:extLst>
            <a:ext uri="{FF2B5EF4-FFF2-40B4-BE49-F238E27FC236}">
              <a16:creationId xmlns:a16="http://schemas.microsoft.com/office/drawing/2014/main" id="{00000000-0008-0000-0500-0000B2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07" name="Text Box 15">
          <a:extLst>
            <a:ext uri="{FF2B5EF4-FFF2-40B4-BE49-F238E27FC236}">
              <a16:creationId xmlns:a16="http://schemas.microsoft.com/office/drawing/2014/main" id="{00000000-0008-0000-0500-0000B3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8" name="Text Box 16">
          <a:extLst>
            <a:ext uri="{FF2B5EF4-FFF2-40B4-BE49-F238E27FC236}">
              <a16:creationId xmlns:a16="http://schemas.microsoft.com/office/drawing/2014/main" id="{00000000-0008-0000-0500-0000B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09" name="Text Box 17">
          <a:extLst>
            <a:ext uri="{FF2B5EF4-FFF2-40B4-BE49-F238E27FC236}">
              <a16:creationId xmlns:a16="http://schemas.microsoft.com/office/drawing/2014/main" id="{00000000-0008-0000-0500-0000B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0" name="Text Box 18">
          <a:extLst>
            <a:ext uri="{FF2B5EF4-FFF2-40B4-BE49-F238E27FC236}">
              <a16:creationId xmlns:a16="http://schemas.microsoft.com/office/drawing/2014/main" id="{00000000-0008-0000-0500-0000B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11" name="Text Box 19">
          <a:extLst>
            <a:ext uri="{FF2B5EF4-FFF2-40B4-BE49-F238E27FC236}">
              <a16:creationId xmlns:a16="http://schemas.microsoft.com/office/drawing/2014/main" id="{00000000-0008-0000-0500-0000B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2" name="Text Box 16">
          <a:extLst>
            <a:ext uri="{FF2B5EF4-FFF2-40B4-BE49-F238E27FC236}">
              <a16:creationId xmlns:a16="http://schemas.microsoft.com/office/drawing/2014/main" id="{00000000-0008-0000-0500-0000B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3" name="Text Box 17">
          <a:extLst>
            <a:ext uri="{FF2B5EF4-FFF2-40B4-BE49-F238E27FC236}">
              <a16:creationId xmlns:a16="http://schemas.microsoft.com/office/drawing/2014/main" id="{00000000-0008-0000-0500-0000B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4" name="Text Box 18">
          <a:extLst>
            <a:ext uri="{FF2B5EF4-FFF2-40B4-BE49-F238E27FC236}">
              <a16:creationId xmlns:a16="http://schemas.microsoft.com/office/drawing/2014/main" id="{00000000-0008-0000-0500-0000B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15" name="Text Box 19">
          <a:extLst>
            <a:ext uri="{FF2B5EF4-FFF2-40B4-BE49-F238E27FC236}">
              <a16:creationId xmlns:a16="http://schemas.microsoft.com/office/drawing/2014/main" id="{00000000-0008-0000-0500-0000B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6" name="Text Box 16">
          <a:extLst>
            <a:ext uri="{FF2B5EF4-FFF2-40B4-BE49-F238E27FC236}">
              <a16:creationId xmlns:a16="http://schemas.microsoft.com/office/drawing/2014/main" id="{00000000-0008-0000-0500-0000BC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7" name="Text Box 17">
          <a:extLst>
            <a:ext uri="{FF2B5EF4-FFF2-40B4-BE49-F238E27FC236}">
              <a16:creationId xmlns:a16="http://schemas.microsoft.com/office/drawing/2014/main" id="{00000000-0008-0000-0500-0000BD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8" name="Text Box 18">
          <a:extLst>
            <a:ext uri="{FF2B5EF4-FFF2-40B4-BE49-F238E27FC236}">
              <a16:creationId xmlns:a16="http://schemas.microsoft.com/office/drawing/2014/main" id="{00000000-0008-0000-0500-0000BE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103</xdr:row>
      <xdr:rowOff>0</xdr:rowOff>
    </xdr:from>
    <xdr:ext cx="95250" cy="171450"/>
    <xdr:sp macro="" textlink="">
      <xdr:nvSpPr>
        <xdr:cNvPr id="3519" name="Text Box 19">
          <a:extLst>
            <a:ext uri="{FF2B5EF4-FFF2-40B4-BE49-F238E27FC236}">
              <a16:creationId xmlns:a16="http://schemas.microsoft.com/office/drawing/2014/main" id="{00000000-0008-0000-0500-0000BF0D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014"/>
    <xdr:sp macro="" textlink="">
      <xdr:nvSpPr>
        <xdr:cNvPr id="3520" name="Text Box 15">
          <a:extLst>
            <a:ext uri="{FF2B5EF4-FFF2-40B4-BE49-F238E27FC236}">
              <a16:creationId xmlns:a16="http://schemas.microsoft.com/office/drawing/2014/main" id="{00000000-0008-0000-0500-0000C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1" name="Text Box 16">
          <a:extLst>
            <a:ext uri="{FF2B5EF4-FFF2-40B4-BE49-F238E27FC236}">
              <a16:creationId xmlns:a16="http://schemas.microsoft.com/office/drawing/2014/main" id="{00000000-0008-0000-0500-0000C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2" name="Text Box 17">
          <a:extLst>
            <a:ext uri="{FF2B5EF4-FFF2-40B4-BE49-F238E27FC236}">
              <a16:creationId xmlns:a16="http://schemas.microsoft.com/office/drawing/2014/main" id="{00000000-0008-0000-0500-0000C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3" name="Text Box 18">
          <a:extLst>
            <a:ext uri="{FF2B5EF4-FFF2-40B4-BE49-F238E27FC236}">
              <a16:creationId xmlns:a16="http://schemas.microsoft.com/office/drawing/2014/main" id="{00000000-0008-0000-0500-0000C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0</xdr:rowOff>
    </xdr:from>
    <xdr:ext cx="95250" cy="171450"/>
    <xdr:sp macro="" textlink="">
      <xdr:nvSpPr>
        <xdr:cNvPr id="3524" name="Text Box 19">
          <a:extLst>
            <a:ext uri="{FF2B5EF4-FFF2-40B4-BE49-F238E27FC236}">
              <a16:creationId xmlns:a16="http://schemas.microsoft.com/office/drawing/2014/main" id="{00000000-0008-0000-0500-0000C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5" name="Text Box 16">
          <a:extLst>
            <a:ext uri="{FF2B5EF4-FFF2-40B4-BE49-F238E27FC236}">
              <a16:creationId xmlns:a16="http://schemas.microsoft.com/office/drawing/2014/main" id="{00000000-0008-0000-0500-0000C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0</xdr:rowOff>
    </xdr:from>
    <xdr:ext cx="95250" cy="171450"/>
    <xdr:sp macro="" textlink="">
      <xdr:nvSpPr>
        <xdr:cNvPr id="3526" name="Text Box 17">
          <a:extLst>
            <a:ext uri="{FF2B5EF4-FFF2-40B4-BE49-F238E27FC236}">
              <a16:creationId xmlns:a16="http://schemas.microsoft.com/office/drawing/2014/main" id="{00000000-0008-0000-0500-0000C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108</xdr:row>
      <xdr:rowOff>15875</xdr:rowOff>
    </xdr:from>
    <xdr:ext cx="95250" cy="171450"/>
    <xdr:sp macro="" textlink="">
      <xdr:nvSpPr>
        <xdr:cNvPr id="3527" name="Text Box 18">
          <a:extLst>
            <a:ext uri="{FF2B5EF4-FFF2-40B4-BE49-F238E27FC236}">
              <a16:creationId xmlns:a16="http://schemas.microsoft.com/office/drawing/2014/main" id="{00000000-0008-0000-0500-0000C70D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8" name="Text Box 16">
          <a:extLst>
            <a:ext uri="{FF2B5EF4-FFF2-40B4-BE49-F238E27FC236}">
              <a16:creationId xmlns:a16="http://schemas.microsoft.com/office/drawing/2014/main" id="{00000000-0008-0000-0500-0000C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29" name="Text Box 17">
          <a:extLst>
            <a:ext uri="{FF2B5EF4-FFF2-40B4-BE49-F238E27FC236}">
              <a16:creationId xmlns:a16="http://schemas.microsoft.com/office/drawing/2014/main" id="{00000000-0008-0000-0500-0000C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0" name="Text Box 18">
          <a:extLst>
            <a:ext uri="{FF2B5EF4-FFF2-40B4-BE49-F238E27FC236}">
              <a16:creationId xmlns:a16="http://schemas.microsoft.com/office/drawing/2014/main" id="{00000000-0008-0000-0500-0000C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1" name="Text Box 19">
          <a:extLst>
            <a:ext uri="{FF2B5EF4-FFF2-40B4-BE49-F238E27FC236}">
              <a16:creationId xmlns:a16="http://schemas.microsoft.com/office/drawing/2014/main" id="{00000000-0008-0000-0500-0000C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108</xdr:row>
      <xdr:rowOff>0</xdr:rowOff>
    </xdr:from>
    <xdr:ext cx="95250" cy="171450"/>
    <xdr:sp macro="" textlink="">
      <xdr:nvSpPr>
        <xdr:cNvPr id="3532" name="Text Box 16">
          <a:extLst>
            <a:ext uri="{FF2B5EF4-FFF2-40B4-BE49-F238E27FC236}">
              <a16:creationId xmlns:a16="http://schemas.microsoft.com/office/drawing/2014/main" id="{00000000-0008-0000-0500-0000C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3" name="Text Box 15">
          <a:extLst>
            <a:ext uri="{FF2B5EF4-FFF2-40B4-BE49-F238E27FC236}">
              <a16:creationId xmlns:a16="http://schemas.microsoft.com/office/drawing/2014/main" id="{00000000-0008-0000-0500-0000CD0D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8496"/>
    <xdr:sp macro="" textlink="">
      <xdr:nvSpPr>
        <xdr:cNvPr id="3534" name="Text Box 15">
          <a:extLst>
            <a:ext uri="{FF2B5EF4-FFF2-40B4-BE49-F238E27FC236}">
              <a16:creationId xmlns:a16="http://schemas.microsoft.com/office/drawing/2014/main" id="{00000000-0008-0000-0500-0000CE0D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35" name="Text Box 15">
          <a:extLst>
            <a:ext uri="{FF2B5EF4-FFF2-40B4-BE49-F238E27FC236}">
              <a16:creationId xmlns:a16="http://schemas.microsoft.com/office/drawing/2014/main" id="{00000000-0008-0000-0500-0000CF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36" name="Text Box 15">
          <a:extLst>
            <a:ext uri="{FF2B5EF4-FFF2-40B4-BE49-F238E27FC236}">
              <a16:creationId xmlns:a16="http://schemas.microsoft.com/office/drawing/2014/main" id="{00000000-0008-0000-0500-0000D0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37" name="Text Box 15">
          <a:extLst>
            <a:ext uri="{FF2B5EF4-FFF2-40B4-BE49-F238E27FC236}">
              <a16:creationId xmlns:a16="http://schemas.microsoft.com/office/drawing/2014/main" id="{00000000-0008-0000-0500-0000D1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38" name="Text Box 15">
          <a:extLst>
            <a:ext uri="{FF2B5EF4-FFF2-40B4-BE49-F238E27FC236}">
              <a16:creationId xmlns:a16="http://schemas.microsoft.com/office/drawing/2014/main" id="{00000000-0008-0000-0500-0000D2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108</xdr:row>
      <xdr:rowOff>170392</xdr:rowOff>
    </xdr:from>
    <xdr:ext cx="95250" cy="213632"/>
    <xdr:sp macro="" textlink="">
      <xdr:nvSpPr>
        <xdr:cNvPr id="3539" name="Text Box 15">
          <a:extLst>
            <a:ext uri="{FF2B5EF4-FFF2-40B4-BE49-F238E27FC236}">
              <a16:creationId xmlns:a16="http://schemas.microsoft.com/office/drawing/2014/main" id="{00000000-0008-0000-0500-0000D30D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0" name="Text Box 16">
          <a:extLst>
            <a:ext uri="{FF2B5EF4-FFF2-40B4-BE49-F238E27FC236}">
              <a16:creationId xmlns:a16="http://schemas.microsoft.com/office/drawing/2014/main" id="{00000000-0008-0000-0500-0000D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1" name="Text Box 17">
          <a:extLst>
            <a:ext uri="{FF2B5EF4-FFF2-40B4-BE49-F238E27FC236}">
              <a16:creationId xmlns:a16="http://schemas.microsoft.com/office/drawing/2014/main" id="{00000000-0008-0000-0500-0000D5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2" name="Text Box 18">
          <a:extLst>
            <a:ext uri="{FF2B5EF4-FFF2-40B4-BE49-F238E27FC236}">
              <a16:creationId xmlns:a16="http://schemas.microsoft.com/office/drawing/2014/main" id="{00000000-0008-0000-0500-0000D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43" name="Text Box 19">
          <a:extLst>
            <a:ext uri="{FF2B5EF4-FFF2-40B4-BE49-F238E27FC236}">
              <a16:creationId xmlns:a16="http://schemas.microsoft.com/office/drawing/2014/main" id="{00000000-0008-0000-0500-0000D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4" name="Text Box 16">
          <a:extLst>
            <a:ext uri="{FF2B5EF4-FFF2-40B4-BE49-F238E27FC236}">
              <a16:creationId xmlns:a16="http://schemas.microsoft.com/office/drawing/2014/main" id="{00000000-0008-0000-0500-0000D8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5" name="Text Box 17">
          <a:extLst>
            <a:ext uri="{FF2B5EF4-FFF2-40B4-BE49-F238E27FC236}">
              <a16:creationId xmlns:a16="http://schemas.microsoft.com/office/drawing/2014/main" id="{00000000-0008-0000-0500-0000D9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6" name="Text Box 18">
          <a:extLst>
            <a:ext uri="{FF2B5EF4-FFF2-40B4-BE49-F238E27FC236}">
              <a16:creationId xmlns:a16="http://schemas.microsoft.com/office/drawing/2014/main" id="{00000000-0008-0000-0500-0000D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47" name="Text Box 19">
          <a:extLst>
            <a:ext uri="{FF2B5EF4-FFF2-40B4-BE49-F238E27FC236}">
              <a16:creationId xmlns:a16="http://schemas.microsoft.com/office/drawing/2014/main" id="{00000000-0008-0000-0500-0000D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8" name="Text Box 16">
          <a:extLst>
            <a:ext uri="{FF2B5EF4-FFF2-40B4-BE49-F238E27FC236}">
              <a16:creationId xmlns:a16="http://schemas.microsoft.com/office/drawing/2014/main" id="{00000000-0008-0000-0500-0000DC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49" name="Text Box 17">
          <a:extLst>
            <a:ext uri="{FF2B5EF4-FFF2-40B4-BE49-F238E27FC236}">
              <a16:creationId xmlns:a16="http://schemas.microsoft.com/office/drawing/2014/main" id="{00000000-0008-0000-0500-0000DD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0" name="Text Box 18">
          <a:extLst>
            <a:ext uri="{FF2B5EF4-FFF2-40B4-BE49-F238E27FC236}">
              <a16:creationId xmlns:a16="http://schemas.microsoft.com/office/drawing/2014/main" id="{00000000-0008-0000-0500-0000D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51" name="Text Box 19">
          <a:extLst>
            <a:ext uri="{FF2B5EF4-FFF2-40B4-BE49-F238E27FC236}">
              <a16:creationId xmlns:a16="http://schemas.microsoft.com/office/drawing/2014/main" id="{00000000-0008-0000-0500-0000D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52" name="Text Box 15">
          <a:extLst>
            <a:ext uri="{FF2B5EF4-FFF2-40B4-BE49-F238E27FC236}">
              <a16:creationId xmlns:a16="http://schemas.microsoft.com/office/drawing/2014/main" id="{00000000-0008-0000-0500-0000E00D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3" name="Text Box 16">
          <a:extLst>
            <a:ext uri="{FF2B5EF4-FFF2-40B4-BE49-F238E27FC236}">
              <a16:creationId xmlns:a16="http://schemas.microsoft.com/office/drawing/2014/main" id="{00000000-0008-0000-0500-0000E1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4" name="Text Box 17">
          <a:extLst>
            <a:ext uri="{FF2B5EF4-FFF2-40B4-BE49-F238E27FC236}">
              <a16:creationId xmlns:a16="http://schemas.microsoft.com/office/drawing/2014/main" id="{00000000-0008-0000-0500-0000E2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5" name="Text Box 18">
          <a:extLst>
            <a:ext uri="{FF2B5EF4-FFF2-40B4-BE49-F238E27FC236}">
              <a16:creationId xmlns:a16="http://schemas.microsoft.com/office/drawing/2014/main" id="{00000000-0008-0000-0500-0000E3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56" name="Text Box 19">
          <a:extLst>
            <a:ext uri="{FF2B5EF4-FFF2-40B4-BE49-F238E27FC236}">
              <a16:creationId xmlns:a16="http://schemas.microsoft.com/office/drawing/2014/main" id="{00000000-0008-0000-0500-0000E4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7" name="Text Box 16">
          <a:extLst>
            <a:ext uri="{FF2B5EF4-FFF2-40B4-BE49-F238E27FC236}">
              <a16:creationId xmlns:a16="http://schemas.microsoft.com/office/drawing/2014/main" id="{00000000-0008-0000-0500-0000E5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8" name="Text Box 17">
          <a:extLst>
            <a:ext uri="{FF2B5EF4-FFF2-40B4-BE49-F238E27FC236}">
              <a16:creationId xmlns:a16="http://schemas.microsoft.com/office/drawing/2014/main" id="{00000000-0008-0000-0500-0000E6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59" name="Text Box 18">
          <a:extLst>
            <a:ext uri="{FF2B5EF4-FFF2-40B4-BE49-F238E27FC236}">
              <a16:creationId xmlns:a16="http://schemas.microsoft.com/office/drawing/2014/main" id="{00000000-0008-0000-0500-0000E7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0" name="Text Box 16">
          <a:extLst>
            <a:ext uri="{FF2B5EF4-FFF2-40B4-BE49-F238E27FC236}">
              <a16:creationId xmlns:a16="http://schemas.microsoft.com/office/drawing/2014/main" id="{00000000-0008-0000-0500-0000E8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1" name="Text Box 17">
          <a:extLst>
            <a:ext uri="{FF2B5EF4-FFF2-40B4-BE49-F238E27FC236}">
              <a16:creationId xmlns:a16="http://schemas.microsoft.com/office/drawing/2014/main" id="{00000000-0008-0000-0500-0000E9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2" name="Text Box 18">
          <a:extLst>
            <a:ext uri="{FF2B5EF4-FFF2-40B4-BE49-F238E27FC236}">
              <a16:creationId xmlns:a16="http://schemas.microsoft.com/office/drawing/2014/main" id="{00000000-0008-0000-0500-0000EA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3" name="Text Box 19">
          <a:extLst>
            <a:ext uri="{FF2B5EF4-FFF2-40B4-BE49-F238E27FC236}">
              <a16:creationId xmlns:a16="http://schemas.microsoft.com/office/drawing/2014/main" id="{00000000-0008-0000-0500-0000EB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4" name="Text Box 16">
          <a:extLst>
            <a:ext uri="{FF2B5EF4-FFF2-40B4-BE49-F238E27FC236}">
              <a16:creationId xmlns:a16="http://schemas.microsoft.com/office/drawing/2014/main" id="{00000000-0008-0000-0500-0000EC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5" name="Text Box 17">
          <a:extLst>
            <a:ext uri="{FF2B5EF4-FFF2-40B4-BE49-F238E27FC236}">
              <a16:creationId xmlns:a16="http://schemas.microsoft.com/office/drawing/2014/main" id="{00000000-0008-0000-0500-0000ED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6" name="Text Box 18">
          <a:extLst>
            <a:ext uri="{FF2B5EF4-FFF2-40B4-BE49-F238E27FC236}">
              <a16:creationId xmlns:a16="http://schemas.microsoft.com/office/drawing/2014/main" id="{00000000-0008-0000-0500-0000EE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67" name="Text Box 19">
          <a:extLst>
            <a:ext uri="{FF2B5EF4-FFF2-40B4-BE49-F238E27FC236}">
              <a16:creationId xmlns:a16="http://schemas.microsoft.com/office/drawing/2014/main" id="{00000000-0008-0000-0500-0000EF0D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56743"/>
    <xdr:sp macro="" textlink="">
      <xdr:nvSpPr>
        <xdr:cNvPr id="3568" name="Text Box 15">
          <a:extLst>
            <a:ext uri="{FF2B5EF4-FFF2-40B4-BE49-F238E27FC236}">
              <a16:creationId xmlns:a16="http://schemas.microsoft.com/office/drawing/2014/main" id="{00000000-0008-0000-0500-0000F00D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442269"/>
    <xdr:sp macro="" textlink="">
      <xdr:nvSpPr>
        <xdr:cNvPr id="3569" name="Text Box 15">
          <a:extLst>
            <a:ext uri="{FF2B5EF4-FFF2-40B4-BE49-F238E27FC236}">
              <a16:creationId xmlns:a16="http://schemas.microsoft.com/office/drawing/2014/main" id="{00000000-0008-0000-0500-0000F10D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108</xdr:row>
      <xdr:rowOff>504825</xdr:rowOff>
    </xdr:from>
    <xdr:ext cx="95250" cy="442269"/>
    <xdr:sp macro="" textlink="">
      <xdr:nvSpPr>
        <xdr:cNvPr id="3570" name="Text Box 15">
          <a:extLst>
            <a:ext uri="{FF2B5EF4-FFF2-40B4-BE49-F238E27FC236}">
              <a16:creationId xmlns:a16="http://schemas.microsoft.com/office/drawing/2014/main" id="{00000000-0008-0000-0500-0000F20D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3571" name="Text Box 15">
          <a:extLst>
            <a:ext uri="{FF2B5EF4-FFF2-40B4-BE49-F238E27FC236}">
              <a16:creationId xmlns:a16="http://schemas.microsoft.com/office/drawing/2014/main" id="{00000000-0008-0000-0500-0000F30D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444331"/>
    <xdr:sp macro="" textlink="">
      <xdr:nvSpPr>
        <xdr:cNvPr id="3572" name="Text Box 15">
          <a:extLst>
            <a:ext uri="{FF2B5EF4-FFF2-40B4-BE49-F238E27FC236}">
              <a16:creationId xmlns:a16="http://schemas.microsoft.com/office/drawing/2014/main" id="{00000000-0008-0000-0500-0000F40D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108</xdr:row>
      <xdr:rowOff>504825</xdr:rowOff>
    </xdr:from>
    <xdr:ext cx="95250" cy="213632"/>
    <xdr:sp macro="" textlink="">
      <xdr:nvSpPr>
        <xdr:cNvPr id="3573" name="Text Box 15">
          <a:extLst>
            <a:ext uri="{FF2B5EF4-FFF2-40B4-BE49-F238E27FC236}">
              <a16:creationId xmlns:a16="http://schemas.microsoft.com/office/drawing/2014/main" id="{00000000-0008-0000-0500-0000F50D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4" name="Text Box 16">
          <a:extLst>
            <a:ext uri="{FF2B5EF4-FFF2-40B4-BE49-F238E27FC236}">
              <a16:creationId xmlns:a16="http://schemas.microsoft.com/office/drawing/2014/main" id="{00000000-0008-0000-0500-0000F6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5" name="Text Box 17">
          <a:extLst>
            <a:ext uri="{FF2B5EF4-FFF2-40B4-BE49-F238E27FC236}">
              <a16:creationId xmlns:a16="http://schemas.microsoft.com/office/drawing/2014/main" id="{00000000-0008-0000-0500-0000F7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6" name="Text Box 18">
          <a:extLst>
            <a:ext uri="{FF2B5EF4-FFF2-40B4-BE49-F238E27FC236}">
              <a16:creationId xmlns:a16="http://schemas.microsoft.com/office/drawing/2014/main" id="{00000000-0008-0000-0500-0000F8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77" name="Text Box 19">
          <a:extLst>
            <a:ext uri="{FF2B5EF4-FFF2-40B4-BE49-F238E27FC236}">
              <a16:creationId xmlns:a16="http://schemas.microsoft.com/office/drawing/2014/main" id="{00000000-0008-0000-0500-0000F90D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8" name="Text Box 16">
          <a:extLst>
            <a:ext uri="{FF2B5EF4-FFF2-40B4-BE49-F238E27FC236}">
              <a16:creationId xmlns:a16="http://schemas.microsoft.com/office/drawing/2014/main" id="{00000000-0008-0000-0500-0000FA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79" name="Text Box 17">
          <a:extLst>
            <a:ext uri="{FF2B5EF4-FFF2-40B4-BE49-F238E27FC236}">
              <a16:creationId xmlns:a16="http://schemas.microsoft.com/office/drawing/2014/main" id="{00000000-0008-0000-0500-0000FB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0" name="Text Box 18">
          <a:extLst>
            <a:ext uri="{FF2B5EF4-FFF2-40B4-BE49-F238E27FC236}">
              <a16:creationId xmlns:a16="http://schemas.microsoft.com/office/drawing/2014/main" id="{00000000-0008-0000-0500-0000FC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81" name="Text Box 19">
          <a:extLst>
            <a:ext uri="{FF2B5EF4-FFF2-40B4-BE49-F238E27FC236}">
              <a16:creationId xmlns:a16="http://schemas.microsoft.com/office/drawing/2014/main" id="{00000000-0008-0000-0500-0000FD0D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2" name="Text Box 16">
          <a:extLst>
            <a:ext uri="{FF2B5EF4-FFF2-40B4-BE49-F238E27FC236}">
              <a16:creationId xmlns:a16="http://schemas.microsoft.com/office/drawing/2014/main" id="{00000000-0008-0000-0500-0000FE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3" name="Text Box 17">
          <a:extLst>
            <a:ext uri="{FF2B5EF4-FFF2-40B4-BE49-F238E27FC236}">
              <a16:creationId xmlns:a16="http://schemas.microsoft.com/office/drawing/2014/main" id="{00000000-0008-0000-0500-0000FF0D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4" name="Text Box 18">
          <a:extLst>
            <a:ext uri="{FF2B5EF4-FFF2-40B4-BE49-F238E27FC236}">
              <a16:creationId xmlns:a16="http://schemas.microsoft.com/office/drawing/2014/main" id="{00000000-0008-0000-0500-00000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0</xdr:rowOff>
    </xdr:from>
    <xdr:ext cx="95250" cy="171450"/>
    <xdr:sp macro="" textlink="">
      <xdr:nvSpPr>
        <xdr:cNvPr id="3585" name="Text Box 19">
          <a:extLst>
            <a:ext uri="{FF2B5EF4-FFF2-40B4-BE49-F238E27FC236}">
              <a16:creationId xmlns:a16="http://schemas.microsoft.com/office/drawing/2014/main" id="{00000000-0008-0000-0500-000001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586" name="Text Box 15">
          <a:extLst>
            <a:ext uri="{FF2B5EF4-FFF2-40B4-BE49-F238E27FC236}">
              <a16:creationId xmlns:a16="http://schemas.microsoft.com/office/drawing/2014/main" id="{00000000-0008-0000-0500-000002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7" name="Text Box 16">
          <a:extLst>
            <a:ext uri="{FF2B5EF4-FFF2-40B4-BE49-F238E27FC236}">
              <a16:creationId xmlns:a16="http://schemas.microsoft.com/office/drawing/2014/main" id="{00000000-0008-0000-0500-00000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8" name="Text Box 17">
          <a:extLst>
            <a:ext uri="{FF2B5EF4-FFF2-40B4-BE49-F238E27FC236}">
              <a16:creationId xmlns:a16="http://schemas.microsoft.com/office/drawing/2014/main" id="{00000000-0008-0000-0500-00000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89" name="Text Box 18">
          <a:extLst>
            <a:ext uri="{FF2B5EF4-FFF2-40B4-BE49-F238E27FC236}">
              <a16:creationId xmlns:a16="http://schemas.microsoft.com/office/drawing/2014/main" id="{00000000-0008-0000-0500-00000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590" name="Text Box 19">
          <a:extLst>
            <a:ext uri="{FF2B5EF4-FFF2-40B4-BE49-F238E27FC236}">
              <a16:creationId xmlns:a16="http://schemas.microsoft.com/office/drawing/2014/main" id="{00000000-0008-0000-0500-00000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112</xdr:row>
      <xdr:rowOff>504825</xdr:rowOff>
    </xdr:from>
    <xdr:ext cx="95250" cy="442269"/>
    <xdr:sp macro="" textlink="">
      <xdr:nvSpPr>
        <xdr:cNvPr id="3591" name="Text Box 15">
          <a:extLst>
            <a:ext uri="{FF2B5EF4-FFF2-40B4-BE49-F238E27FC236}">
              <a16:creationId xmlns:a16="http://schemas.microsoft.com/office/drawing/2014/main" id="{00000000-0008-0000-0500-000007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2" name="Text Box 16">
          <a:extLst>
            <a:ext uri="{FF2B5EF4-FFF2-40B4-BE49-F238E27FC236}">
              <a16:creationId xmlns:a16="http://schemas.microsoft.com/office/drawing/2014/main" id="{00000000-0008-0000-0500-00000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3" name="Text Box 17">
          <a:extLst>
            <a:ext uri="{FF2B5EF4-FFF2-40B4-BE49-F238E27FC236}">
              <a16:creationId xmlns:a16="http://schemas.microsoft.com/office/drawing/2014/main" id="{00000000-0008-0000-0500-00000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594" name="Text Box 18">
          <a:extLst>
            <a:ext uri="{FF2B5EF4-FFF2-40B4-BE49-F238E27FC236}">
              <a16:creationId xmlns:a16="http://schemas.microsoft.com/office/drawing/2014/main" id="{00000000-0008-0000-0500-00000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5" name="Text Box 16">
          <a:extLst>
            <a:ext uri="{FF2B5EF4-FFF2-40B4-BE49-F238E27FC236}">
              <a16:creationId xmlns:a16="http://schemas.microsoft.com/office/drawing/2014/main" id="{00000000-0008-0000-0500-00000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6" name="Text Box 17">
          <a:extLst>
            <a:ext uri="{FF2B5EF4-FFF2-40B4-BE49-F238E27FC236}">
              <a16:creationId xmlns:a16="http://schemas.microsoft.com/office/drawing/2014/main" id="{00000000-0008-0000-0500-00000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7" name="Text Box 18">
          <a:extLst>
            <a:ext uri="{FF2B5EF4-FFF2-40B4-BE49-F238E27FC236}">
              <a16:creationId xmlns:a16="http://schemas.microsoft.com/office/drawing/2014/main" id="{00000000-0008-0000-0500-00000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8" name="Text Box 19">
          <a:extLst>
            <a:ext uri="{FF2B5EF4-FFF2-40B4-BE49-F238E27FC236}">
              <a16:creationId xmlns:a16="http://schemas.microsoft.com/office/drawing/2014/main" id="{00000000-0008-0000-0500-00000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599" name="Text Box 16">
          <a:extLst>
            <a:ext uri="{FF2B5EF4-FFF2-40B4-BE49-F238E27FC236}">
              <a16:creationId xmlns:a16="http://schemas.microsoft.com/office/drawing/2014/main" id="{00000000-0008-0000-0500-00000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0" name="Text Box 17">
          <a:extLst>
            <a:ext uri="{FF2B5EF4-FFF2-40B4-BE49-F238E27FC236}">
              <a16:creationId xmlns:a16="http://schemas.microsoft.com/office/drawing/2014/main" id="{00000000-0008-0000-0500-00001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01" name="Text Box 18">
          <a:extLst>
            <a:ext uri="{FF2B5EF4-FFF2-40B4-BE49-F238E27FC236}">
              <a16:creationId xmlns:a16="http://schemas.microsoft.com/office/drawing/2014/main" id="{00000000-0008-0000-0500-000011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02" name="Text Box 15">
          <a:extLst>
            <a:ext uri="{FF2B5EF4-FFF2-40B4-BE49-F238E27FC236}">
              <a16:creationId xmlns:a16="http://schemas.microsoft.com/office/drawing/2014/main" id="{00000000-0008-0000-0500-000012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3" name="Text Box 16">
          <a:extLst>
            <a:ext uri="{FF2B5EF4-FFF2-40B4-BE49-F238E27FC236}">
              <a16:creationId xmlns:a16="http://schemas.microsoft.com/office/drawing/2014/main" id="{00000000-0008-0000-0500-00001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4" name="Text Box 17">
          <a:extLst>
            <a:ext uri="{FF2B5EF4-FFF2-40B4-BE49-F238E27FC236}">
              <a16:creationId xmlns:a16="http://schemas.microsoft.com/office/drawing/2014/main" id="{00000000-0008-0000-0500-00001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5" name="Text Box 18">
          <a:extLst>
            <a:ext uri="{FF2B5EF4-FFF2-40B4-BE49-F238E27FC236}">
              <a16:creationId xmlns:a16="http://schemas.microsoft.com/office/drawing/2014/main" id="{00000000-0008-0000-0500-00001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06" name="Text Box 19">
          <a:extLst>
            <a:ext uri="{FF2B5EF4-FFF2-40B4-BE49-F238E27FC236}">
              <a16:creationId xmlns:a16="http://schemas.microsoft.com/office/drawing/2014/main" id="{00000000-0008-0000-0500-00001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7" name="Text Box 16">
          <a:extLst>
            <a:ext uri="{FF2B5EF4-FFF2-40B4-BE49-F238E27FC236}">
              <a16:creationId xmlns:a16="http://schemas.microsoft.com/office/drawing/2014/main" id="{00000000-0008-0000-0500-00001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8" name="Text Box 17">
          <a:extLst>
            <a:ext uri="{FF2B5EF4-FFF2-40B4-BE49-F238E27FC236}">
              <a16:creationId xmlns:a16="http://schemas.microsoft.com/office/drawing/2014/main" id="{00000000-0008-0000-0500-00001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09" name="Text Box 18">
          <a:extLst>
            <a:ext uri="{FF2B5EF4-FFF2-40B4-BE49-F238E27FC236}">
              <a16:creationId xmlns:a16="http://schemas.microsoft.com/office/drawing/2014/main" id="{00000000-0008-0000-0500-00001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10" name="Text Box 19">
          <a:extLst>
            <a:ext uri="{FF2B5EF4-FFF2-40B4-BE49-F238E27FC236}">
              <a16:creationId xmlns:a16="http://schemas.microsoft.com/office/drawing/2014/main" id="{00000000-0008-0000-0500-00001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1" name="Text Box 16">
          <a:extLst>
            <a:ext uri="{FF2B5EF4-FFF2-40B4-BE49-F238E27FC236}">
              <a16:creationId xmlns:a16="http://schemas.microsoft.com/office/drawing/2014/main" id="{00000000-0008-0000-0500-00001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2" name="Text Box 17">
          <a:extLst>
            <a:ext uri="{FF2B5EF4-FFF2-40B4-BE49-F238E27FC236}">
              <a16:creationId xmlns:a16="http://schemas.microsoft.com/office/drawing/2014/main" id="{00000000-0008-0000-0500-00001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3" name="Text Box 18">
          <a:extLst>
            <a:ext uri="{FF2B5EF4-FFF2-40B4-BE49-F238E27FC236}">
              <a16:creationId xmlns:a16="http://schemas.microsoft.com/office/drawing/2014/main" id="{00000000-0008-0000-0500-00001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109</xdr:row>
      <xdr:rowOff>0</xdr:rowOff>
    </xdr:from>
    <xdr:ext cx="95250" cy="171450"/>
    <xdr:sp macro="" textlink="">
      <xdr:nvSpPr>
        <xdr:cNvPr id="3614" name="Text Box 19">
          <a:extLst>
            <a:ext uri="{FF2B5EF4-FFF2-40B4-BE49-F238E27FC236}">
              <a16:creationId xmlns:a16="http://schemas.microsoft.com/office/drawing/2014/main" id="{00000000-0008-0000-0500-00001E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014"/>
    <xdr:sp macro="" textlink="">
      <xdr:nvSpPr>
        <xdr:cNvPr id="3615" name="Text Box 15">
          <a:extLst>
            <a:ext uri="{FF2B5EF4-FFF2-40B4-BE49-F238E27FC236}">
              <a16:creationId xmlns:a16="http://schemas.microsoft.com/office/drawing/2014/main" id="{00000000-0008-0000-0500-00001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6" name="Text Box 16">
          <a:extLst>
            <a:ext uri="{FF2B5EF4-FFF2-40B4-BE49-F238E27FC236}">
              <a16:creationId xmlns:a16="http://schemas.microsoft.com/office/drawing/2014/main" id="{00000000-0008-0000-0500-00002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7" name="Text Box 17">
          <a:extLst>
            <a:ext uri="{FF2B5EF4-FFF2-40B4-BE49-F238E27FC236}">
              <a16:creationId xmlns:a16="http://schemas.microsoft.com/office/drawing/2014/main" id="{00000000-0008-0000-0500-00002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8" name="Text Box 18">
          <a:extLst>
            <a:ext uri="{FF2B5EF4-FFF2-40B4-BE49-F238E27FC236}">
              <a16:creationId xmlns:a16="http://schemas.microsoft.com/office/drawing/2014/main" id="{00000000-0008-0000-0500-00002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0</xdr:rowOff>
    </xdr:from>
    <xdr:ext cx="95250" cy="171450"/>
    <xdr:sp macro="" textlink="">
      <xdr:nvSpPr>
        <xdr:cNvPr id="3619" name="Text Box 19">
          <a:extLst>
            <a:ext uri="{FF2B5EF4-FFF2-40B4-BE49-F238E27FC236}">
              <a16:creationId xmlns:a16="http://schemas.microsoft.com/office/drawing/2014/main" id="{00000000-0008-0000-0500-00002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0" name="Text Box 16">
          <a:extLst>
            <a:ext uri="{FF2B5EF4-FFF2-40B4-BE49-F238E27FC236}">
              <a16:creationId xmlns:a16="http://schemas.microsoft.com/office/drawing/2014/main" id="{00000000-0008-0000-0500-00002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0</xdr:rowOff>
    </xdr:from>
    <xdr:ext cx="95250" cy="171450"/>
    <xdr:sp macro="" textlink="">
      <xdr:nvSpPr>
        <xdr:cNvPr id="3621" name="Text Box 17">
          <a:extLst>
            <a:ext uri="{FF2B5EF4-FFF2-40B4-BE49-F238E27FC236}">
              <a16:creationId xmlns:a16="http://schemas.microsoft.com/office/drawing/2014/main" id="{00000000-0008-0000-0500-00002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114</xdr:row>
      <xdr:rowOff>15875</xdr:rowOff>
    </xdr:from>
    <xdr:ext cx="95250" cy="171450"/>
    <xdr:sp macro="" textlink="">
      <xdr:nvSpPr>
        <xdr:cNvPr id="3622" name="Text Box 18">
          <a:extLst>
            <a:ext uri="{FF2B5EF4-FFF2-40B4-BE49-F238E27FC236}">
              <a16:creationId xmlns:a16="http://schemas.microsoft.com/office/drawing/2014/main" id="{00000000-0008-0000-0500-000026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3" name="Text Box 16">
          <a:extLst>
            <a:ext uri="{FF2B5EF4-FFF2-40B4-BE49-F238E27FC236}">
              <a16:creationId xmlns:a16="http://schemas.microsoft.com/office/drawing/2014/main" id="{00000000-0008-0000-0500-00002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4" name="Text Box 17">
          <a:extLst>
            <a:ext uri="{FF2B5EF4-FFF2-40B4-BE49-F238E27FC236}">
              <a16:creationId xmlns:a16="http://schemas.microsoft.com/office/drawing/2014/main" id="{00000000-0008-0000-0500-00002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5" name="Text Box 18">
          <a:extLst>
            <a:ext uri="{FF2B5EF4-FFF2-40B4-BE49-F238E27FC236}">
              <a16:creationId xmlns:a16="http://schemas.microsoft.com/office/drawing/2014/main" id="{00000000-0008-0000-0500-00002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6" name="Text Box 19">
          <a:extLst>
            <a:ext uri="{FF2B5EF4-FFF2-40B4-BE49-F238E27FC236}">
              <a16:creationId xmlns:a16="http://schemas.microsoft.com/office/drawing/2014/main" id="{00000000-0008-0000-0500-00002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114</xdr:row>
      <xdr:rowOff>0</xdr:rowOff>
    </xdr:from>
    <xdr:ext cx="95250" cy="171450"/>
    <xdr:sp macro="" textlink="">
      <xdr:nvSpPr>
        <xdr:cNvPr id="3627" name="Text Box 16">
          <a:extLst>
            <a:ext uri="{FF2B5EF4-FFF2-40B4-BE49-F238E27FC236}">
              <a16:creationId xmlns:a16="http://schemas.microsoft.com/office/drawing/2014/main" id="{00000000-0008-0000-0500-00002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28" name="Text Box 15">
          <a:extLst>
            <a:ext uri="{FF2B5EF4-FFF2-40B4-BE49-F238E27FC236}">
              <a16:creationId xmlns:a16="http://schemas.microsoft.com/office/drawing/2014/main" id="{00000000-0008-0000-0500-00002C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8496"/>
    <xdr:sp macro="" textlink="">
      <xdr:nvSpPr>
        <xdr:cNvPr id="3629" name="Text Box 15">
          <a:extLst>
            <a:ext uri="{FF2B5EF4-FFF2-40B4-BE49-F238E27FC236}">
              <a16:creationId xmlns:a16="http://schemas.microsoft.com/office/drawing/2014/main" id="{00000000-0008-0000-0500-00002D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30" name="Text Box 15">
          <a:extLst>
            <a:ext uri="{FF2B5EF4-FFF2-40B4-BE49-F238E27FC236}">
              <a16:creationId xmlns:a16="http://schemas.microsoft.com/office/drawing/2014/main" id="{00000000-0008-0000-0500-00002E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31" name="Text Box 15">
          <a:extLst>
            <a:ext uri="{FF2B5EF4-FFF2-40B4-BE49-F238E27FC236}">
              <a16:creationId xmlns:a16="http://schemas.microsoft.com/office/drawing/2014/main" id="{00000000-0008-0000-0500-00002F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32" name="Text Box 15">
          <a:extLst>
            <a:ext uri="{FF2B5EF4-FFF2-40B4-BE49-F238E27FC236}">
              <a16:creationId xmlns:a16="http://schemas.microsoft.com/office/drawing/2014/main" id="{00000000-0008-0000-0500-000030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33" name="Text Box 15">
          <a:extLst>
            <a:ext uri="{FF2B5EF4-FFF2-40B4-BE49-F238E27FC236}">
              <a16:creationId xmlns:a16="http://schemas.microsoft.com/office/drawing/2014/main" id="{00000000-0008-0000-0500-000031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114</xdr:row>
      <xdr:rowOff>170392</xdr:rowOff>
    </xdr:from>
    <xdr:ext cx="95250" cy="213632"/>
    <xdr:sp macro="" textlink="">
      <xdr:nvSpPr>
        <xdr:cNvPr id="3634" name="Text Box 15">
          <a:extLst>
            <a:ext uri="{FF2B5EF4-FFF2-40B4-BE49-F238E27FC236}">
              <a16:creationId xmlns:a16="http://schemas.microsoft.com/office/drawing/2014/main" id="{00000000-0008-0000-0500-000032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5" name="Text Box 16">
          <a:extLst>
            <a:ext uri="{FF2B5EF4-FFF2-40B4-BE49-F238E27FC236}">
              <a16:creationId xmlns:a16="http://schemas.microsoft.com/office/drawing/2014/main" id="{00000000-0008-0000-0500-00003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6" name="Text Box 17">
          <a:extLst>
            <a:ext uri="{FF2B5EF4-FFF2-40B4-BE49-F238E27FC236}">
              <a16:creationId xmlns:a16="http://schemas.microsoft.com/office/drawing/2014/main" id="{00000000-0008-0000-0500-00003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7" name="Text Box 18">
          <a:extLst>
            <a:ext uri="{FF2B5EF4-FFF2-40B4-BE49-F238E27FC236}">
              <a16:creationId xmlns:a16="http://schemas.microsoft.com/office/drawing/2014/main" id="{00000000-0008-0000-0500-00003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38" name="Text Box 19">
          <a:extLst>
            <a:ext uri="{FF2B5EF4-FFF2-40B4-BE49-F238E27FC236}">
              <a16:creationId xmlns:a16="http://schemas.microsoft.com/office/drawing/2014/main" id="{00000000-0008-0000-0500-00003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39" name="Text Box 16">
          <a:extLst>
            <a:ext uri="{FF2B5EF4-FFF2-40B4-BE49-F238E27FC236}">
              <a16:creationId xmlns:a16="http://schemas.microsoft.com/office/drawing/2014/main" id="{00000000-0008-0000-0500-00003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0" name="Text Box 17">
          <a:extLst>
            <a:ext uri="{FF2B5EF4-FFF2-40B4-BE49-F238E27FC236}">
              <a16:creationId xmlns:a16="http://schemas.microsoft.com/office/drawing/2014/main" id="{00000000-0008-0000-0500-00003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1" name="Text Box 18">
          <a:extLst>
            <a:ext uri="{FF2B5EF4-FFF2-40B4-BE49-F238E27FC236}">
              <a16:creationId xmlns:a16="http://schemas.microsoft.com/office/drawing/2014/main" id="{00000000-0008-0000-0500-00003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42" name="Text Box 19">
          <a:extLst>
            <a:ext uri="{FF2B5EF4-FFF2-40B4-BE49-F238E27FC236}">
              <a16:creationId xmlns:a16="http://schemas.microsoft.com/office/drawing/2014/main" id="{00000000-0008-0000-0500-00003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3" name="Text Box 16">
          <a:extLst>
            <a:ext uri="{FF2B5EF4-FFF2-40B4-BE49-F238E27FC236}">
              <a16:creationId xmlns:a16="http://schemas.microsoft.com/office/drawing/2014/main" id="{00000000-0008-0000-0500-00003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4" name="Text Box 17">
          <a:extLst>
            <a:ext uri="{FF2B5EF4-FFF2-40B4-BE49-F238E27FC236}">
              <a16:creationId xmlns:a16="http://schemas.microsoft.com/office/drawing/2014/main" id="{00000000-0008-0000-0500-00003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5" name="Text Box 18">
          <a:extLst>
            <a:ext uri="{FF2B5EF4-FFF2-40B4-BE49-F238E27FC236}">
              <a16:creationId xmlns:a16="http://schemas.microsoft.com/office/drawing/2014/main" id="{00000000-0008-0000-0500-00003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46" name="Text Box 19">
          <a:extLst>
            <a:ext uri="{FF2B5EF4-FFF2-40B4-BE49-F238E27FC236}">
              <a16:creationId xmlns:a16="http://schemas.microsoft.com/office/drawing/2014/main" id="{00000000-0008-0000-0500-00003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47" name="Text Box 15">
          <a:extLst>
            <a:ext uri="{FF2B5EF4-FFF2-40B4-BE49-F238E27FC236}">
              <a16:creationId xmlns:a16="http://schemas.microsoft.com/office/drawing/2014/main" id="{00000000-0008-0000-0500-00003F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8" name="Text Box 16">
          <a:extLst>
            <a:ext uri="{FF2B5EF4-FFF2-40B4-BE49-F238E27FC236}">
              <a16:creationId xmlns:a16="http://schemas.microsoft.com/office/drawing/2014/main" id="{00000000-0008-0000-0500-00004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49" name="Text Box 17">
          <a:extLst>
            <a:ext uri="{FF2B5EF4-FFF2-40B4-BE49-F238E27FC236}">
              <a16:creationId xmlns:a16="http://schemas.microsoft.com/office/drawing/2014/main" id="{00000000-0008-0000-0500-00004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0" name="Text Box 18">
          <a:extLst>
            <a:ext uri="{FF2B5EF4-FFF2-40B4-BE49-F238E27FC236}">
              <a16:creationId xmlns:a16="http://schemas.microsoft.com/office/drawing/2014/main" id="{00000000-0008-0000-0500-00004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51" name="Text Box 19">
          <a:extLst>
            <a:ext uri="{FF2B5EF4-FFF2-40B4-BE49-F238E27FC236}">
              <a16:creationId xmlns:a16="http://schemas.microsoft.com/office/drawing/2014/main" id="{00000000-0008-0000-0500-00004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2" name="Text Box 16">
          <a:extLst>
            <a:ext uri="{FF2B5EF4-FFF2-40B4-BE49-F238E27FC236}">
              <a16:creationId xmlns:a16="http://schemas.microsoft.com/office/drawing/2014/main" id="{00000000-0008-0000-0500-00004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3" name="Text Box 17">
          <a:extLst>
            <a:ext uri="{FF2B5EF4-FFF2-40B4-BE49-F238E27FC236}">
              <a16:creationId xmlns:a16="http://schemas.microsoft.com/office/drawing/2014/main" id="{00000000-0008-0000-0500-00004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54" name="Text Box 18">
          <a:extLst>
            <a:ext uri="{FF2B5EF4-FFF2-40B4-BE49-F238E27FC236}">
              <a16:creationId xmlns:a16="http://schemas.microsoft.com/office/drawing/2014/main" id="{00000000-0008-0000-0500-00004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5" name="Text Box 16">
          <a:extLst>
            <a:ext uri="{FF2B5EF4-FFF2-40B4-BE49-F238E27FC236}">
              <a16:creationId xmlns:a16="http://schemas.microsoft.com/office/drawing/2014/main" id="{00000000-0008-0000-0500-00004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6" name="Text Box 17">
          <a:extLst>
            <a:ext uri="{FF2B5EF4-FFF2-40B4-BE49-F238E27FC236}">
              <a16:creationId xmlns:a16="http://schemas.microsoft.com/office/drawing/2014/main" id="{00000000-0008-0000-0500-00004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7" name="Text Box 18">
          <a:extLst>
            <a:ext uri="{FF2B5EF4-FFF2-40B4-BE49-F238E27FC236}">
              <a16:creationId xmlns:a16="http://schemas.microsoft.com/office/drawing/2014/main" id="{00000000-0008-0000-0500-00004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8" name="Text Box 19">
          <a:extLst>
            <a:ext uri="{FF2B5EF4-FFF2-40B4-BE49-F238E27FC236}">
              <a16:creationId xmlns:a16="http://schemas.microsoft.com/office/drawing/2014/main" id="{00000000-0008-0000-0500-00004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59" name="Text Box 16">
          <a:extLst>
            <a:ext uri="{FF2B5EF4-FFF2-40B4-BE49-F238E27FC236}">
              <a16:creationId xmlns:a16="http://schemas.microsoft.com/office/drawing/2014/main" id="{00000000-0008-0000-0500-00004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0" name="Text Box 17">
          <a:extLst>
            <a:ext uri="{FF2B5EF4-FFF2-40B4-BE49-F238E27FC236}">
              <a16:creationId xmlns:a16="http://schemas.microsoft.com/office/drawing/2014/main" id="{00000000-0008-0000-0500-00004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1" name="Text Box 18">
          <a:extLst>
            <a:ext uri="{FF2B5EF4-FFF2-40B4-BE49-F238E27FC236}">
              <a16:creationId xmlns:a16="http://schemas.microsoft.com/office/drawing/2014/main" id="{00000000-0008-0000-0500-00004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62" name="Text Box 19">
          <a:extLst>
            <a:ext uri="{FF2B5EF4-FFF2-40B4-BE49-F238E27FC236}">
              <a16:creationId xmlns:a16="http://schemas.microsoft.com/office/drawing/2014/main" id="{00000000-0008-0000-0500-00004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56743"/>
    <xdr:sp macro="" textlink="">
      <xdr:nvSpPr>
        <xdr:cNvPr id="3663" name="Text Box 15">
          <a:extLst>
            <a:ext uri="{FF2B5EF4-FFF2-40B4-BE49-F238E27FC236}">
              <a16:creationId xmlns:a16="http://schemas.microsoft.com/office/drawing/2014/main" id="{00000000-0008-0000-0500-00004F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442269"/>
    <xdr:sp macro="" textlink="">
      <xdr:nvSpPr>
        <xdr:cNvPr id="3664" name="Text Box 15">
          <a:extLst>
            <a:ext uri="{FF2B5EF4-FFF2-40B4-BE49-F238E27FC236}">
              <a16:creationId xmlns:a16="http://schemas.microsoft.com/office/drawing/2014/main" id="{00000000-0008-0000-0500-000050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114</xdr:row>
      <xdr:rowOff>504825</xdr:rowOff>
    </xdr:from>
    <xdr:ext cx="95250" cy="442269"/>
    <xdr:sp macro="" textlink="">
      <xdr:nvSpPr>
        <xdr:cNvPr id="3665" name="Text Box 15">
          <a:extLst>
            <a:ext uri="{FF2B5EF4-FFF2-40B4-BE49-F238E27FC236}">
              <a16:creationId xmlns:a16="http://schemas.microsoft.com/office/drawing/2014/main" id="{00000000-0008-0000-0500-000051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3666" name="Text Box 15">
          <a:extLst>
            <a:ext uri="{FF2B5EF4-FFF2-40B4-BE49-F238E27FC236}">
              <a16:creationId xmlns:a16="http://schemas.microsoft.com/office/drawing/2014/main" id="{00000000-0008-0000-0500-000052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444331"/>
    <xdr:sp macro="" textlink="">
      <xdr:nvSpPr>
        <xdr:cNvPr id="3667" name="Text Box 15">
          <a:extLst>
            <a:ext uri="{FF2B5EF4-FFF2-40B4-BE49-F238E27FC236}">
              <a16:creationId xmlns:a16="http://schemas.microsoft.com/office/drawing/2014/main" id="{00000000-0008-0000-0500-000053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114</xdr:row>
      <xdr:rowOff>504825</xdr:rowOff>
    </xdr:from>
    <xdr:ext cx="95250" cy="213632"/>
    <xdr:sp macro="" textlink="">
      <xdr:nvSpPr>
        <xdr:cNvPr id="3668" name="Text Box 15">
          <a:extLst>
            <a:ext uri="{FF2B5EF4-FFF2-40B4-BE49-F238E27FC236}">
              <a16:creationId xmlns:a16="http://schemas.microsoft.com/office/drawing/2014/main" id="{00000000-0008-0000-0500-000054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69" name="Text Box 16">
          <a:extLst>
            <a:ext uri="{FF2B5EF4-FFF2-40B4-BE49-F238E27FC236}">
              <a16:creationId xmlns:a16="http://schemas.microsoft.com/office/drawing/2014/main" id="{00000000-0008-0000-0500-00005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0" name="Text Box 17">
          <a:extLst>
            <a:ext uri="{FF2B5EF4-FFF2-40B4-BE49-F238E27FC236}">
              <a16:creationId xmlns:a16="http://schemas.microsoft.com/office/drawing/2014/main" id="{00000000-0008-0000-0500-00005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1" name="Text Box 18">
          <a:extLst>
            <a:ext uri="{FF2B5EF4-FFF2-40B4-BE49-F238E27FC236}">
              <a16:creationId xmlns:a16="http://schemas.microsoft.com/office/drawing/2014/main" id="{00000000-0008-0000-0500-00005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72" name="Text Box 19">
          <a:extLst>
            <a:ext uri="{FF2B5EF4-FFF2-40B4-BE49-F238E27FC236}">
              <a16:creationId xmlns:a16="http://schemas.microsoft.com/office/drawing/2014/main" id="{00000000-0008-0000-0500-000058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3" name="Text Box 16">
          <a:extLst>
            <a:ext uri="{FF2B5EF4-FFF2-40B4-BE49-F238E27FC236}">
              <a16:creationId xmlns:a16="http://schemas.microsoft.com/office/drawing/2014/main" id="{00000000-0008-0000-0500-00005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4" name="Text Box 17">
          <a:extLst>
            <a:ext uri="{FF2B5EF4-FFF2-40B4-BE49-F238E27FC236}">
              <a16:creationId xmlns:a16="http://schemas.microsoft.com/office/drawing/2014/main" id="{00000000-0008-0000-0500-00005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5" name="Text Box 18">
          <a:extLst>
            <a:ext uri="{FF2B5EF4-FFF2-40B4-BE49-F238E27FC236}">
              <a16:creationId xmlns:a16="http://schemas.microsoft.com/office/drawing/2014/main" id="{00000000-0008-0000-0500-00005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76" name="Text Box 19">
          <a:extLst>
            <a:ext uri="{FF2B5EF4-FFF2-40B4-BE49-F238E27FC236}">
              <a16:creationId xmlns:a16="http://schemas.microsoft.com/office/drawing/2014/main" id="{00000000-0008-0000-0500-00005C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7" name="Text Box 16">
          <a:extLst>
            <a:ext uri="{FF2B5EF4-FFF2-40B4-BE49-F238E27FC236}">
              <a16:creationId xmlns:a16="http://schemas.microsoft.com/office/drawing/2014/main" id="{00000000-0008-0000-0500-00005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8" name="Text Box 17">
          <a:extLst>
            <a:ext uri="{FF2B5EF4-FFF2-40B4-BE49-F238E27FC236}">
              <a16:creationId xmlns:a16="http://schemas.microsoft.com/office/drawing/2014/main" id="{00000000-0008-0000-0500-00005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79" name="Text Box 18">
          <a:extLst>
            <a:ext uri="{FF2B5EF4-FFF2-40B4-BE49-F238E27FC236}">
              <a16:creationId xmlns:a16="http://schemas.microsoft.com/office/drawing/2014/main" id="{00000000-0008-0000-0500-00005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0</xdr:rowOff>
    </xdr:from>
    <xdr:ext cx="95250" cy="171450"/>
    <xdr:sp macro="" textlink="">
      <xdr:nvSpPr>
        <xdr:cNvPr id="3680" name="Text Box 19">
          <a:extLst>
            <a:ext uri="{FF2B5EF4-FFF2-40B4-BE49-F238E27FC236}">
              <a16:creationId xmlns:a16="http://schemas.microsoft.com/office/drawing/2014/main" id="{00000000-0008-0000-0500-000060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681" name="Text Box 15">
          <a:extLst>
            <a:ext uri="{FF2B5EF4-FFF2-40B4-BE49-F238E27FC236}">
              <a16:creationId xmlns:a16="http://schemas.microsoft.com/office/drawing/2014/main" id="{00000000-0008-0000-0500-000061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2" name="Text Box 16">
          <a:extLst>
            <a:ext uri="{FF2B5EF4-FFF2-40B4-BE49-F238E27FC236}">
              <a16:creationId xmlns:a16="http://schemas.microsoft.com/office/drawing/2014/main" id="{00000000-0008-0000-0500-00006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3" name="Text Box 17">
          <a:extLst>
            <a:ext uri="{FF2B5EF4-FFF2-40B4-BE49-F238E27FC236}">
              <a16:creationId xmlns:a16="http://schemas.microsoft.com/office/drawing/2014/main" id="{00000000-0008-0000-0500-00006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4" name="Text Box 18">
          <a:extLst>
            <a:ext uri="{FF2B5EF4-FFF2-40B4-BE49-F238E27FC236}">
              <a16:creationId xmlns:a16="http://schemas.microsoft.com/office/drawing/2014/main" id="{00000000-0008-0000-0500-00006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85" name="Text Box 19">
          <a:extLst>
            <a:ext uri="{FF2B5EF4-FFF2-40B4-BE49-F238E27FC236}">
              <a16:creationId xmlns:a16="http://schemas.microsoft.com/office/drawing/2014/main" id="{00000000-0008-0000-0500-00006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118</xdr:row>
      <xdr:rowOff>504825</xdr:rowOff>
    </xdr:from>
    <xdr:ext cx="95250" cy="442269"/>
    <xdr:sp macro="" textlink="">
      <xdr:nvSpPr>
        <xdr:cNvPr id="3686" name="Text Box 15">
          <a:extLst>
            <a:ext uri="{FF2B5EF4-FFF2-40B4-BE49-F238E27FC236}">
              <a16:creationId xmlns:a16="http://schemas.microsoft.com/office/drawing/2014/main" id="{00000000-0008-0000-0500-000066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7" name="Text Box 16">
          <a:extLst>
            <a:ext uri="{FF2B5EF4-FFF2-40B4-BE49-F238E27FC236}">
              <a16:creationId xmlns:a16="http://schemas.microsoft.com/office/drawing/2014/main" id="{00000000-0008-0000-0500-00006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8" name="Text Box 17">
          <a:extLst>
            <a:ext uri="{FF2B5EF4-FFF2-40B4-BE49-F238E27FC236}">
              <a16:creationId xmlns:a16="http://schemas.microsoft.com/office/drawing/2014/main" id="{00000000-0008-0000-0500-00006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689" name="Text Box 18">
          <a:extLst>
            <a:ext uri="{FF2B5EF4-FFF2-40B4-BE49-F238E27FC236}">
              <a16:creationId xmlns:a16="http://schemas.microsoft.com/office/drawing/2014/main" id="{00000000-0008-0000-0500-00006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0" name="Text Box 16">
          <a:extLst>
            <a:ext uri="{FF2B5EF4-FFF2-40B4-BE49-F238E27FC236}">
              <a16:creationId xmlns:a16="http://schemas.microsoft.com/office/drawing/2014/main" id="{00000000-0008-0000-0500-00006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1" name="Text Box 17">
          <a:extLst>
            <a:ext uri="{FF2B5EF4-FFF2-40B4-BE49-F238E27FC236}">
              <a16:creationId xmlns:a16="http://schemas.microsoft.com/office/drawing/2014/main" id="{00000000-0008-0000-0500-00006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2" name="Text Box 18">
          <a:extLst>
            <a:ext uri="{FF2B5EF4-FFF2-40B4-BE49-F238E27FC236}">
              <a16:creationId xmlns:a16="http://schemas.microsoft.com/office/drawing/2014/main" id="{00000000-0008-0000-0500-00006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3" name="Text Box 19">
          <a:extLst>
            <a:ext uri="{FF2B5EF4-FFF2-40B4-BE49-F238E27FC236}">
              <a16:creationId xmlns:a16="http://schemas.microsoft.com/office/drawing/2014/main" id="{00000000-0008-0000-0500-00006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4" name="Text Box 16">
          <a:extLst>
            <a:ext uri="{FF2B5EF4-FFF2-40B4-BE49-F238E27FC236}">
              <a16:creationId xmlns:a16="http://schemas.microsoft.com/office/drawing/2014/main" id="{00000000-0008-0000-0500-00006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5" name="Text Box 17">
          <a:extLst>
            <a:ext uri="{FF2B5EF4-FFF2-40B4-BE49-F238E27FC236}">
              <a16:creationId xmlns:a16="http://schemas.microsoft.com/office/drawing/2014/main" id="{00000000-0008-0000-0500-00006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696" name="Text Box 18">
          <a:extLst>
            <a:ext uri="{FF2B5EF4-FFF2-40B4-BE49-F238E27FC236}">
              <a16:creationId xmlns:a16="http://schemas.microsoft.com/office/drawing/2014/main" id="{00000000-0008-0000-0500-000070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697" name="Text Box 15">
          <a:extLst>
            <a:ext uri="{FF2B5EF4-FFF2-40B4-BE49-F238E27FC236}">
              <a16:creationId xmlns:a16="http://schemas.microsoft.com/office/drawing/2014/main" id="{00000000-0008-0000-0500-000071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8" name="Text Box 16">
          <a:extLst>
            <a:ext uri="{FF2B5EF4-FFF2-40B4-BE49-F238E27FC236}">
              <a16:creationId xmlns:a16="http://schemas.microsoft.com/office/drawing/2014/main" id="{00000000-0008-0000-0500-00007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699" name="Text Box 17">
          <a:extLst>
            <a:ext uri="{FF2B5EF4-FFF2-40B4-BE49-F238E27FC236}">
              <a16:creationId xmlns:a16="http://schemas.microsoft.com/office/drawing/2014/main" id="{00000000-0008-0000-0500-00007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0" name="Text Box 18">
          <a:extLst>
            <a:ext uri="{FF2B5EF4-FFF2-40B4-BE49-F238E27FC236}">
              <a16:creationId xmlns:a16="http://schemas.microsoft.com/office/drawing/2014/main" id="{00000000-0008-0000-0500-00007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01" name="Text Box 19">
          <a:extLst>
            <a:ext uri="{FF2B5EF4-FFF2-40B4-BE49-F238E27FC236}">
              <a16:creationId xmlns:a16="http://schemas.microsoft.com/office/drawing/2014/main" id="{00000000-0008-0000-0500-00007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2" name="Text Box 16">
          <a:extLst>
            <a:ext uri="{FF2B5EF4-FFF2-40B4-BE49-F238E27FC236}">
              <a16:creationId xmlns:a16="http://schemas.microsoft.com/office/drawing/2014/main" id="{00000000-0008-0000-0500-00007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3" name="Text Box 17">
          <a:extLst>
            <a:ext uri="{FF2B5EF4-FFF2-40B4-BE49-F238E27FC236}">
              <a16:creationId xmlns:a16="http://schemas.microsoft.com/office/drawing/2014/main" id="{00000000-0008-0000-0500-00007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4" name="Text Box 18">
          <a:extLst>
            <a:ext uri="{FF2B5EF4-FFF2-40B4-BE49-F238E27FC236}">
              <a16:creationId xmlns:a16="http://schemas.microsoft.com/office/drawing/2014/main" id="{00000000-0008-0000-0500-00007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05" name="Text Box 19">
          <a:extLst>
            <a:ext uri="{FF2B5EF4-FFF2-40B4-BE49-F238E27FC236}">
              <a16:creationId xmlns:a16="http://schemas.microsoft.com/office/drawing/2014/main" id="{00000000-0008-0000-0500-00007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6" name="Text Box 16">
          <a:extLst>
            <a:ext uri="{FF2B5EF4-FFF2-40B4-BE49-F238E27FC236}">
              <a16:creationId xmlns:a16="http://schemas.microsoft.com/office/drawing/2014/main" id="{00000000-0008-0000-0500-00007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7" name="Text Box 17">
          <a:extLst>
            <a:ext uri="{FF2B5EF4-FFF2-40B4-BE49-F238E27FC236}">
              <a16:creationId xmlns:a16="http://schemas.microsoft.com/office/drawing/2014/main" id="{00000000-0008-0000-0500-00007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8" name="Text Box 18">
          <a:extLst>
            <a:ext uri="{FF2B5EF4-FFF2-40B4-BE49-F238E27FC236}">
              <a16:creationId xmlns:a16="http://schemas.microsoft.com/office/drawing/2014/main" id="{00000000-0008-0000-0500-00007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115</xdr:row>
      <xdr:rowOff>0</xdr:rowOff>
    </xdr:from>
    <xdr:ext cx="95250" cy="171450"/>
    <xdr:sp macro="" textlink="">
      <xdr:nvSpPr>
        <xdr:cNvPr id="3709" name="Text Box 19">
          <a:extLst>
            <a:ext uri="{FF2B5EF4-FFF2-40B4-BE49-F238E27FC236}">
              <a16:creationId xmlns:a16="http://schemas.microsoft.com/office/drawing/2014/main" id="{00000000-0008-0000-0500-00007D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014"/>
    <xdr:sp macro="" textlink="">
      <xdr:nvSpPr>
        <xdr:cNvPr id="3710" name="Text Box 15">
          <a:extLst>
            <a:ext uri="{FF2B5EF4-FFF2-40B4-BE49-F238E27FC236}">
              <a16:creationId xmlns:a16="http://schemas.microsoft.com/office/drawing/2014/main" id="{00000000-0008-0000-0500-00007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1" name="Text Box 16">
          <a:extLst>
            <a:ext uri="{FF2B5EF4-FFF2-40B4-BE49-F238E27FC236}">
              <a16:creationId xmlns:a16="http://schemas.microsoft.com/office/drawing/2014/main" id="{00000000-0008-0000-0500-00007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2" name="Text Box 17">
          <a:extLst>
            <a:ext uri="{FF2B5EF4-FFF2-40B4-BE49-F238E27FC236}">
              <a16:creationId xmlns:a16="http://schemas.microsoft.com/office/drawing/2014/main" id="{00000000-0008-0000-0500-00008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3" name="Text Box 18">
          <a:extLst>
            <a:ext uri="{FF2B5EF4-FFF2-40B4-BE49-F238E27FC236}">
              <a16:creationId xmlns:a16="http://schemas.microsoft.com/office/drawing/2014/main" id="{00000000-0008-0000-0500-00008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0</xdr:rowOff>
    </xdr:from>
    <xdr:ext cx="95250" cy="171450"/>
    <xdr:sp macro="" textlink="">
      <xdr:nvSpPr>
        <xdr:cNvPr id="3714" name="Text Box 19">
          <a:extLst>
            <a:ext uri="{FF2B5EF4-FFF2-40B4-BE49-F238E27FC236}">
              <a16:creationId xmlns:a16="http://schemas.microsoft.com/office/drawing/2014/main" id="{00000000-0008-0000-0500-00008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5" name="Text Box 16">
          <a:extLst>
            <a:ext uri="{FF2B5EF4-FFF2-40B4-BE49-F238E27FC236}">
              <a16:creationId xmlns:a16="http://schemas.microsoft.com/office/drawing/2014/main" id="{00000000-0008-0000-0500-00008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0</xdr:rowOff>
    </xdr:from>
    <xdr:ext cx="95250" cy="171450"/>
    <xdr:sp macro="" textlink="">
      <xdr:nvSpPr>
        <xdr:cNvPr id="3716" name="Text Box 17">
          <a:extLst>
            <a:ext uri="{FF2B5EF4-FFF2-40B4-BE49-F238E27FC236}">
              <a16:creationId xmlns:a16="http://schemas.microsoft.com/office/drawing/2014/main" id="{00000000-0008-0000-0500-00008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120</xdr:row>
      <xdr:rowOff>15875</xdr:rowOff>
    </xdr:from>
    <xdr:ext cx="95250" cy="171450"/>
    <xdr:sp macro="" textlink="">
      <xdr:nvSpPr>
        <xdr:cNvPr id="3717" name="Text Box 18">
          <a:extLst>
            <a:ext uri="{FF2B5EF4-FFF2-40B4-BE49-F238E27FC236}">
              <a16:creationId xmlns:a16="http://schemas.microsoft.com/office/drawing/2014/main" id="{00000000-0008-0000-0500-000085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8" name="Text Box 16">
          <a:extLst>
            <a:ext uri="{FF2B5EF4-FFF2-40B4-BE49-F238E27FC236}">
              <a16:creationId xmlns:a16="http://schemas.microsoft.com/office/drawing/2014/main" id="{00000000-0008-0000-0500-00008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19" name="Text Box 17">
          <a:extLst>
            <a:ext uri="{FF2B5EF4-FFF2-40B4-BE49-F238E27FC236}">
              <a16:creationId xmlns:a16="http://schemas.microsoft.com/office/drawing/2014/main" id="{00000000-0008-0000-0500-00008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0" name="Text Box 18">
          <a:extLst>
            <a:ext uri="{FF2B5EF4-FFF2-40B4-BE49-F238E27FC236}">
              <a16:creationId xmlns:a16="http://schemas.microsoft.com/office/drawing/2014/main" id="{00000000-0008-0000-0500-00008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1" name="Text Box 19">
          <a:extLst>
            <a:ext uri="{FF2B5EF4-FFF2-40B4-BE49-F238E27FC236}">
              <a16:creationId xmlns:a16="http://schemas.microsoft.com/office/drawing/2014/main" id="{00000000-0008-0000-0500-00008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120</xdr:row>
      <xdr:rowOff>0</xdr:rowOff>
    </xdr:from>
    <xdr:ext cx="95250" cy="171450"/>
    <xdr:sp macro="" textlink="">
      <xdr:nvSpPr>
        <xdr:cNvPr id="3722" name="Text Box 16">
          <a:extLst>
            <a:ext uri="{FF2B5EF4-FFF2-40B4-BE49-F238E27FC236}">
              <a16:creationId xmlns:a16="http://schemas.microsoft.com/office/drawing/2014/main" id="{00000000-0008-0000-0500-00008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3" name="Text Box 15">
          <a:extLst>
            <a:ext uri="{FF2B5EF4-FFF2-40B4-BE49-F238E27FC236}">
              <a16:creationId xmlns:a16="http://schemas.microsoft.com/office/drawing/2014/main" id="{00000000-0008-0000-0500-00008B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8496"/>
    <xdr:sp macro="" textlink="">
      <xdr:nvSpPr>
        <xdr:cNvPr id="3724" name="Text Box 15">
          <a:extLst>
            <a:ext uri="{FF2B5EF4-FFF2-40B4-BE49-F238E27FC236}">
              <a16:creationId xmlns:a16="http://schemas.microsoft.com/office/drawing/2014/main" id="{00000000-0008-0000-0500-00008C0E0000}"/>
            </a:ext>
          </a:extLst>
        </xdr:cNvPr>
        <xdr:cNvSpPr txBox="1">
          <a:spLocks noChangeArrowheads="1"/>
        </xdr:cNvSpPr>
      </xdr:nvSpPr>
      <xdr:spPr bwMode="auto">
        <a:xfrm>
          <a:off x="4664364" y="5994111"/>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25" name="Text Box 15">
          <a:extLst>
            <a:ext uri="{FF2B5EF4-FFF2-40B4-BE49-F238E27FC236}">
              <a16:creationId xmlns:a16="http://schemas.microsoft.com/office/drawing/2014/main" id="{00000000-0008-0000-0500-00008D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26" name="Text Box 15">
          <a:extLst>
            <a:ext uri="{FF2B5EF4-FFF2-40B4-BE49-F238E27FC236}">
              <a16:creationId xmlns:a16="http://schemas.microsoft.com/office/drawing/2014/main" id="{00000000-0008-0000-0500-00008E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27" name="Text Box 15">
          <a:extLst>
            <a:ext uri="{FF2B5EF4-FFF2-40B4-BE49-F238E27FC236}">
              <a16:creationId xmlns:a16="http://schemas.microsoft.com/office/drawing/2014/main" id="{00000000-0008-0000-0500-00008F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44331"/>
    <xdr:sp macro="" textlink="">
      <xdr:nvSpPr>
        <xdr:cNvPr id="3728" name="Text Box 15">
          <a:extLst>
            <a:ext uri="{FF2B5EF4-FFF2-40B4-BE49-F238E27FC236}">
              <a16:creationId xmlns:a16="http://schemas.microsoft.com/office/drawing/2014/main" id="{00000000-0008-0000-0500-0000900E0000}"/>
            </a:ext>
          </a:extLst>
        </xdr:cNvPr>
        <xdr:cNvSpPr txBox="1">
          <a:spLocks noChangeArrowheads="1"/>
        </xdr:cNvSpPr>
      </xdr:nvSpPr>
      <xdr:spPr bwMode="auto">
        <a:xfrm>
          <a:off x="4664364" y="5994111"/>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120</xdr:row>
      <xdr:rowOff>170392</xdr:rowOff>
    </xdr:from>
    <xdr:ext cx="95250" cy="213632"/>
    <xdr:sp macro="" textlink="">
      <xdr:nvSpPr>
        <xdr:cNvPr id="3729" name="Text Box 15">
          <a:extLst>
            <a:ext uri="{FF2B5EF4-FFF2-40B4-BE49-F238E27FC236}">
              <a16:creationId xmlns:a16="http://schemas.microsoft.com/office/drawing/2014/main" id="{00000000-0008-0000-0500-0000910E0000}"/>
            </a:ext>
          </a:extLst>
        </xdr:cNvPr>
        <xdr:cNvSpPr txBox="1">
          <a:spLocks noChangeArrowheads="1"/>
        </xdr:cNvSpPr>
      </xdr:nvSpPr>
      <xdr:spPr bwMode="auto">
        <a:xfrm>
          <a:off x="12578484" y="5793028"/>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0" name="Text Box 16">
          <a:extLst>
            <a:ext uri="{FF2B5EF4-FFF2-40B4-BE49-F238E27FC236}">
              <a16:creationId xmlns:a16="http://schemas.microsoft.com/office/drawing/2014/main" id="{00000000-0008-0000-0500-00009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1" name="Text Box 17">
          <a:extLst>
            <a:ext uri="{FF2B5EF4-FFF2-40B4-BE49-F238E27FC236}">
              <a16:creationId xmlns:a16="http://schemas.microsoft.com/office/drawing/2014/main" id="{00000000-0008-0000-0500-00009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2" name="Text Box 18">
          <a:extLst>
            <a:ext uri="{FF2B5EF4-FFF2-40B4-BE49-F238E27FC236}">
              <a16:creationId xmlns:a16="http://schemas.microsoft.com/office/drawing/2014/main" id="{00000000-0008-0000-0500-00009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33" name="Text Box 19">
          <a:extLst>
            <a:ext uri="{FF2B5EF4-FFF2-40B4-BE49-F238E27FC236}">
              <a16:creationId xmlns:a16="http://schemas.microsoft.com/office/drawing/2014/main" id="{00000000-0008-0000-0500-00009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4" name="Text Box 16">
          <a:extLst>
            <a:ext uri="{FF2B5EF4-FFF2-40B4-BE49-F238E27FC236}">
              <a16:creationId xmlns:a16="http://schemas.microsoft.com/office/drawing/2014/main" id="{00000000-0008-0000-0500-00009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5" name="Text Box 17">
          <a:extLst>
            <a:ext uri="{FF2B5EF4-FFF2-40B4-BE49-F238E27FC236}">
              <a16:creationId xmlns:a16="http://schemas.microsoft.com/office/drawing/2014/main" id="{00000000-0008-0000-0500-00009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6" name="Text Box 18">
          <a:extLst>
            <a:ext uri="{FF2B5EF4-FFF2-40B4-BE49-F238E27FC236}">
              <a16:creationId xmlns:a16="http://schemas.microsoft.com/office/drawing/2014/main" id="{00000000-0008-0000-0500-00009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37" name="Text Box 19">
          <a:extLst>
            <a:ext uri="{FF2B5EF4-FFF2-40B4-BE49-F238E27FC236}">
              <a16:creationId xmlns:a16="http://schemas.microsoft.com/office/drawing/2014/main" id="{00000000-0008-0000-0500-00009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8" name="Text Box 16">
          <a:extLst>
            <a:ext uri="{FF2B5EF4-FFF2-40B4-BE49-F238E27FC236}">
              <a16:creationId xmlns:a16="http://schemas.microsoft.com/office/drawing/2014/main" id="{00000000-0008-0000-0500-00009A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39" name="Text Box 17">
          <a:extLst>
            <a:ext uri="{FF2B5EF4-FFF2-40B4-BE49-F238E27FC236}">
              <a16:creationId xmlns:a16="http://schemas.microsoft.com/office/drawing/2014/main" id="{00000000-0008-0000-0500-00009B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0" name="Text Box 18">
          <a:extLst>
            <a:ext uri="{FF2B5EF4-FFF2-40B4-BE49-F238E27FC236}">
              <a16:creationId xmlns:a16="http://schemas.microsoft.com/office/drawing/2014/main" id="{00000000-0008-0000-0500-00009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41" name="Text Box 19">
          <a:extLst>
            <a:ext uri="{FF2B5EF4-FFF2-40B4-BE49-F238E27FC236}">
              <a16:creationId xmlns:a16="http://schemas.microsoft.com/office/drawing/2014/main" id="{00000000-0008-0000-0500-00009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42" name="Text Box 15">
          <a:extLst>
            <a:ext uri="{FF2B5EF4-FFF2-40B4-BE49-F238E27FC236}">
              <a16:creationId xmlns:a16="http://schemas.microsoft.com/office/drawing/2014/main" id="{00000000-0008-0000-0500-00009E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3" name="Text Box 16">
          <a:extLst>
            <a:ext uri="{FF2B5EF4-FFF2-40B4-BE49-F238E27FC236}">
              <a16:creationId xmlns:a16="http://schemas.microsoft.com/office/drawing/2014/main" id="{00000000-0008-0000-0500-00009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4" name="Text Box 17">
          <a:extLst>
            <a:ext uri="{FF2B5EF4-FFF2-40B4-BE49-F238E27FC236}">
              <a16:creationId xmlns:a16="http://schemas.microsoft.com/office/drawing/2014/main" id="{00000000-0008-0000-0500-0000A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5" name="Text Box 18">
          <a:extLst>
            <a:ext uri="{FF2B5EF4-FFF2-40B4-BE49-F238E27FC236}">
              <a16:creationId xmlns:a16="http://schemas.microsoft.com/office/drawing/2014/main" id="{00000000-0008-0000-0500-0000A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46" name="Text Box 19">
          <a:extLst>
            <a:ext uri="{FF2B5EF4-FFF2-40B4-BE49-F238E27FC236}">
              <a16:creationId xmlns:a16="http://schemas.microsoft.com/office/drawing/2014/main" id="{00000000-0008-0000-0500-0000A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7" name="Text Box 16">
          <a:extLst>
            <a:ext uri="{FF2B5EF4-FFF2-40B4-BE49-F238E27FC236}">
              <a16:creationId xmlns:a16="http://schemas.microsoft.com/office/drawing/2014/main" id="{00000000-0008-0000-0500-0000A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8" name="Text Box 17">
          <a:extLst>
            <a:ext uri="{FF2B5EF4-FFF2-40B4-BE49-F238E27FC236}">
              <a16:creationId xmlns:a16="http://schemas.microsoft.com/office/drawing/2014/main" id="{00000000-0008-0000-0500-0000A4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49" name="Text Box 18">
          <a:extLst>
            <a:ext uri="{FF2B5EF4-FFF2-40B4-BE49-F238E27FC236}">
              <a16:creationId xmlns:a16="http://schemas.microsoft.com/office/drawing/2014/main" id="{00000000-0008-0000-0500-0000A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0" name="Text Box 16">
          <a:extLst>
            <a:ext uri="{FF2B5EF4-FFF2-40B4-BE49-F238E27FC236}">
              <a16:creationId xmlns:a16="http://schemas.microsoft.com/office/drawing/2014/main" id="{00000000-0008-0000-0500-0000A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1" name="Text Box 17">
          <a:extLst>
            <a:ext uri="{FF2B5EF4-FFF2-40B4-BE49-F238E27FC236}">
              <a16:creationId xmlns:a16="http://schemas.microsoft.com/office/drawing/2014/main" id="{00000000-0008-0000-0500-0000A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2" name="Text Box 18">
          <a:extLst>
            <a:ext uri="{FF2B5EF4-FFF2-40B4-BE49-F238E27FC236}">
              <a16:creationId xmlns:a16="http://schemas.microsoft.com/office/drawing/2014/main" id="{00000000-0008-0000-0500-0000A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3" name="Text Box 19">
          <a:extLst>
            <a:ext uri="{FF2B5EF4-FFF2-40B4-BE49-F238E27FC236}">
              <a16:creationId xmlns:a16="http://schemas.microsoft.com/office/drawing/2014/main" id="{00000000-0008-0000-0500-0000A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4" name="Text Box 16">
          <a:extLst>
            <a:ext uri="{FF2B5EF4-FFF2-40B4-BE49-F238E27FC236}">
              <a16:creationId xmlns:a16="http://schemas.microsoft.com/office/drawing/2014/main" id="{00000000-0008-0000-0500-0000A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5" name="Text Box 17">
          <a:extLst>
            <a:ext uri="{FF2B5EF4-FFF2-40B4-BE49-F238E27FC236}">
              <a16:creationId xmlns:a16="http://schemas.microsoft.com/office/drawing/2014/main" id="{00000000-0008-0000-0500-0000A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6" name="Text Box 18">
          <a:extLst>
            <a:ext uri="{FF2B5EF4-FFF2-40B4-BE49-F238E27FC236}">
              <a16:creationId xmlns:a16="http://schemas.microsoft.com/office/drawing/2014/main" id="{00000000-0008-0000-0500-0000A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57" name="Text Box 19">
          <a:extLst>
            <a:ext uri="{FF2B5EF4-FFF2-40B4-BE49-F238E27FC236}">
              <a16:creationId xmlns:a16="http://schemas.microsoft.com/office/drawing/2014/main" id="{00000000-0008-0000-0500-0000A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456743"/>
    <xdr:sp macro="" textlink="">
      <xdr:nvSpPr>
        <xdr:cNvPr id="3758" name="Text Box 15">
          <a:extLst>
            <a:ext uri="{FF2B5EF4-FFF2-40B4-BE49-F238E27FC236}">
              <a16:creationId xmlns:a16="http://schemas.microsoft.com/office/drawing/2014/main" id="{00000000-0008-0000-0500-0000AE0E0000}"/>
            </a:ext>
          </a:extLst>
        </xdr:cNvPr>
        <xdr:cNvSpPr txBox="1">
          <a:spLocks noChangeArrowheads="1"/>
        </xdr:cNvSpPr>
      </xdr:nvSpPr>
      <xdr:spPr bwMode="auto">
        <a:xfrm>
          <a:off x="4664364" y="5994111"/>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442269"/>
    <xdr:sp macro="" textlink="">
      <xdr:nvSpPr>
        <xdr:cNvPr id="3759" name="Text Box 15">
          <a:extLst>
            <a:ext uri="{FF2B5EF4-FFF2-40B4-BE49-F238E27FC236}">
              <a16:creationId xmlns:a16="http://schemas.microsoft.com/office/drawing/2014/main" id="{00000000-0008-0000-0500-0000AF0E0000}"/>
            </a:ext>
          </a:extLst>
        </xdr:cNvPr>
        <xdr:cNvSpPr txBox="1">
          <a:spLocks noChangeArrowheads="1"/>
        </xdr:cNvSpPr>
      </xdr:nvSpPr>
      <xdr:spPr bwMode="auto">
        <a:xfrm>
          <a:off x="12540961"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120</xdr:row>
      <xdr:rowOff>504825</xdr:rowOff>
    </xdr:from>
    <xdr:ext cx="95250" cy="442269"/>
    <xdr:sp macro="" textlink="">
      <xdr:nvSpPr>
        <xdr:cNvPr id="3760" name="Text Box 15">
          <a:extLst>
            <a:ext uri="{FF2B5EF4-FFF2-40B4-BE49-F238E27FC236}">
              <a16:creationId xmlns:a16="http://schemas.microsoft.com/office/drawing/2014/main" id="{00000000-0008-0000-0500-0000B00E0000}"/>
            </a:ext>
          </a:extLst>
        </xdr:cNvPr>
        <xdr:cNvSpPr txBox="1">
          <a:spLocks noChangeArrowheads="1"/>
        </xdr:cNvSpPr>
      </xdr:nvSpPr>
      <xdr:spPr bwMode="auto">
        <a:xfrm>
          <a:off x="21832455" y="5994111"/>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3761" name="Text Box 15">
          <a:extLst>
            <a:ext uri="{FF2B5EF4-FFF2-40B4-BE49-F238E27FC236}">
              <a16:creationId xmlns:a16="http://schemas.microsoft.com/office/drawing/2014/main" id="{00000000-0008-0000-0500-0000B10E0000}"/>
            </a:ext>
          </a:extLst>
        </xdr:cNvPr>
        <xdr:cNvSpPr txBox="1">
          <a:spLocks noChangeArrowheads="1"/>
        </xdr:cNvSpPr>
      </xdr:nvSpPr>
      <xdr:spPr bwMode="auto">
        <a:xfrm>
          <a:off x="4664364"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3</xdr:col>
      <xdr:colOff>755650</xdr:colOff>
      <xdr:row>120</xdr:row>
      <xdr:rowOff>346075</xdr:rowOff>
    </xdr:from>
    <xdr:ext cx="95250" cy="444331"/>
    <xdr:sp macro="" textlink="">
      <xdr:nvSpPr>
        <xdr:cNvPr id="3762" name="Text Box 15">
          <a:extLst>
            <a:ext uri="{FF2B5EF4-FFF2-40B4-BE49-F238E27FC236}">
              <a16:creationId xmlns:a16="http://schemas.microsoft.com/office/drawing/2014/main" id="{00000000-0008-0000-0500-0000B20E0000}"/>
            </a:ext>
          </a:extLst>
        </xdr:cNvPr>
        <xdr:cNvSpPr txBox="1">
          <a:spLocks noChangeArrowheads="1"/>
        </xdr:cNvSpPr>
      </xdr:nvSpPr>
      <xdr:spPr bwMode="auto">
        <a:xfrm>
          <a:off x="4927600" y="44764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120</xdr:row>
      <xdr:rowOff>504825</xdr:rowOff>
    </xdr:from>
    <xdr:ext cx="95250" cy="213632"/>
    <xdr:sp macro="" textlink="">
      <xdr:nvSpPr>
        <xdr:cNvPr id="3763" name="Text Box 15">
          <a:extLst>
            <a:ext uri="{FF2B5EF4-FFF2-40B4-BE49-F238E27FC236}">
              <a16:creationId xmlns:a16="http://schemas.microsoft.com/office/drawing/2014/main" id="{00000000-0008-0000-0500-0000B30E0000}"/>
            </a:ext>
          </a:extLst>
        </xdr:cNvPr>
        <xdr:cNvSpPr txBox="1">
          <a:spLocks noChangeArrowheads="1"/>
        </xdr:cNvSpPr>
      </xdr:nvSpPr>
      <xdr:spPr bwMode="auto">
        <a:xfrm>
          <a:off x="12540961" y="5994111"/>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4" name="Text Box 16">
          <a:extLst>
            <a:ext uri="{FF2B5EF4-FFF2-40B4-BE49-F238E27FC236}">
              <a16:creationId xmlns:a16="http://schemas.microsoft.com/office/drawing/2014/main" id="{00000000-0008-0000-0500-0000B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5" name="Text Box 17">
          <a:extLst>
            <a:ext uri="{FF2B5EF4-FFF2-40B4-BE49-F238E27FC236}">
              <a16:creationId xmlns:a16="http://schemas.microsoft.com/office/drawing/2014/main" id="{00000000-0008-0000-0500-0000B5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6" name="Text Box 18">
          <a:extLst>
            <a:ext uri="{FF2B5EF4-FFF2-40B4-BE49-F238E27FC236}">
              <a16:creationId xmlns:a16="http://schemas.microsoft.com/office/drawing/2014/main" id="{00000000-0008-0000-0500-0000B6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67" name="Text Box 19">
          <a:extLst>
            <a:ext uri="{FF2B5EF4-FFF2-40B4-BE49-F238E27FC236}">
              <a16:creationId xmlns:a16="http://schemas.microsoft.com/office/drawing/2014/main" id="{00000000-0008-0000-0500-0000B7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8" name="Text Box 16">
          <a:extLst>
            <a:ext uri="{FF2B5EF4-FFF2-40B4-BE49-F238E27FC236}">
              <a16:creationId xmlns:a16="http://schemas.microsoft.com/office/drawing/2014/main" id="{00000000-0008-0000-0500-0000B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69" name="Text Box 17">
          <a:extLst>
            <a:ext uri="{FF2B5EF4-FFF2-40B4-BE49-F238E27FC236}">
              <a16:creationId xmlns:a16="http://schemas.microsoft.com/office/drawing/2014/main" id="{00000000-0008-0000-0500-0000B9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0" name="Text Box 18">
          <a:extLst>
            <a:ext uri="{FF2B5EF4-FFF2-40B4-BE49-F238E27FC236}">
              <a16:creationId xmlns:a16="http://schemas.microsoft.com/office/drawing/2014/main" id="{00000000-0008-0000-0500-0000BA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71" name="Text Box 19">
          <a:extLst>
            <a:ext uri="{FF2B5EF4-FFF2-40B4-BE49-F238E27FC236}">
              <a16:creationId xmlns:a16="http://schemas.microsoft.com/office/drawing/2014/main" id="{00000000-0008-0000-0500-0000BB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2" name="Text Box 16">
          <a:extLst>
            <a:ext uri="{FF2B5EF4-FFF2-40B4-BE49-F238E27FC236}">
              <a16:creationId xmlns:a16="http://schemas.microsoft.com/office/drawing/2014/main" id="{00000000-0008-0000-0500-0000BC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3" name="Text Box 17">
          <a:extLst>
            <a:ext uri="{FF2B5EF4-FFF2-40B4-BE49-F238E27FC236}">
              <a16:creationId xmlns:a16="http://schemas.microsoft.com/office/drawing/2014/main" id="{00000000-0008-0000-0500-0000BD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4" name="Text Box 18">
          <a:extLst>
            <a:ext uri="{FF2B5EF4-FFF2-40B4-BE49-F238E27FC236}">
              <a16:creationId xmlns:a16="http://schemas.microsoft.com/office/drawing/2014/main" id="{00000000-0008-0000-0500-0000BE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126</xdr:row>
      <xdr:rowOff>0</xdr:rowOff>
    </xdr:from>
    <xdr:ext cx="95250" cy="171450"/>
    <xdr:sp macro="" textlink="">
      <xdr:nvSpPr>
        <xdr:cNvPr id="3775" name="Text Box 19">
          <a:extLst>
            <a:ext uri="{FF2B5EF4-FFF2-40B4-BE49-F238E27FC236}">
              <a16:creationId xmlns:a16="http://schemas.microsoft.com/office/drawing/2014/main" id="{00000000-0008-0000-0500-0000BF0E0000}"/>
            </a:ext>
          </a:extLst>
        </xdr:cNvPr>
        <xdr:cNvSpPr txBox="1">
          <a:spLocks noChangeArrowheads="1"/>
        </xdr:cNvSpPr>
      </xdr:nvSpPr>
      <xdr:spPr bwMode="auto">
        <a:xfrm>
          <a:off x="21832455"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776" name="Text Box 15">
          <a:extLst>
            <a:ext uri="{FF2B5EF4-FFF2-40B4-BE49-F238E27FC236}">
              <a16:creationId xmlns:a16="http://schemas.microsoft.com/office/drawing/2014/main" id="{00000000-0008-0000-0500-0000C0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7" name="Text Box 16">
          <a:extLst>
            <a:ext uri="{FF2B5EF4-FFF2-40B4-BE49-F238E27FC236}">
              <a16:creationId xmlns:a16="http://schemas.microsoft.com/office/drawing/2014/main" id="{00000000-0008-0000-0500-0000C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8" name="Text Box 17">
          <a:extLst>
            <a:ext uri="{FF2B5EF4-FFF2-40B4-BE49-F238E27FC236}">
              <a16:creationId xmlns:a16="http://schemas.microsoft.com/office/drawing/2014/main" id="{00000000-0008-0000-0500-0000C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79" name="Text Box 18">
          <a:extLst>
            <a:ext uri="{FF2B5EF4-FFF2-40B4-BE49-F238E27FC236}">
              <a16:creationId xmlns:a16="http://schemas.microsoft.com/office/drawing/2014/main" id="{00000000-0008-0000-0500-0000C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80" name="Text Box 19">
          <a:extLst>
            <a:ext uri="{FF2B5EF4-FFF2-40B4-BE49-F238E27FC236}">
              <a16:creationId xmlns:a16="http://schemas.microsoft.com/office/drawing/2014/main" id="{00000000-0008-0000-0500-0000C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124</xdr:row>
      <xdr:rowOff>504825</xdr:rowOff>
    </xdr:from>
    <xdr:ext cx="95250" cy="442269"/>
    <xdr:sp macro="" textlink="">
      <xdr:nvSpPr>
        <xdr:cNvPr id="3781" name="Text Box 15">
          <a:extLst>
            <a:ext uri="{FF2B5EF4-FFF2-40B4-BE49-F238E27FC236}">
              <a16:creationId xmlns:a16="http://schemas.microsoft.com/office/drawing/2014/main" id="{00000000-0008-0000-0500-0000C50E0000}"/>
            </a:ext>
          </a:extLst>
        </xdr:cNvPr>
        <xdr:cNvSpPr txBox="1">
          <a:spLocks noChangeArrowheads="1"/>
        </xdr:cNvSpPr>
      </xdr:nvSpPr>
      <xdr:spPr bwMode="auto">
        <a:xfrm>
          <a:off x="12540961" y="6733020"/>
          <a:ext cx="95250" cy="442269"/>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2" name="Text Box 16">
          <a:extLst>
            <a:ext uri="{FF2B5EF4-FFF2-40B4-BE49-F238E27FC236}">
              <a16:creationId xmlns:a16="http://schemas.microsoft.com/office/drawing/2014/main" id="{00000000-0008-0000-0500-0000C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3" name="Text Box 17">
          <a:extLst>
            <a:ext uri="{FF2B5EF4-FFF2-40B4-BE49-F238E27FC236}">
              <a16:creationId xmlns:a16="http://schemas.microsoft.com/office/drawing/2014/main" id="{00000000-0008-0000-0500-0000C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84" name="Text Box 18">
          <a:extLst>
            <a:ext uri="{FF2B5EF4-FFF2-40B4-BE49-F238E27FC236}">
              <a16:creationId xmlns:a16="http://schemas.microsoft.com/office/drawing/2014/main" id="{00000000-0008-0000-0500-0000C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5" name="Text Box 16">
          <a:extLst>
            <a:ext uri="{FF2B5EF4-FFF2-40B4-BE49-F238E27FC236}">
              <a16:creationId xmlns:a16="http://schemas.microsoft.com/office/drawing/2014/main" id="{00000000-0008-0000-0500-0000C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6" name="Text Box 17">
          <a:extLst>
            <a:ext uri="{FF2B5EF4-FFF2-40B4-BE49-F238E27FC236}">
              <a16:creationId xmlns:a16="http://schemas.microsoft.com/office/drawing/2014/main" id="{00000000-0008-0000-0500-0000CA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7" name="Text Box 18">
          <a:extLst>
            <a:ext uri="{FF2B5EF4-FFF2-40B4-BE49-F238E27FC236}">
              <a16:creationId xmlns:a16="http://schemas.microsoft.com/office/drawing/2014/main" id="{00000000-0008-0000-0500-0000CB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8" name="Text Box 19">
          <a:extLst>
            <a:ext uri="{FF2B5EF4-FFF2-40B4-BE49-F238E27FC236}">
              <a16:creationId xmlns:a16="http://schemas.microsoft.com/office/drawing/2014/main" id="{00000000-0008-0000-0500-0000CC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89" name="Text Box 16">
          <a:extLst>
            <a:ext uri="{FF2B5EF4-FFF2-40B4-BE49-F238E27FC236}">
              <a16:creationId xmlns:a16="http://schemas.microsoft.com/office/drawing/2014/main" id="{00000000-0008-0000-0500-0000CD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0" name="Text Box 17">
          <a:extLst>
            <a:ext uri="{FF2B5EF4-FFF2-40B4-BE49-F238E27FC236}">
              <a16:creationId xmlns:a16="http://schemas.microsoft.com/office/drawing/2014/main" id="{00000000-0008-0000-0500-0000CE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791" name="Text Box 18">
          <a:extLst>
            <a:ext uri="{FF2B5EF4-FFF2-40B4-BE49-F238E27FC236}">
              <a16:creationId xmlns:a16="http://schemas.microsoft.com/office/drawing/2014/main" id="{00000000-0008-0000-0500-0000CF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792" name="Text Box 15">
          <a:extLst>
            <a:ext uri="{FF2B5EF4-FFF2-40B4-BE49-F238E27FC236}">
              <a16:creationId xmlns:a16="http://schemas.microsoft.com/office/drawing/2014/main" id="{00000000-0008-0000-0500-0000D0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3" name="Text Box 16">
          <a:extLst>
            <a:ext uri="{FF2B5EF4-FFF2-40B4-BE49-F238E27FC236}">
              <a16:creationId xmlns:a16="http://schemas.microsoft.com/office/drawing/2014/main" id="{00000000-0008-0000-0500-0000D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4" name="Text Box 17">
          <a:extLst>
            <a:ext uri="{FF2B5EF4-FFF2-40B4-BE49-F238E27FC236}">
              <a16:creationId xmlns:a16="http://schemas.microsoft.com/office/drawing/2014/main" id="{00000000-0008-0000-0500-0000D2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5" name="Text Box 18">
          <a:extLst>
            <a:ext uri="{FF2B5EF4-FFF2-40B4-BE49-F238E27FC236}">
              <a16:creationId xmlns:a16="http://schemas.microsoft.com/office/drawing/2014/main" id="{00000000-0008-0000-0500-0000D3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796" name="Text Box 19">
          <a:extLst>
            <a:ext uri="{FF2B5EF4-FFF2-40B4-BE49-F238E27FC236}">
              <a16:creationId xmlns:a16="http://schemas.microsoft.com/office/drawing/2014/main" id="{00000000-0008-0000-0500-0000D4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7" name="Text Box 16">
          <a:extLst>
            <a:ext uri="{FF2B5EF4-FFF2-40B4-BE49-F238E27FC236}">
              <a16:creationId xmlns:a16="http://schemas.microsoft.com/office/drawing/2014/main" id="{00000000-0008-0000-0500-0000D5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8" name="Text Box 17">
          <a:extLst>
            <a:ext uri="{FF2B5EF4-FFF2-40B4-BE49-F238E27FC236}">
              <a16:creationId xmlns:a16="http://schemas.microsoft.com/office/drawing/2014/main" id="{00000000-0008-0000-0500-0000D6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799" name="Text Box 18">
          <a:extLst>
            <a:ext uri="{FF2B5EF4-FFF2-40B4-BE49-F238E27FC236}">
              <a16:creationId xmlns:a16="http://schemas.microsoft.com/office/drawing/2014/main" id="{00000000-0008-0000-0500-0000D7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00" name="Text Box 19">
          <a:extLst>
            <a:ext uri="{FF2B5EF4-FFF2-40B4-BE49-F238E27FC236}">
              <a16:creationId xmlns:a16="http://schemas.microsoft.com/office/drawing/2014/main" id="{00000000-0008-0000-0500-0000D8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1" name="Text Box 16">
          <a:extLst>
            <a:ext uri="{FF2B5EF4-FFF2-40B4-BE49-F238E27FC236}">
              <a16:creationId xmlns:a16="http://schemas.microsoft.com/office/drawing/2014/main" id="{00000000-0008-0000-0500-0000D9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2" name="Text Box 17">
          <a:extLst>
            <a:ext uri="{FF2B5EF4-FFF2-40B4-BE49-F238E27FC236}">
              <a16:creationId xmlns:a16="http://schemas.microsoft.com/office/drawing/2014/main" id="{00000000-0008-0000-0500-0000DA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3" name="Text Box 18">
          <a:extLst>
            <a:ext uri="{FF2B5EF4-FFF2-40B4-BE49-F238E27FC236}">
              <a16:creationId xmlns:a16="http://schemas.microsoft.com/office/drawing/2014/main" id="{00000000-0008-0000-0500-0000DB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21</xdr:col>
      <xdr:colOff>0</xdr:colOff>
      <xdr:row>121</xdr:row>
      <xdr:rowOff>0</xdr:rowOff>
    </xdr:from>
    <xdr:ext cx="95250" cy="171450"/>
    <xdr:sp macro="" textlink="">
      <xdr:nvSpPr>
        <xdr:cNvPr id="3804" name="Text Box 19">
          <a:extLst>
            <a:ext uri="{FF2B5EF4-FFF2-40B4-BE49-F238E27FC236}">
              <a16:creationId xmlns:a16="http://schemas.microsoft.com/office/drawing/2014/main" id="{00000000-0008-0000-0500-0000DC0E0000}"/>
            </a:ext>
          </a:extLst>
        </xdr:cNvPr>
        <xdr:cNvSpPr txBox="1">
          <a:spLocks noChangeArrowheads="1"/>
        </xdr:cNvSpPr>
      </xdr:nvSpPr>
      <xdr:spPr bwMode="auto">
        <a:xfrm>
          <a:off x="21832455" y="5992091"/>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014"/>
    <xdr:sp macro="" textlink="">
      <xdr:nvSpPr>
        <xdr:cNvPr id="3805" name="Text Box 15">
          <a:extLst>
            <a:ext uri="{FF2B5EF4-FFF2-40B4-BE49-F238E27FC236}">
              <a16:creationId xmlns:a16="http://schemas.microsoft.com/office/drawing/2014/main" id="{00000000-0008-0000-0500-0000DD0E0000}"/>
            </a:ext>
          </a:extLst>
        </xdr:cNvPr>
        <xdr:cNvSpPr txBox="1">
          <a:spLocks noChangeArrowheads="1"/>
        </xdr:cNvSpPr>
      </xdr:nvSpPr>
      <xdr:spPr bwMode="auto">
        <a:xfrm>
          <a:off x="4664364" y="6733020"/>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6" name="Text Box 16">
          <a:extLst>
            <a:ext uri="{FF2B5EF4-FFF2-40B4-BE49-F238E27FC236}">
              <a16:creationId xmlns:a16="http://schemas.microsoft.com/office/drawing/2014/main" id="{00000000-0008-0000-0500-0000DE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7" name="Text Box 17">
          <a:extLst>
            <a:ext uri="{FF2B5EF4-FFF2-40B4-BE49-F238E27FC236}">
              <a16:creationId xmlns:a16="http://schemas.microsoft.com/office/drawing/2014/main" id="{00000000-0008-0000-0500-0000DF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8" name="Text Box 18">
          <a:extLst>
            <a:ext uri="{FF2B5EF4-FFF2-40B4-BE49-F238E27FC236}">
              <a16:creationId xmlns:a16="http://schemas.microsoft.com/office/drawing/2014/main" id="{00000000-0008-0000-0500-0000E0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0</xdr:rowOff>
    </xdr:from>
    <xdr:ext cx="95250" cy="171450"/>
    <xdr:sp macro="" textlink="">
      <xdr:nvSpPr>
        <xdr:cNvPr id="3809" name="Text Box 19">
          <a:extLst>
            <a:ext uri="{FF2B5EF4-FFF2-40B4-BE49-F238E27FC236}">
              <a16:creationId xmlns:a16="http://schemas.microsoft.com/office/drawing/2014/main" id="{00000000-0008-0000-0500-0000E10E0000}"/>
            </a:ext>
          </a:extLst>
        </xdr:cNvPr>
        <xdr:cNvSpPr txBox="1">
          <a:spLocks noChangeArrowheads="1"/>
        </xdr:cNvSpPr>
      </xdr:nvSpPr>
      <xdr:spPr bwMode="auto">
        <a:xfrm>
          <a:off x="4664364"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0" name="Text Box 16">
          <a:extLst>
            <a:ext uri="{FF2B5EF4-FFF2-40B4-BE49-F238E27FC236}">
              <a16:creationId xmlns:a16="http://schemas.microsoft.com/office/drawing/2014/main" id="{00000000-0008-0000-0500-0000E2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1152525</xdr:colOff>
      <xdr:row>126</xdr:row>
      <xdr:rowOff>0</xdr:rowOff>
    </xdr:from>
    <xdr:ext cx="95250" cy="171450"/>
    <xdr:sp macro="" textlink="">
      <xdr:nvSpPr>
        <xdr:cNvPr id="3811" name="Text Box 17">
          <a:extLst>
            <a:ext uri="{FF2B5EF4-FFF2-40B4-BE49-F238E27FC236}">
              <a16:creationId xmlns:a16="http://schemas.microsoft.com/office/drawing/2014/main" id="{00000000-0008-0000-0500-0000E30E0000}"/>
            </a:ext>
          </a:extLst>
        </xdr:cNvPr>
        <xdr:cNvSpPr txBox="1">
          <a:spLocks noChangeArrowheads="1"/>
        </xdr:cNvSpPr>
      </xdr:nvSpPr>
      <xdr:spPr bwMode="auto">
        <a:xfrm>
          <a:off x="12540961"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9</xdr:col>
      <xdr:colOff>1020762</xdr:colOff>
      <xdr:row>126</xdr:row>
      <xdr:rowOff>15875</xdr:rowOff>
    </xdr:from>
    <xdr:ext cx="95250" cy="171450"/>
    <xdr:sp macro="" textlink="">
      <xdr:nvSpPr>
        <xdr:cNvPr id="3812" name="Text Box 18">
          <a:extLst>
            <a:ext uri="{FF2B5EF4-FFF2-40B4-BE49-F238E27FC236}">
              <a16:creationId xmlns:a16="http://schemas.microsoft.com/office/drawing/2014/main" id="{00000000-0008-0000-0500-0000E40E0000}"/>
            </a:ext>
          </a:extLst>
        </xdr:cNvPr>
        <xdr:cNvSpPr txBox="1">
          <a:spLocks noChangeArrowheads="1"/>
        </xdr:cNvSpPr>
      </xdr:nvSpPr>
      <xdr:spPr bwMode="auto">
        <a:xfrm>
          <a:off x="12485398" y="7116330"/>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3" name="Text Box 16">
          <a:extLst>
            <a:ext uri="{FF2B5EF4-FFF2-40B4-BE49-F238E27FC236}">
              <a16:creationId xmlns:a16="http://schemas.microsoft.com/office/drawing/2014/main" id="{00000000-0008-0000-0500-0000E5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4" name="Text Box 17">
          <a:extLst>
            <a:ext uri="{FF2B5EF4-FFF2-40B4-BE49-F238E27FC236}">
              <a16:creationId xmlns:a16="http://schemas.microsoft.com/office/drawing/2014/main" id="{00000000-0008-0000-0500-0000E6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5" name="Text Box 18">
          <a:extLst>
            <a:ext uri="{FF2B5EF4-FFF2-40B4-BE49-F238E27FC236}">
              <a16:creationId xmlns:a16="http://schemas.microsoft.com/office/drawing/2014/main" id="{00000000-0008-0000-0500-0000E7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6" name="Text Box 19">
          <a:extLst>
            <a:ext uri="{FF2B5EF4-FFF2-40B4-BE49-F238E27FC236}">
              <a16:creationId xmlns:a16="http://schemas.microsoft.com/office/drawing/2014/main" id="{00000000-0008-0000-0500-0000E8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12</xdr:col>
      <xdr:colOff>1152525</xdr:colOff>
      <xdr:row>126</xdr:row>
      <xdr:rowOff>0</xdr:rowOff>
    </xdr:from>
    <xdr:ext cx="95250" cy="171450"/>
    <xdr:sp macro="" textlink="">
      <xdr:nvSpPr>
        <xdr:cNvPr id="3817" name="Text Box 16">
          <a:extLst>
            <a:ext uri="{FF2B5EF4-FFF2-40B4-BE49-F238E27FC236}">
              <a16:creationId xmlns:a16="http://schemas.microsoft.com/office/drawing/2014/main" id="{00000000-0008-0000-0500-0000E90E0000}"/>
            </a:ext>
          </a:extLst>
        </xdr:cNvPr>
        <xdr:cNvSpPr txBox="1">
          <a:spLocks noChangeArrowheads="1"/>
        </xdr:cNvSpPr>
      </xdr:nvSpPr>
      <xdr:spPr bwMode="auto">
        <a:xfrm>
          <a:off x="15388070" y="7100455"/>
          <a:ext cx="95250" cy="171450"/>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10</xdr:col>
      <xdr:colOff>28575</xdr:colOff>
      <xdr:row>126</xdr:row>
      <xdr:rowOff>170392</xdr:rowOff>
    </xdr:from>
    <xdr:ext cx="95250" cy="213632"/>
    <xdr:sp macro="" textlink="">
      <xdr:nvSpPr>
        <xdr:cNvPr id="3818" name="Text Box 15">
          <a:extLst>
            <a:ext uri="{FF2B5EF4-FFF2-40B4-BE49-F238E27FC236}">
              <a16:creationId xmlns:a16="http://schemas.microsoft.com/office/drawing/2014/main" id="{00000000-0008-0000-0500-0000EA0E0000}"/>
            </a:ext>
          </a:extLst>
        </xdr:cNvPr>
        <xdr:cNvSpPr txBox="1">
          <a:spLocks noChangeArrowheads="1"/>
        </xdr:cNvSpPr>
      </xdr:nvSpPr>
      <xdr:spPr bwMode="auto">
        <a:xfrm>
          <a:off x="12578484" y="7270847"/>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67134"/>
    <xdr:sp macro="" textlink="">
      <xdr:nvSpPr>
        <xdr:cNvPr id="3819" name="Text Box 15">
          <a:extLst>
            <a:ext uri="{FF2B5EF4-FFF2-40B4-BE49-F238E27FC236}">
              <a16:creationId xmlns:a16="http://schemas.microsoft.com/office/drawing/2014/main" id="{00000000-0008-0000-0500-0000EB0E0000}"/>
            </a:ext>
          </a:extLst>
        </xdr:cNvPr>
        <xdr:cNvSpPr txBox="1">
          <a:spLocks noChangeArrowheads="1"/>
        </xdr:cNvSpPr>
      </xdr:nvSpPr>
      <xdr:spPr bwMode="auto">
        <a:xfrm>
          <a:off x="4972050" y="5076825"/>
          <a:ext cx="95250" cy="46713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213632"/>
    <xdr:sp macro="" textlink="">
      <xdr:nvSpPr>
        <xdr:cNvPr id="3820" name="Text Box 15">
          <a:extLst>
            <a:ext uri="{FF2B5EF4-FFF2-40B4-BE49-F238E27FC236}">
              <a16:creationId xmlns:a16="http://schemas.microsoft.com/office/drawing/2014/main" id="{00000000-0008-0000-0500-0000EC0E0000}"/>
            </a:ext>
          </a:extLst>
        </xdr:cNvPr>
        <xdr:cNvSpPr txBox="1">
          <a:spLocks noChangeArrowheads="1"/>
        </xdr:cNvSpPr>
      </xdr:nvSpPr>
      <xdr:spPr bwMode="auto">
        <a:xfrm>
          <a:off x="4972050" y="5076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15</xdr:row>
      <xdr:rowOff>504825</xdr:rowOff>
    </xdr:from>
    <xdr:ext cx="95250" cy="444331"/>
    <xdr:sp macro="" textlink="">
      <xdr:nvSpPr>
        <xdr:cNvPr id="3821" name="Text Box 15">
          <a:extLst>
            <a:ext uri="{FF2B5EF4-FFF2-40B4-BE49-F238E27FC236}">
              <a16:creationId xmlns:a16="http://schemas.microsoft.com/office/drawing/2014/main" id="{00000000-0008-0000-0500-0000ED0E0000}"/>
            </a:ext>
          </a:extLst>
        </xdr:cNvPr>
        <xdr:cNvSpPr txBox="1">
          <a:spLocks noChangeArrowheads="1"/>
        </xdr:cNvSpPr>
      </xdr:nvSpPr>
      <xdr:spPr bwMode="auto">
        <a:xfrm>
          <a:off x="4972050" y="5076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2" name="Text Box 15">
          <a:extLst>
            <a:ext uri="{FF2B5EF4-FFF2-40B4-BE49-F238E27FC236}">
              <a16:creationId xmlns:a16="http://schemas.microsoft.com/office/drawing/2014/main" id="{00000000-0008-0000-0500-0000EE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17</xdr:row>
      <xdr:rowOff>504825</xdr:rowOff>
    </xdr:from>
    <xdr:ext cx="95250" cy="444014"/>
    <xdr:sp macro="" textlink="">
      <xdr:nvSpPr>
        <xdr:cNvPr id="3823" name="Text Box 15">
          <a:extLst>
            <a:ext uri="{FF2B5EF4-FFF2-40B4-BE49-F238E27FC236}">
              <a16:creationId xmlns:a16="http://schemas.microsoft.com/office/drawing/2014/main" id="{00000000-0008-0000-0500-0000EF0E0000}"/>
            </a:ext>
          </a:extLst>
        </xdr:cNvPr>
        <xdr:cNvSpPr txBox="1">
          <a:spLocks noChangeArrowheads="1"/>
        </xdr:cNvSpPr>
      </xdr:nvSpPr>
      <xdr:spPr bwMode="auto">
        <a:xfrm>
          <a:off x="4972050" y="5826125"/>
          <a:ext cx="95250" cy="444014"/>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8496"/>
    <xdr:sp macro="" textlink="">
      <xdr:nvSpPr>
        <xdr:cNvPr id="3824" name="Text Box 15">
          <a:extLst>
            <a:ext uri="{FF2B5EF4-FFF2-40B4-BE49-F238E27FC236}">
              <a16:creationId xmlns:a16="http://schemas.microsoft.com/office/drawing/2014/main" id="{00000000-0008-0000-0500-0000F0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5" name="Text Box 15">
          <a:extLst>
            <a:ext uri="{FF2B5EF4-FFF2-40B4-BE49-F238E27FC236}">
              <a16:creationId xmlns:a16="http://schemas.microsoft.com/office/drawing/2014/main" id="{00000000-0008-0000-0500-0000F1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6" name="Text Box 15">
          <a:extLst>
            <a:ext uri="{FF2B5EF4-FFF2-40B4-BE49-F238E27FC236}">
              <a16:creationId xmlns:a16="http://schemas.microsoft.com/office/drawing/2014/main" id="{00000000-0008-0000-0500-0000F2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56743"/>
    <xdr:sp macro="" textlink="">
      <xdr:nvSpPr>
        <xdr:cNvPr id="3827" name="Text Box 15">
          <a:extLst>
            <a:ext uri="{FF2B5EF4-FFF2-40B4-BE49-F238E27FC236}">
              <a16:creationId xmlns:a16="http://schemas.microsoft.com/office/drawing/2014/main" id="{00000000-0008-0000-0500-0000F3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213632"/>
    <xdr:sp macro="" textlink="">
      <xdr:nvSpPr>
        <xdr:cNvPr id="3828" name="Text Box 15">
          <a:extLst>
            <a:ext uri="{FF2B5EF4-FFF2-40B4-BE49-F238E27FC236}">
              <a16:creationId xmlns:a16="http://schemas.microsoft.com/office/drawing/2014/main" id="{00000000-0008-0000-0500-0000F4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20</xdr:row>
      <xdr:rowOff>504825</xdr:rowOff>
    </xdr:from>
    <xdr:ext cx="95250" cy="444331"/>
    <xdr:sp macro="" textlink="">
      <xdr:nvSpPr>
        <xdr:cNvPr id="3829" name="Text Box 15">
          <a:extLst>
            <a:ext uri="{FF2B5EF4-FFF2-40B4-BE49-F238E27FC236}">
              <a16:creationId xmlns:a16="http://schemas.microsoft.com/office/drawing/2014/main" id="{00000000-0008-0000-0500-0000F5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8496"/>
    <xdr:sp macro="" textlink="">
      <xdr:nvSpPr>
        <xdr:cNvPr id="3830" name="Text Box 15">
          <a:extLst>
            <a:ext uri="{FF2B5EF4-FFF2-40B4-BE49-F238E27FC236}">
              <a16:creationId xmlns:a16="http://schemas.microsoft.com/office/drawing/2014/main" id="{00000000-0008-0000-0500-0000F60E0000}"/>
            </a:ext>
          </a:extLst>
        </xdr:cNvPr>
        <xdr:cNvSpPr txBox="1">
          <a:spLocks noChangeArrowheads="1"/>
        </xdr:cNvSpPr>
      </xdr:nvSpPr>
      <xdr:spPr bwMode="auto">
        <a:xfrm>
          <a:off x="4972050" y="7324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1" name="Text Box 15">
          <a:extLst>
            <a:ext uri="{FF2B5EF4-FFF2-40B4-BE49-F238E27FC236}">
              <a16:creationId xmlns:a16="http://schemas.microsoft.com/office/drawing/2014/main" id="{00000000-0008-0000-0500-0000F7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2" name="Text Box 15">
          <a:extLst>
            <a:ext uri="{FF2B5EF4-FFF2-40B4-BE49-F238E27FC236}">
              <a16:creationId xmlns:a16="http://schemas.microsoft.com/office/drawing/2014/main" id="{00000000-0008-0000-0500-0000F8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56743"/>
    <xdr:sp macro="" textlink="">
      <xdr:nvSpPr>
        <xdr:cNvPr id="3833" name="Text Box 15">
          <a:extLst>
            <a:ext uri="{FF2B5EF4-FFF2-40B4-BE49-F238E27FC236}">
              <a16:creationId xmlns:a16="http://schemas.microsoft.com/office/drawing/2014/main" id="{00000000-0008-0000-0500-0000F90E0000}"/>
            </a:ext>
          </a:extLst>
        </xdr:cNvPr>
        <xdr:cNvSpPr txBox="1">
          <a:spLocks noChangeArrowheads="1"/>
        </xdr:cNvSpPr>
      </xdr:nvSpPr>
      <xdr:spPr bwMode="auto">
        <a:xfrm>
          <a:off x="4972050" y="7324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213632"/>
    <xdr:sp macro="" textlink="">
      <xdr:nvSpPr>
        <xdr:cNvPr id="3834" name="Text Box 15">
          <a:extLst>
            <a:ext uri="{FF2B5EF4-FFF2-40B4-BE49-F238E27FC236}">
              <a16:creationId xmlns:a16="http://schemas.microsoft.com/office/drawing/2014/main" id="{00000000-0008-0000-0500-0000FA0E0000}"/>
            </a:ext>
          </a:extLst>
        </xdr:cNvPr>
        <xdr:cNvSpPr txBox="1">
          <a:spLocks noChangeArrowheads="1"/>
        </xdr:cNvSpPr>
      </xdr:nvSpPr>
      <xdr:spPr bwMode="auto">
        <a:xfrm>
          <a:off x="4972050" y="7324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22</xdr:row>
      <xdr:rowOff>504825</xdr:rowOff>
    </xdr:from>
    <xdr:ext cx="95250" cy="444331"/>
    <xdr:sp macro="" textlink="">
      <xdr:nvSpPr>
        <xdr:cNvPr id="3835" name="Text Box 15">
          <a:extLst>
            <a:ext uri="{FF2B5EF4-FFF2-40B4-BE49-F238E27FC236}">
              <a16:creationId xmlns:a16="http://schemas.microsoft.com/office/drawing/2014/main" id="{00000000-0008-0000-0500-0000FB0E0000}"/>
            </a:ext>
          </a:extLst>
        </xdr:cNvPr>
        <xdr:cNvSpPr txBox="1">
          <a:spLocks noChangeArrowheads="1"/>
        </xdr:cNvSpPr>
      </xdr:nvSpPr>
      <xdr:spPr bwMode="auto">
        <a:xfrm>
          <a:off x="4972050" y="7324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6" name="Text Box 15">
          <a:extLst>
            <a:ext uri="{FF2B5EF4-FFF2-40B4-BE49-F238E27FC236}">
              <a16:creationId xmlns:a16="http://schemas.microsoft.com/office/drawing/2014/main" id="{00000000-0008-0000-0500-0000FC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24</xdr:row>
      <xdr:rowOff>504825</xdr:rowOff>
    </xdr:from>
    <xdr:ext cx="95250" cy="213632"/>
    <xdr:sp macro="" textlink="">
      <xdr:nvSpPr>
        <xdr:cNvPr id="3837" name="Text Box 15">
          <a:extLst>
            <a:ext uri="{FF2B5EF4-FFF2-40B4-BE49-F238E27FC236}">
              <a16:creationId xmlns:a16="http://schemas.microsoft.com/office/drawing/2014/main" id="{00000000-0008-0000-0500-0000FD0E0000}"/>
            </a:ext>
          </a:extLst>
        </xdr:cNvPr>
        <xdr:cNvSpPr txBox="1">
          <a:spLocks noChangeArrowheads="1"/>
        </xdr:cNvSpPr>
      </xdr:nvSpPr>
      <xdr:spPr bwMode="auto">
        <a:xfrm>
          <a:off x="4972050" y="8074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8496"/>
    <xdr:sp macro="" textlink="">
      <xdr:nvSpPr>
        <xdr:cNvPr id="3838" name="Text Box 15">
          <a:extLst>
            <a:ext uri="{FF2B5EF4-FFF2-40B4-BE49-F238E27FC236}">
              <a16:creationId xmlns:a16="http://schemas.microsoft.com/office/drawing/2014/main" id="{00000000-0008-0000-0500-0000FE0E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39" name="Text Box 15">
          <a:extLst>
            <a:ext uri="{FF2B5EF4-FFF2-40B4-BE49-F238E27FC236}">
              <a16:creationId xmlns:a16="http://schemas.microsoft.com/office/drawing/2014/main" id="{00000000-0008-0000-0500-0000FF0E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0" name="Text Box 15">
          <a:extLst>
            <a:ext uri="{FF2B5EF4-FFF2-40B4-BE49-F238E27FC236}">
              <a16:creationId xmlns:a16="http://schemas.microsoft.com/office/drawing/2014/main" id="{00000000-0008-0000-0500-000000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56743"/>
    <xdr:sp macro="" textlink="">
      <xdr:nvSpPr>
        <xdr:cNvPr id="3841" name="Text Box 15">
          <a:extLst>
            <a:ext uri="{FF2B5EF4-FFF2-40B4-BE49-F238E27FC236}">
              <a16:creationId xmlns:a16="http://schemas.microsoft.com/office/drawing/2014/main" id="{00000000-0008-0000-0500-000001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2" name="Text Box 15">
          <a:extLst>
            <a:ext uri="{FF2B5EF4-FFF2-40B4-BE49-F238E27FC236}">
              <a16:creationId xmlns:a16="http://schemas.microsoft.com/office/drawing/2014/main" id="{00000000-0008-0000-0500-000002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444331"/>
    <xdr:sp macro="" textlink="">
      <xdr:nvSpPr>
        <xdr:cNvPr id="3843" name="Text Box 15">
          <a:extLst>
            <a:ext uri="{FF2B5EF4-FFF2-40B4-BE49-F238E27FC236}">
              <a16:creationId xmlns:a16="http://schemas.microsoft.com/office/drawing/2014/main" id="{00000000-0008-0000-0500-000003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4" name="Text Box 15">
          <a:extLst>
            <a:ext uri="{FF2B5EF4-FFF2-40B4-BE49-F238E27FC236}">
              <a16:creationId xmlns:a16="http://schemas.microsoft.com/office/drawing/2014/main" id="{00000000-0008-0000-0500-000004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26</xdr:row>
      <xdr:rowOff>504825</xdr:rowOff>
    </xdr:from>
    <xdr:ext cx="95250" cy="213632"/>
    <xdr:sp macro="" textlink="">
      <xdr:nvSpPr>
        <xdr:cNvPr id="3845" name="Text Box 15">
          <a:extLst>
            <a:ext uri="{FF2B5EF4-FFF2-40B4-BE49-F238E27FC236}">
              <a16:creationId xmlns:a16="http://schemas.microsoft.com/office/drawing/2014/main" id="{00000000-0008-0000-0500-000005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8496"/>
    <xdr:sp macro="" textlink="">
      <xdr:nvSpPr>
        <xdr:cNvPr id="3846" name="Text Box 15">
          <a:extLst>
            <a:ext uri="{FF2B5EF4-FFF2-40B4-BE49-F238E27FC236}">
              <a16:creationId xmlns:a16="http://schemas.microsoft.com/office/drawing/2014/main" id="{00000000-0008-0000-0500-0000060F0000}"/>
            </a:ext>
          </a:extLst>
        </xdr:cNvPr>
        <xdr:cNvSpPr txBox="1">
          <a:spLocks noChangeArrowheads="1"/>
        </xdr:cNvSpPr>
      </xdr:nvSpPr>
      <xdr:spPr bwMode="auto">
        <a:xfrm>
          <a:off x="4972050" y="9572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47" name="Text Box 15">
          <a:extLst>
            <a:ext uri="{FF2B5EF4-FFF2-40B4-BE49-F238E27FC236}">
              <a16:creationId xmlns:a16="http://schemas.microsoft.com/office/drawing/2014/main" id="{00000000-0008-0000-0500-000007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48" name="Text Box 15">
          <a:extLst>
            <a:ext uri="{FF2B5EF4-FFF2-40B4-BE49-F238E27FC236}">
              <a16:creationId xmlns:a16="http://schemas.microsoft.com/office/drawing/2014/main" id="{00000000-0008-0000-0500-000008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56743"/>
    <xdr:sp macro="" textlink="">
      <xdr:nvSpPr>
        <xdr:cNvPr id="3849" name="Text Box 15">
          <a:extLst>
            <a:ext uri="{FF2B5EF4-FFF2-40B4-BE49-F238E27FC236}">
              <a16:creationId xmlns:a16="http://schemas.microsoft.com/office/drawing/2014/main" id="{00000000-0008-0000-0500-0000090F0000}"/>
            </a:ext>
          </a:extLst>
        </xdr:cNvPr>
        <xdr:cNvSpPr txBox="1">
          <a:spLocks noChangeArrowheads="1"/>
        </xdr:cNvSpPr>
      </xdr:nvSpPr>
      <xdr:spPr bwMode="auto">
        <a:xfrm>
          <a:off x="4972050" y="9572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0" name="Text Box 15">
          <a:extLst>
            <a:ext uri="{FF2B5EF4-FFF2-40B4-BE49-F238E27FC236}">
              <a16:creationId xmlns:a16="http://schemas.microsoft.com/office/drawing/2014/main" id="{00000000-0008-0000-0500-00000A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444331"/>
    <xdr:sp macro="" textlink="">
      <xdr:nvSpPr>
        <xdr:cNvPr id="3851" name="Text Box 15">
          <a:extLst>
            <a:ext uri="{FF2B5EF4-FFF2-40B4-BE49-F238E27FC236}">
              <a16:creationId xmlns:a16="http://schemas.microsoft.com/office/drawing/2014/main" id="{00000000-0008-0000-0500-00000B0F0000}"/>
            </a:ext>
          </a:extLst>
        </xdr:cNvPr>
        <xdr:cNvSpPr txBox="1">
          <a:spLocks noChangeArrowheads="1"/>
        </xdr:cNvSpPr>
      </xdr:nvSpPr>
      <xdr:spPr bwMode="auto">
        <a:xfrm>
          <a:off x="4972050" y="9572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2" name="Text Box 15">
          <a:extLst>
            <a:ext uri="{FF2B5EF4-FFF2-40B4-BE49-F238E27FC236}">
              <a16:creationId xmlns:a16="http://schemas.microsoft.com/office/drawing/2014/main" id="{00000000-0008-0000-0500-00000C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28</xdr:row>
      <xdr:rowOff>504825</xdr:rowOff>
    </xdr:from>
    <xdr:ext cx="95250" cy="213632"/>
    <xdr:sp macro="" textlink="">
      <xdr:nvSpPr>
        <xdr:cNvPr id="3853" name="Text Box 15">
          <a:extLst>
            <a:ext uri="{FF2B5EF4-FFF2-40B4-BE49-F238E27FC236}">
              <a16:creationId xmlns:a16="http://schemas.microsoft.com/office/drawing/2014/main" id="{00000000-0008-0000-0500-00000D0F0000}"/>
            </a:ext>
          </a:extLst>
        </xdr:cNvPr>
        <xdr:cNvSpPr txBox="1">
          <a:spLocks noChangeArrowheads="1"/>
        </xdr:cNvSpPr>
      </xdr:nvSpPr>
      <xdr:spPr bwMode="auto">
        <a:xfrm>
          <a:off x="4972050" y="9572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4" name="Text Box 15">
          <a:extLst>
            <a:ext uri="{FF2B5EF4-FFF2-40B4-BE49-F238E27FC236}">
              <a16:creationId xmlns:a16="http://schemas.microsoft.com/office/drawing/2014/main" id="{00000000-0008-0000-0500-00000E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5" name="Text Box 15">
          <a:extLst>
            <a:ext uri="{FF2B5EF4-FFF2-40B4-BE49-F238E27FC236}">
              <a16:creationId xmlns:a16="http://schemas.microsoft.com/office/drawing/2014/main" id="{00000000-0008-0000-0500-00000F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6" name="Text Box 15">
          <a:extLst>
            <a:ext uri="{FF2B5EF4-FFF2-40B4-BE49-F238E27FC236}">
              <a16:creationId xmlns:a16="http://schemas.microsoft.com/office/drawing/2014/main" id="{00000000-0008-0000-0500-000010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30</xdr:row>
      <xdr:rowOff>504825</xdr:rowOff>
    </xdr:from>
    <xdr:ext cx="95250" cy="213632"/>
    <xdr:sp macro="" textlink="">
      <xdr:nvSpPr>
        <xdr:cNvPr id="3857" name="Text Box 15">
          <a:extLst>
            <a:ext uri="{FF2B5EF4-FFF2-40B4-BE49-F238E27FC236}">
              <a16:creationId xmlns:a16="http://schemas.microsoft.com/office/drawing/2014/main" id="{00000000-0008-0000-0500-0000110F0000}"/>
            </a:ext>
          </a:extLst>
        </xdr:cNvPr>
        <xdr:cNvSpPr txBox="1">
          <a:spLocks noChangeArrowheads="1"/>
        </xdr:cNvSpPr>
      </xdr:nvSpPr>
      <xdr:spPr bwMode="auto">
        <a:xfrm>
          <a:off x="4972050" y="10321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58" name="Text Box 15">
          <a:extLst>
            <a:ext uri="{FF2B5EF4-FFF2-40B4-BE49-F238E27FC236}">
              <a16:creationId xmlns:a16="http://schemas.microsoft.com/office/drawing/2014/main" id="{00000000-0008-0000-0500-00001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59" name="Text Box 15">
          <a:extLst>
            <a:ext uri="{FF2B5EF4-FFF2-40B4-BE49-F238E27FC236}">
              <a16:creationId xmlns:a16="http://schemas.microsoft.com/office/drawing/2014/main" id="{00000000-0008-0000-0500-00001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0" name="Text Box 15">
          <a:extLst>
            <a:ext uri="{FF2B5EF4-FFF2-40B4-BE49-F238E27FC236}">
              <a16:creationId xmlns:a16="http://schemas.microsoft.com/office/drawing/2014/main" id="{00000000-0008-0000-0500-00001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8496"/>
    <xdr:sp macro="" textlink="">
      <xdr:nvSpPr>
        <xdr:cNvPr id="3861" name="Text Box 15">
          <a:extLst>
            <a:ext uri="{FF2B5EF4-FFF2-40B4-BE49-F238E27FC236}">
              <a16:creationId xmlns:a16="http://schemas.microsoft.com/office/drawing/2014/main" id="{00000000-0008-0000-0500-000015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2" name="Text Box 15">
          <a:extLst>
            <a:ext uri="{FF2B5EF4-FFF2-40B4-BE49-F238E27FC236}">
              <a16:creationId xmlns:a16="http://schemas.microsoft.com/office/drawing/2014/main" id="{00000000-0008-0000-0500-00001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3" name="Text Box 15">
          <a:extLst>
            <a:ext uri="{FF2B5EF4-FFF2-40B4-BE49-F238E27FC236}">
              <a16:creationId xmlns:a16="http://schemas.microsoft.com/office/drawing/2014/main" id="{00000000-0008-0000-0500-00001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56743"/>
    <xdr:sp macro="" textlink="">
      <xdr:nvSpPr>
        <xdr:cNvPr id="3864" name="Text Box 15">
          <a:extLst>
            <a:ext uri="{FF2B5EF4-FFF2-40B4-BE49-F238E27FC236}">
              <a16:creationId xmlns:a16="http://schemas.microsoft.com/office/drawing/2014/main" id="{00000000-0008-0000-0500-000018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5" name="Text Box 15">
          <a:extLst>
            <a:ext uri="{FF2B5EF4-FFF2-40B4-BE49-F238E27FC236}">
              <a16:creationId xmlns:a16="http://schemas.microsoft.com/office/drawing/2014/main" id="{00000000-0008-0000-0500-00001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444331"/>
    <xdr:sp macro="" textlink="">
      <xdr:nvSpPr>
        <xdr:cNvPr id="3866" name="Text Box 15">
          <a:extLst>
            <a:ext uri="{FF2B5EF4-FFF2-40B4-BE49-F238E27FC236}">
              <a16:creationId xmlns:a16="http://schemas.microsoft.com/office/drawing/2014/main" id="{00000000-0008-0000-0500-00001A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7" name="Text Box 15">
          <a:extLst>
            <a:ext uri="{FF2B5EF4-FFF2-40B4-BE49-F238E27FC236}">
              <a16:creationId xmlns:a16="http://schemas.microsoft.com/office/drawing/2014/main" id="{00000000-0008-0000-0500-00001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8" name="Text Box 15">
          <a:extLst>
            <a:ext uri="{FF2B5EF4-FFF2-40B4-BE49-F238E27FC236}">
              <a16:creationId xmlns:a16="http://schemas.microsoft.com/office/drawing/2014/main" id="{00000000-0008-0000-0500-00001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69" name="Text Box 15">
          <a:extLst>
            <a:ext uri="{FF2B5EF4-FFF2-40B4-BE49-F238E27FC236}">
              <a16:creationId xmlns:a16="http://schemas.microsoft.com/office/drawing/2014/main" id="{00000000-0008-0000-0500-00001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31</xdr:row>
      <xdr:rowOff>504825</xdr:rowOff>
    </xdr:from>
    <xdr:ext cx="95250" cy="213632"/>
    <xdr:sp macro="" textlink="">
      <xdr:nvSpPr>
        <xdr:cNvPr id="3870" name="Text Box 15">
          <a:extLst>
            <a:ext uri="{FF2B5EF4-FFF2-40B4-BE49-F238E27FC236}">
              <a16:creationId xmlns:a16="http://schemas.microsoft.com/office/drawing/2014/main" id="{00000000-0008-0000-0500-00001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1" name="Text Box 15">
          <a:extLst>
            <a:ext uri="{FF2B5EF4-FFF2-40B4-BE49-F238E27FC236}">
              <a16:creationId xmlns:a16="http://schemas.microsoft.com/office/drawing/2014/main" id="{00000000-0008-0000-0500-00001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2" name="Text Box 15">
          <a:extLst>
            <a:ext uri="{FF2B5EF4-FFF2-40B4-BE49-F238E27FC236}">
              <a16:creationId xmlns:a16="http://schemas.microsoft.com/office/drawing/2014/main" id="{00000000-0008-0000-0500-00002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3" name="Text Box 15">
          <a:extLst>
            <a:ext uri="{FF2B5EF4-FFF2-40B4-BE49-F238E27FC236}">
              <a16:creationId xmlns:a16="http://schemas.microsoft.com/office/drawing/2014/main" id="{00000000-0008-0000-0500-00002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874" name="Text Box 15">
          <a:extLst>
            <a:ext uri="{FF2B5EF4-FFF2-40B4-BE49-F238E27FC236}">
              <a16:creationId xmlns:a16="http://schemas.microsoft.com/office/drawing/2014/main" id="{00000000-0008-0000-0500-00002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5" name="Text Box 15">
          <a:extLst>
            <a:ext uri="{FF2B5EF4-FFF2-40B4-BE49-F238E27FC236}">
              <a16:creationId xmlns:a16="http://schemas.microsoft.com/office/drawing/2014/main" id="{00000000-0008-0000-0500-00002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6" name="Text Box 15">
          <a:extLst>
            <a:ext uri="{FF2B5EF4-FFF2-40B4-BE49-F238E27FC236}">
              <a16:creationId xmlns:a16="http://schemas.microsoft.com/office/drawing/2014/main" id="{00000000-0008-0000-0500-00002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877" name="Text Box 15">
          <a:extLst>
            <a:ext uri="{FF2B5EF4-FFF2-40B4-BE49-F238E27FC236}">
              <a16:creationId xmlns:a16="http://schemas.microsoft.com/office/drawing/2014/main" id="{00000000-0008-0000-0500-00002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78" name="Text Box 15">
          <a:extLst>
            <a:ext uri="{FF2B5EF4-FFF2-40B4-BE49-F238E27FC236}">
              <a16:creationId xmlns:a16="http://schemas.microsoft.com/office/drawing/2014/main" id="{00000000-0008-0000-0500-00002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879" name="Text Box 15">
          <a:extLst>
            <a:ext uri="{FF2B5EF4-FFF2-40B4-BE49-F238E27FC236}">
              <a16:creationId xmlns:a16="http://schemas.microsoft.com/office/drawing/2014/main" id="{00000000-0008-0000-0500-00002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0" name="Text Box 15">
          <a:extLst>
            <a:ext uri="{FF2B5EF4-FFF2-40B4-BE49-F238E27FC236}">
              <a16:creationId xmlns:a16="http://schemas.microsoft.com/office/drawing/2014/main" id="{00000000-0008-0000-0500-00002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1" name="Text Box 15">
          <a:extLst>
            <a:ext uri="{FF2B5EF4-FFF2-40B4-BE49-F238E27FC236}">
              <a16:creationId xmlns:a16="http://schemas.microsoft.com/office/drawing/2014/main" id="{00000000-0008-0000-0500-00002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2" name="Text Box 15">
          <a:extLst>
            <a:ext uri="{FF2B5EF4-FFF2-40B4-BE49-F238E27FC236}">
              <a16:creationId xmlns:a16="http://schemas.microsoft.com/office/drawing/2014/main" id="{00000000-0008-0000-0500-00002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883" name="Text Box 15">
          <a:extLst>
            <a:ext uri="{FF2B5EF4-FFF2-40B4-BE49-F238E27FC236}">
              <a16:creationId xmlns:a16="http://schemas.microsoft.com/office/drawing/2014/main" id="{00000000-0008-0000-0500-00002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4" name="Text Box 15">
          <a:extLst>
            <a:ext uri="{FF2B5EF4-FFF2-40B4-BE49-F238E27FC236}">
              <a16:creationId xmlns:a16="http://schemas.microsoft.com/office/drawing/2014/main" id="{00000000-0008-0000-0500-00002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5" name="Text Box 15">
          <a:extLst>
            <a:ext uri="{FF2B5EF4-FFF2-40B4-BE49-F238E27FC236}">
              <a16:creationId xmlns:a16="http://schemas.microsoft.com/office/drawing/2014/main" id="{00000000-0008-0000-0500-00002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6" name="Text Box 15">
          <a:extLst>
            <a:ext uri="{FF2B5EF4-FFF2-40B4-BE49-F238E27FC236}">
              <a16:creationId xmlns:a16="http://schemas.microsoft.com/office/drawing/2014/main" id="{00000000-0008-0000-0500-00002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7" name="Text Box 15">
          <a:extLst>
            <a:ext uri="{FF2B5EF4-FFF2-40B4-BE49-F238E27FC236}">
              <a16:creationId xmlns:a16="http://schemas.microsoft.com/office/drawing/2014/main" id="{00000000-0008-0000-0500-00002F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8" name="Text Box 15">
          <a:extLst>
            <a:ext uri="{FF2B5EF4-FFF2-40B4-BE49-F238E27FC236}">
              <a16:creationId xmlns:a16="http://schemas.microsoft.com/office/drawing/2014/main" id="{00000000-0008-0000-0500-00003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89" name="Text Box 15">
          <a:extLst>
            <a:ext uri="{FF2B5EF4-FFF2-40B4-BE49-F238E27FC236}">
              <a16:creationId xmlns:a16="http://schemas.microsoft.com/office/drawing/2014/main" id="{00000000-0008-0000-0500-00003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0" name="Text Box 15">
          <a:extLst>
            <a:ext uri="{FF2B5EF4-FFF2-40B4-BE49-F238E27FC236}">
              <a16:creationId xmlns:a16="http://schemas.microsoft.com/office/drawing/2014/main" id="{00000000-0008-0000-0500-00003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1" name="Text Box 15">
          <a:extLst>
            <a:ext uri="{FF2B5EF4-FFF2-40B4-BE49-F238E27FC236}">
              <a16:creationId xmlns:a16="http://schemas.microsoft.com/office/drawing/2014/main" id="{00000000-0008-0000-0500-00003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2" name="Text Box 15">
          <a:extLst>
            <a:ext uri="{FF2B5EF4-FFF2-40B4-BE49-F238E27FC236}">
              <a16:creationId xmlns:a16="http://schemas.microsoft.com/office/drawing/2014/main" id="{00000000-0008-0000-0500-00003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3" name="Text Box 15">
          <a:extLst>
            <a:ext uri="{FF2B5EF4-FFF2-40B4-BE49-F238E27FC236}">
              <a16:creationId xmlns:a16="http://schemas.microsoft.com/office/drawing/2014/main" id="{00000000-0008-0000-0500-00003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894" name="Text Box 15">
          <a:extLst>
            <a:ext uri="{FF2B5EF4-FFF2-40B4-BE49-F238E27FC236}">
              <a16:creationId xmlns:a16="http://schemas.microsoft.com/office/drawing/2014/main" id="{00000000-0008-0000-0500-000036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5" name="Text Box 15">
          <a:extLst>
            <a:ext uri="{FF2B5EF4-FFF2-40B4-BE49-F238E27FC236}">
              <a16:creationId xmlns:a16="http://schemas.microsoft.com/office/drawing/2014/main" id="{00000000-0008-0000-0500-00003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6" name="Text Box 15">
          <a:extLst>
            <a:ext uri="{FF2B5EF4-FFF2-40B4-BE49-F238E27FC236}">
              <a16:creationId xmlns:a16="http://schemas.microsoft.com/office/drawing/2014/main" id="{00000000-0008-0000-0500-00003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897" name="Text Box 15">
          <a:extLst>
            <a:ext uri="{FF2B5EF4-FFF2-40B4-BE49-F238E27FC236}">
              <a16:creationId xmlns:a16="http://schemas.microsoft.com/office/drawing/2014/main" id="{00000000-0008-0000-0500-000039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898" name="Text Box 15">
          <a:extLst>
            <a:ext uri="{FF2B5EF4-FFF2-40B4-BE49-F238E27FC236}">
              <a16:creationId xmlns:a16="http://schemas.microsoft.com/office/drawing/2014/main" id="{00000000-0008-0000-0500-00003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899" name="Text Box 15">
          <a:extLst>
            <a:ext uri="{FF2B5EF4-FFF2-40B4-BE49-F238E27FC236}">
              <a16:creationId xmlns:a16="http://schemas.microsoft.com/office/drawing/2014/main" id="{00000000-0008-0000-0500-00003B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0" name="Text Box 15">
          <a:extLst>
            <a:ext uri="{FF2B5EF4-FFF2-40B4-BE49-F238E27FC236}">
              <a16:creationId xmlns:a16="http://schemas.microsoft.com/office/drawing/2014/main" id="{00000000-0008-0000-0500-00003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1" name="Text Box 15">
          <a:extLst>
            <a:ext uri="{FF2B5EF4-FFF2-40B4-BE49-F238E27FC236}">
              <a16:creationId xmlns:a16="http://schemas.microsoft.com/office/drawing/2014/main" id="{00000000-0008-0000-0500-00003D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2" name="Text Box 15">
          <a:extLst>
            <a:ext uri="{FF2B5EF4-FFF2-40B4-BE49-F238E27FC236}">
              <a16:creationId xmlns:a16="http://schemas.microsoft.com/office/drawing/2014/main" id="{00000000-0008-0000-0500-00003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03" name="Text Box 15">
          <a:extLst>
            <a:ext uri="{FF2B5EF4-FFF2-40B4-BE49-F238E27FC236}">
              <a16:creationId xmlns:a16="http://schemas.microsoft.com/office/drawing/2014/main" id="{00000000-0008-0000-0500-00003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4" name="Text Box 15">
          <a:extLst>
            <a:ext uri="{FF2B5EF4-FFF2-40B4-BE49-F238E27FC236}">
              <a16:creationId xmlns:a16="http://schemas.microsoft.com/office/drawing/2014/main" id="{00000000-0008-0000-0500-00004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5" name="Text Box 15">
          <a:extLst>
            <a:ext uri="{FF2B5EF4-FFF2-40B4-BE49-F238E27FC236}">
              <a16:creationId xmlns:a16="http://schemas.microsoft.com/office/drawing/2014/main" id="{00000000-0008-0000-0500-00004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6" name="Text Box 15">
          <a:extLst>
            <a:ext uri="{FF2B5EF4-FFF2-40B4-BE49-F238E27FC236}">
              <a16:creationId xmlns:a16="http://schemas.microsoft.com/office/drawing/2014/main" id="{00000000-0008-0000-0500-000042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7" name="Text Box 15">
          <a:extLst>
            <a:ext uri="{FF2B5EF4-FFF2-40B4-BE49-F238E27FC236}">
              <a16:creationId xmlns:a16="http://schemas.microsoft.com/office/drawing/2014/main" id="{00000000-0008-0000-0500-00004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8" name="Text Box 15">
          <a:extLst>
            <a:ext uri="{FF2B5EF4-FFF2-40B4-BE49-F238E27FC236}">
              <a16:creationId xmlns:a16="http://schemas.microsoft.com/office/drawing/2014/main" id="{00000000-0008-0000-0500-00004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09" name="Text Box 15">
          <a:extLst>
            <a:ext uri="{FF2B5EF4-FFF2-40B4-BE49-F238E27FC236}">
              <a16:creationId xmlns:a16="http://schemas.microsoft.com/office/drawing/2014/main" id="{00000000-0008-0000-0500-00004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0" name="Text Box 15">
          <a:extLst>
            <a:ext uri="{FF2B5EF4-FFF2-40B4-BE49-F238E27FC236}">
              <a16:creationId xmlns:a16="http://schemas.microsoft.com/office/drawing/2014/main" id="{00000000-0008-0000-0500-00004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1" name="Text Box 15">
          <a:extLst>
            <a:ext uri="{FF2B5EF4-FFF2-40B4-BE49-F238E27FC236}">
              <a16:creationId xmlns:a16="http://schemas.microsoft.com/office/drawing/2014/main" id="{00000000-0008-0000-0500-000047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2" name="Text Box 15">
          <a:extLst>
            <a:ext uri="{FF2B5EF4-FFF2-40B4-BE49-F238E27FC236}">
              <a16:creationId xmlns:a16="http://schemas.microsoft.com/office/drawing/2014/main" id="{00000000-0008-0000-0500-00004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3" name="Text Box 15">
          <a:extLst>
            <a:ext uri="{FF2B5EF4-FFF2-40B4-BE49-F238E27FC236}">
              <a16:creationId xmlns:a16="http://schemas.microsoft.com/office/drawing/2014/main" id="{00000000-0008-0000-0500-000049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14" name="Text Box 15">
          <a:extLst>
            <a:ext uri="{FF2B5EF4-FFF2-40B4-BE49-F238E27FC236}">
              <a16:creationId xmlns:a16="http://schemas.microsoft.com/office/drawing/2014/main" id="{00000000-0008-0000-0500-00004A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5" name="Text Box 15">
          <a:extLst>
            <a:ext uri="{FF2B5EF4-FFF2-40B4-BE49-F238E27FC236}">
              <a16:creationId xmlns:a16="http://schemas.microsoft.com/office/drawing/2014/main" id="{00000000-0008-0000-0500-00004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6" name="Text Box 15">
          <a:extLst>
            <a:ext uri="{FF2B5EF4-FFF2-40B4-BE49-F238E27FC236}">
              <a16:creationId xmlns:a16="http://schemas.microsoft.com/office/drawing/2014/main" id="{00000000-0008-0000-0500-00004C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17" name="Text Box 15">
          <a:extLst>
            <a:ext uri="{FF2B5EF4-FFF2-40B4-BE49-F238E27FC236}">
              <a16:creationId xmlns:a16="http://schemas.microsoft.com/office/drawing/2014/main" id="{00000000-0008-0000-0500-00004D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18" name="Text Box 15">
          <a:extLst>
            <a:ext uri="{FF2B5EF4-FFF2-40B4-BE49-F238E27FC236}">
              <a16:creationId xmlns:a16="http://schemas.microsoft.com/office/drawing/2014/main" id="{00000000-0008-0000-0500-00004E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19" name="Text Box 15">
          <a:extLst>
            <a:ext uri="{FF2B5EF4-FFF2-40B4-BE49-F238E27FC236}">
              <a16:creationId xmlns:a16="http://schemas.microsoft.com/office/drawing/2014/main" id="{00000000-0008-0000-0500-00004F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0" name="Text Box 15">
          <a:extLst>
            <a:ext uri="{FF2B5EF4-FFF2-40B4-BE49-F238E27FC236}">
              <a16:creationId xmlns:a16="http://schemas.microsoft.com/office/drawing/2014/main" id="{00000000-0008-0000-0500-00005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1" name="Text Box 15">
          <a:extLst>
            <a:ext uri="{FF2B5EF4-FFF2-40B4-BE49-F238E27FC236}">
              <a16:creationId xmlns:a16="http://schemas.microsoft.com/office/drawing/2014/main" id="{00000000-0008-0000-0500-00005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2" name="Text Box 15">
          <a:extLst>
            <a:ext uri="{FF2B5EF4-FFF2-40B4-BE49-F238E27FC236}">
              <a16:creationId xmlns:a16="http://schemas.microsoft.com/office/drawing/2014/main" id="{00000000-0008-0000-0500-00005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23" name="Text Box 15">
          <a:extLst>
            <a:ext uri="{FF2B5EF4-FFF2-40B4-BE49-F238E27FC236}">
              <a16:creationId xmlns:a16="http://schemas.microsoft.com/office/drawing/2014/main" id="{00000000-0008-0000-0500-00005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4" name="Text Box 15">
          <a:extLst>
            <a:ext uri="{FF2B5EF4-FFF2-40B4-BE49-F238E27FC236}">
              <a16:creationId xmlns:a16="http://schemas.microsoft.com/office/drawing/2014/main" id="{00000000-0008-0000-0500-00005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5" name="Text Box 15">
          <a:extLst>
            <a:ext uri="{FF2B5EF4-FFF2-40B4-BE49-F238E27FC236}">
              <a16:creationId xmlns:a16="http://schemas.microsoft.com/office/drawing/2014/main" id="{00000000-0008-0000-0500-00005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6" name="Text Box 15">
          <a:extLst>
            <a:ext uri="{FF2B5EF4-FFF2-40B4-BE49-F238E27FC236}">
              <a16:creationId xmlns:a16="http://schemas.microsoft.com/office/drawing/2014/main" id="{00000000-0008-0000-0500-00005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7" name="Text Box 15">
          <a:extLst>
            <a:ext uri="{FF2B5EF4-FFF2-40B4-BE49-F238E27FC236}">
              <a16:creationId xmlns:a16="http://schemas.microsoft.com/office/drawing/2014/main" id="{00000000-0008-0000-0500-00005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8" name="Text Box 15">
          <a:extLst>
            <a:ext uri="{FF2B5EF4-FFF2-40B4-BE49-F238E27FC236}">
              <a16:creationId xmlns:a16="http://schemas.microsoft.com/office/drawing/2014/main" id="{00000000-0008-0000-0500-00005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29" name="Text Box 15">
          <a:extLst>
            <a:ext uri="{FF2B5EF4-FFF2-40B4-BE49-F238E27FC236}">
              <a16:creationId xmlns:a16="http://schemas.microsoft.com/office/drawing/2014/main" id="{00000000-0008-0000-0500-00005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0" name="Text Box 15">
          <a:extLst>
            <a:ext uri="{FF2B5EF4-FFF2-40B4-BE49-F238E27FC236}">
              <a16:creationId xmlns:a16="http://schemas.microsoft.com/office/drawing/2014/main" id="{00000000-0008-0000-0500-00005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1" name="Text Box 15">
          <a:extLst>
            <a:ext uri="{FF2B5EF4-FFF2-40B4-BE49-F238E27FC236}">
              <a16:creationId xmlns:a16="http://schemas.microsoft.com/office/drawing/2014/main" id="{00000000-0008-0000-0500-00005B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2" name="Text Box 15">
          <a:extLst>
            <a:ext uri="{FF2B5EF4-FFF2-40B4-BE49-F238E27FC236}">
              <a16:creationId xmlns:a16="http://schemas.microsoft.com/office/drawing/2014/main" id="{00000000-0008-0000-0500-00005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3" name="Text Box 15">
          <a:extLst>
            <a:ext uri="{FF2B5EF4-FFF2-40B4-BE49-F238E27FC236}">
              <a16:creationId xmlns:a16="http://schemas.microsoft.com/office/drawing/2014/main" id="{00000000-0008-0000-0500-00005D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34" name="Text Box 15">
          <a:extLst>
            <a:ext uri="{FF2B5EF4-FFF2-40B4-BE49-F238E27FC236}">
              <a16:creationId xmlns:a16="http://schemas.microsoft.com/office/drawing/2014/main" id="{00000000-0008-0000-0500-00005E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5" name="Text Box 15">
          <a:extLst>
            <a:ext uri="{FF2B5EF4-FFF2-40B4-BE49-F238E27FC236}">
              <a16:creationId xmlns:a16="http://schemas.microsoft.com/office/drawing/2014/main" id="{00000000-0008-0000-0500-00005F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6" name="Text Box 15">
          <a:extLst>
            <a:ext uri="{FF2B5EF4-FFF2-40B4-BE49-F238E27FC236}">
              <a16:creationId xmlns:a16="http://schemas.microsoft.com/office/drawing/2014/main" id="{00000000-0008-0000-0500-000060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3937" name="Text Box 15">
          <a:extLst>
            <a:ext uri="{FF2B5EF4-FFF2-40B4-BE49-F238E27FC236}">
              <a16:creationId xmlns:a16="http://schemas.microsoft.com/office/drawing/2014/main" id="{00000000-0008-0000-0500-000061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38" name="Text Box 15">
          <a:extLst>
            <a:ext uri="{FF2B5EF4-FFF2-40B4-BE49-F238E27FC236}">
              <a16:creationId xmlns:a16="http://schemas.microsoft.com/office/drawing/2014/main" id="{00000000-0008-0000-0500-000062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39" name="Text Box 15">
          <a:extLst>
            <a:ext uri="{FF2B5EF4-FFF2-40B4-BE49-F238E27FC236}">
              <a16:creationId xmlns:a16="http://schemas.microsoft.com/office/drawing/2014/main" id="{00000000-0008-0000-0500-000063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0" name="Text Box 15">
          <a:extLst>
            <a:ext uri="{FF2B5EF4-FFF2-40B4-BE49-F238E27FC236}">
              <a16:creationId xmlns:a16="http://schemas.microsoft.com/office/drawing/2014/main" id="{00000000-0008-0000-0500-00006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1" name="Text Box 15">
          <a:extLst>
            <a:ext uri="{FF2B5EF4-FFF2-40B4-BE49-F238E27FC236}">
              <a16:creationId xmlns:a16="http://schemas.microsoft.com/office/drawing/2014/main" id="{00000000-0008-0000-0500-000065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2" name="Text Box 15">
          <a:extLst>
            <a:ext uri="{FF2B5EF4-FFF2-40B4-BE49-F238E27FC236}">
              <a16:creationId xmlns:a16="http://schemas.microsoft.com/office/drawing/2014/main" id="{00000000-0008-0000-0500-00006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43" name="Text Box 15">
          <a:extLst>
            <a:ext uri="{FF2B5EF4-FFF2-40B4-BE49-F238E27FC236}">
              <a16:creationId xmlns:a16="http://schemas.microsoft.com/office/drawing/2014/main" id="{00000000-0008-0000-0500-00006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4" name="Text Box 15">
          <a:extLst>
            <a:ext uri="{FF2B5EF4-FFF2-40B4-BE49-F238E27FC236}">
              <a16:creationId xmlns:a16="http://schemas.microsoft.com/office/drawing/2014/main" id="{00000000-0008-0000-0500-00006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5" name="Text Box 15">
          <a:extLst>
            <a:ext uri="{FF2B5EF4-FFF2-40B4-BE49-F238E27FC236}">
              <a16:creationId xmlns:a16="http://schemas.microsoft.com/office/drawing/2014/main" id="{00000000-0008-0000-0500-00006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6" name="Text Box 15">
          <a:extLst>
            <a:ext uri="{FF2B5EF4-FFF2-40B4-BE49-F238E27FC236}">
              <a16:creationId xmlns:a16="http://schemas.microsoft.com/office/drawing/2014/main" id="{00000000-0008-0000-0500-00006A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7" name="Text Box 15">
          <a:extLst>
            <a:ext uri="{FF2B5EF4-FFF2-40B4-BE49-F238E27FC236}">
              <a16:creationId xmlns:a16="http://schemas.microsoft.com/office/drawing/2014/main" id="{00000000-0008-0000-0500-00006B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8" name="Text Box 15">
          <a:extLst>
            <a:ext uri="{FF2B5EF4-FFF2-40B4-BE49-F238E27FC236}">
              <a16:creationId xmlns:a16="http://schemas.microsoft.com/office/drawing/2014/main" id="{00000000-0008-0000-0500-00006C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49" name="Text Box 15">
          <a:extLst>
            <a:ext uri="{FF2B5EF4-FFF2-40B4-BE49-F238E27FC236}">
              <a16:creationId xmlns:a16="http://schemas.microsoft.com/office/drawing/2014/main" id="{00000000-0008-0000-0500-00006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3950" name="Text Box 15">
          <a:extLst>
            <a:ext uri="{FF2B5EF4-FFF2-40B4-BE49-F238E27FC236}">
              <a16:creationId xmlns:a16="http://schemas.microsoft.com/office/drawing/2014/main" id="{00000000-0008-0000-0500-00006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1" name="Text Box 15">
          <a:extLst>
            <a:ext uri="{FF2B5EF4-FFF2-40B4-BE49-F238E27FC236}">
              <a16:creationId xmlns:a16="http://schemas.microsoft.com/office/drawing/2014/main" id="{00000000-0008-0000-0500-00006F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2" name="Text Box 15">
          <a:extLst>
            <a:ext uri="{FF2B5EF4-FFF2-40B4-BE49-F238E27FC236}">
              <a16:creationId xmlns:a16="http://schemas.microsoft.com/office/drawing/2014/main" id="{00000000-0008-0000-0500-000070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3" name="Text Box 15">
          <a:extLst>
            <a:ext uri="{FF2B5EF4-FFF2-40B4-BE49-F238E27FC236}">
              <a16:creationId xmlns:a16="http://schemas.microsoft.com/office/drawing/2014/main" id="{00000000-0008-0000-0500-000071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8496"/>
    <xdr:sp macro="" textlink="">
      <xdr:nvSpPr>
        <xdr:cNvPr id="3954" name="Text Box 15">
          <a:extLst>
            <a:ext uri="{FF2B5EF4-FFF2-40B4-BE49-F238E27FC236}">
              <a16:creationId xmlns:a16="http://schemas.microsoft.com/office/drawing/2014/main" id="{00000000-0008-0000-0500-000072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5" name="Text Box 15">
          <a:extLst>
            <a:ext uri="{FF2B5EF4-FFF2-40B4-BE49-F238E27FC236}">
              <a16:creationId xmlns:a16="http://schemas.microsoft.com/office/drawing/2014/main" id="{00000000-0008-0000-0500-000073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6" name="Text Box 15">
          <a:extLst>
            <a:ext uri="{FF2B5EF4-FFF2-40B4-BE49-F238E27FC236}">
              <a16:creationId xmlns:a16="http://schemas.microsoft.com/office/drawing/2014/main" id="{00000000-0008-0000-0500-000074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56743"/>
    <xdr:sp macro="" textlink="">
      <xdr:nvSpPr>
        <xdr:cNvPr id="3957" name="Text Box 15">
          <a:extLst>
            <a:ext uri="{FF2B5EF4-FFF2-40B4-BE49-F238E27FC236}">
              <a16:creationId xmlns:a16="http://schemas.microsoft.com/office/drawing/2014/main" id="{00000000-0008-0000-0500-000075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58" name="Text Box 15">
          <a:extLst>
            <a:ext uri="{FF2B5EF4-FFF2-40B4-BE49-F238E27FC236}">
              <a16:creationId xmlns:a16="http://schemas.microsoft.com/office/drawing/2014/main" id="{00000000-0008-0000-0500-000076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444331"/>
    <xdr:sp macro="" textlink="">
      <xdr:nvSpPr>
        <xdr:cNvPr id="3959" name="Text Box 15">
          <a:extLst>
            <a:ext uri="{FF2B5EF4-FFF2-40B4-BE49-F238E27FC236}">
              <a16:creationId xmlns:a16="http://schemas.microsoft.com/office/drawing/2014/main" id="{00000000-0008-0000-0500-000077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0" name="Text Box 15">
          <a:extLst>
            <a:ext uri="{FF2B5EF4-FFF2-40B4-BE49-F238E27FC236}">
              <a16:creationId xmlns:a16="http://schemas.microsoft.com/office/drawing/2014/main" id="{00000000-0008-0000-0500-000078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1" name="Text Box 15">
          <a:extLst>
            <a:ext uri="{FF2B5EF4-FFF2-40B4-BE49-F238E27FC236}">
              <a16:creationId xmlns:a16="http://schemas.microsoft.com/office/drawing/2014/main" id="{00000000-0008-0000-0500-00007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2" name="Text Box 15">
          <a:extLst>
            <a:ext uri="{FF2B5EF4-FFF2-40B4-BE49-F238E27FC236}">
              <a16:creationId xmlns:a16="http://schemas.microsoft.com/office/drawing/2014/main" id="{00000000-0008-0000-0500-00007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32</xdr:row>
      <xdr:rowOff>504825</xdr:rowOff>
    </xdr:from>
    <xdr:ext cx="95250" cy="213632"/>
    <xdr:sp macro="" textlink="">
      <xdr:nvSpPr>
        <xdr:cNvPr id="3963" name="Text Box 15">
          <a:extLst>
            <a:ext uri="{FF2B5EF4-FFF2-40B4-BE49-F238E27FC236}">
              <a16:creationId xmlns:a16="http://schemas.microsoft.com/office/drawing/2014/main" id="{00000000-0008-0000-0500-00007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4" name="Text Box 15">
          <a:extLst>
            <a:ext uri="{FF2B5EF4-FFF2-40B4-BE49-F238E27FC236}">
              <a16:creationId xmlns:a16="http://schemas.microsoft.com/office/drawing/2014/main" id="{00000000-0008-0000-0500-00007C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5" name="Text Box 15">
          <a:extLst>
            <a:ext uri="{FF2B5EF4-FFF2-40B4-BE49-F238E27FC236}">
              <a16:creationId xmlns:a16="http://schemas.microsoft.com/office/drawing/2014/main" id="{00000000-0008-0000-0500-00007D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6" name="Text Box 15">
          <a:extLst>
            <a:ext uri="{FF2B5EF4-FFF2-40B4-BE49-F238E27FC236}">
              <a16:creationId xmlns:a16="http://schemas.microsoft.com/office/drawing/2014/main" id="{00000000-0008-0000-0500-00007E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8496"/>
    <xdr:sp macro="" textlink="">
      <xdr:nvSpPr>
        <xdr:cNvPr id="3967" name="Text Box 15">
          <a:extLst>
            <a:ext uri="{FF2B5EF4-FFF2-40B4-BE49-F238E27FC236}">
              <a16:creationId xmlns:a16="http://schemas.microsoft.com/office/drawing/2014/main" id="{00000000-0008-0000-0500-00007F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68" name="Text Box 15">
          <a:extLst>
            <a:ext uri="{FF2B5EF4-FFF2-40B4-BE49-F238E27FC236}">
              <a16:creationId xmlns:a16="http://schemas.microsoft.com/office/drawing/2014/main" id="{00000000-0008-0000-0500-000080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69" name="Text Box 15">
          <a:extLst>
            <a:ext uri="{FF2B5EF4-FFF2-40B4-BE49-F238E27FC236}">
              <a16:creationId xmlns:a16="http://schemas.microsoft.com/office/drawing/2014/main" id="{00000000-0008-0000-0500-000081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56743"/>
    <xdr:sp macro="" textlink="">
      <xdr:nvSpPr>
        <xdr:cNvPr id="3970" name="Text Box 15">
          <a:extLst>
            <a:ext uri="{FF2B5EF4-FFF2-40B4-BE49-F238E27FC236}">
              <a16:creationId xmlns:a16="http://schemas.microsoft.com/office/drawing/2014/main" id="{00000000-0008-0000-0500-000082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1" name="Text Box 15">
          <a:extLst>
            <a:ext uri="{FF2B5EF4-FFF2-40B4-BE49-F238E27FC236}">
              <a16:creationId xmlns:a16="http://schemas.microsoft.com/office/drawing/2014/main" id="{00000000-0008-0000-0500-000083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444331"/>
    <xdr:sp macro="" textlink="">
      <xdr:nvSpPr>
        <xdr:cNvPr id="3972" name="Text Box 15">
          <a:extLst>
            <a:ext uri="{FF2B5EF4-FFF2-40B4-BE49-F238E27FC236}">
              <a16:creationId xmlns:a16="http://schemas.microsoft.com/office/drawing/2014/main" id="{00000000-0008-0000-0500-000084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3" name="Text Box 15">
          <a:extLst>
            <a:ext uri="{FF2B5EF4-FFF2-40B4-BE49-F238E27FC236}">
              <a16:creationId xmlns:a16="http://schemas.microsoft.com/office/drawing/2014/main" id="{00000000-0008-0000-0500-000085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4" name="Text Box 15">
          <a:extLst>
            <a:ext uri="{FF2B5EF4-FFF2-40B4-BE49-F238E27FC236}">
              <a16:creationId xmlns:a16="http://schemas.microsoft.com/office/drawing/2014/main" id="{00000000-0008-0000-0500-00008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5" name="Text Box 15">
          <a:extLst>
            <a:ext uri="{FF2B5EF4-FFF2-40B4-BE49-F238E27FC236}">
              <a16:creationId xmlns:a16="http://schemas.microsoft.com/office/drawing/2014/main" id="{00000000-0008-0000-0500-00008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33</xdr:row>
      <xdr:rowOff>504825</xdr:rowOff>
    </xdr:from>
    <xdr:ext cx="95250" cy="213632"/>
    <xdr:sp macro="" textlink="">
      <xdr:nvSpPr>
        <xdr:cNvPr id="3976" name="Text Box 15">
          <a:extLst>
            <a:ext uri="{FF2B5EF4-FFF2-40B4-BE49-F238E27FC236}">
              <a16:creationId xmlns:a16="http://schemas.microsoft.com/office/drawing/2014/main" id="{00000000-0008-0000-0500-00008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7" name="Text Box 15">
          <a:extLst>
            <a:ext uri="{FF2B5EF4-FFF2-40B4-BE49-F238E27FC236}">
              <a16:creationId xmlns:a16="http://schemas.microsoft.com/office/drawing/2014/main" id="{00000000-0008-0000-0500-000089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8" name="Text Box 15">
          <a:extLst>
            <a:ext uri="{FF2B5EF4-FFF2-40B4-BE49-F238E27FC236}">
              <a16:creationId xmlns:a16="http://schemas.microsoft.com/office/drawing/2014/main" id="{00000000-0008-0000-0500-00008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79" name="Text Box 15">
          <a:extLst>
            <a:ext uri="{FF2B5EF4-FFF2-40B4-BE49-F238E27FC236}">
              <a16:creationId xmlns:a16="http://schemas.microsoft.com/office/drawing/2014/main" id="{00000000-0008-0000-0500-00008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0" name="Text Box 15">
          <a:extLst>
            <a:ext uri="{FF2B5EF4-FFF2-40B4-BE49-F238E27FC236}">
              <a16:creationId xmlns:a16="http://schemas.microsoft.com/office/drawing/2014/main" id="{00000000-0008-0000-0500-00008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1" name="Text Box 15">
          <a:extLst>
            <a:ext uri="{FF2B5EF4-FFF2-40B4-BE49-F238E27FC236}">
              <a16:creationId xmlns:a16="http://schemas.microsoft.com/office/drawing/2014/main" id="{00000000-0008-0000-0500-00008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2" name="Text Box 15">
          <a:extLst>
            <a:ext uri="{FF2B5EF4-FFF2-40B4-BE49-F238E27FC236}">
              <a16:creationId xmlns:a16="http://schemas.microsoft.com/office/drawing/2014/main" id="{00000000-0008-0000-0500-00008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3" name="Text Box 15">
          <a:extLst>
            <a:ext uri="{FF2B5EF4-FFF2-40B4-BE49-F238E27FC236}">
              <a16:creationId xmlns:a16="http://schemas.microsoft.com/office/drawing/2014/main" id="{00000000-0008-0000-0500-00008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4" name="Text Box 15">
          <a:extLst>
            <a:ext uri="{FF2B5EF4-FFF2-40B4-BE49-F238E27FC236}">
              <a16:creationId xmlns:a16="http://schemas.microsoft.com/office/drawing/2014/main" id="{00000000-0008-0000-0500-000090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5" name="Text Box 15">
          <a:extLst>
            <a:ext uri="{FF2B5EF4-FFF2-40B4-BE49-F238E27FC236}">
              <a16:creationId xmlns:a16="http://schemas.microsoft.com/office/drawing/2014/main" id="{00000000-0008-0000-0500-000091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6" name="Text Box 15">
          <a:extLst>
            <a:ext uri="{FF2B5EF4-FFF2-40B4-BE49-F238E27FC236}">
              <a16:creationId xmlns:a16="http://schemas.microsoft.com/office/drawing/2014/main" id="{00000000-0008-0000-0500-000092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8496"/>
    <xdr:sp macro="" textlink="">
      <xdr:nvSpPr>
        <xdr:cNvPr id="3987" name="Text Box 15">
          <a:extLst>
            <a:ext uri="{FF2B5EF4-FFF2-40B4-BE49-F238E27FC236}">
              <a16:creationId xmlns:a16="http://schemas.microsoft.com/office/drawing/2014/main" id="{00000000-0008-0000-0500-0000930F0000}"/>
            </a:ext>
          </a:extLst>
        </xdr:cNvPr>
        <xdr:cNvSpPr txBox="1">
          <a:spLocks noChangeArrowheads="1"/>
        </xdr:cNvSpPr>
      </xdr:nvSpPr>
      <xdr:spPr bwMode="auto">
        <a:xfrm>
          <a:off x="4972050" y="11820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88" name="Text Box 15">
          <a:extLst>
            <a:ext uri="{FF2B5EF4-FFF2-40B4-BE49-F238E27FC236}">
              <a16:creationId xmlns:a16="http://schemas.microsoft.com/office/drawing/2014/main" id="{00000000-0008-0000-0500-000094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89" name="Text Box 15">
          <a:extLst>
            <a:ext uri="{FF2B5EF4-FFF2-40B4-BE49-F238E27FC236}">
              <a16:creationId xmlns:a16="http://schemas.microsoft.com/office/drawing/2014/main" id="{00000000-0008-0000-0500-000095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56743"/>
    <xdr:sp macro="" textlink="">
      <xdr:nvSpPr>
        <xdr:cNvPr id="3990" name="Text Box 15">
          <a:extLst>
            <a:ext uri="{FF2B5EF4-FFF2-40B4-BE49-F238E27FC236}">
              <a16:creationId xmlns:a16="http://schemas.microsoft.com/office/drawing/2014/main" id="{00000000-0008-0000-0500-0000960F0000}"/>
            </a:ext>
          </a:extLst>
        </xdr:cNvPr>
        <xdr:cNvSpPr txBox="1">
          <a:spLocks noChangeArrowheads="1"/>
        </xdr:cNvSpPr>
      </xdr:nvSpPr>
      <xdr:spPr bwMode="auto">
        <a:xfrm>
          <a:off x="4972050" y="11820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1" name="Text Box 15">
          <a:extLst>
            <a:ext uri="{FF2B5EF4-FFF2-40B4-BE49-F238E27FC236}">
              <a16:creationId xmlns:a16="http://schemas.microsoft.com/office/drawing/2014/main" id="{00000000-0008-0000-0500-000097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444331"/>
    <xdr:sp macro="" textlink="">
      <xdr:nvSpPr>
        <xdr:cNvPr id="3992" name="Text Box 15">
          <a:extLst>
            <a:ext uri="{FF2B5EF4-FFF2-40B4-BE49-F238E27FC236}">
              <a16:creationId xmlns:a16="http://schemas.microsoft.com/office/drawing/2014/main" id="{00000000-0008-0000-0500-0000980F0000}"/>
            </a:ext>
          </a:extLst>
        </xdr:cNvPr>
        <xdr:cNvSpPr txBox="1">
          <a:spLocks noChangeArrowheads="1"/>
        </xdr:cNvSpPr>
      </xdr:nvSpPr>
      <xdr:spPr bwMode="auto">
        <a:xfrm>
          <a:off x="4972050" y="11820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3" name="Text Box 15">
          <a:extLst>
            <a:ext uri="{FF2B5EF4-FFF2-40B4-BE49-F238E27FC236}">
              <a16:creationId xmlns:a16="http://schemas.microsoft.com/office/drawing/2014/main" id="{00000000-0008-0000-0500-000099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4" name="Text Box 15">
          <a:extLst>
            <a:ext uri="{FF2B5EF4-FFF2-40B4-BE49-F238E27FC236}">
              <a16:creationId xmlns:a16="http://schemas.microsoft.com/office/drawing/2014/main" id="{00000000-0008-0000-0500-00009A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5" name="Text Box 15">
          <a:extLst>
            <a:ext uri="{FF2B5EF4-FFF2-40B4-BE49-F238E27FC236}">
              <a16:creationId xmlns:a16="http://schemas.microsoft.com/office/drawing/2014/main" id="{00000000-0008-0000-0500-00009B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34</xdr:row>
      <xdr:rowOff>504825</xdr:rowOff>
    </xdr:from>
    <xdr:ext cx="95250" cy="213632"/>
    <xdr:sp macro="" textlink="">
      <xdr:nvSpPr>
        <xdr:cNvPr id="3996" name="Text Box 15">
          <a:extLst>
            <a:ext uri="{FF2B5EF4-FFF2-40B4-BE49-F238E27FC236}">
              <a16:creationId xmlns:a16="http://schemas.microsoft.com/office/drawing/2014/main" id="{00000000-0008-0000-0500-00009C0F0000}"/>
            </a:ext>
          </a:extLst>
        </xdr:cNvPr>
        <xdr:cNvSpPr txBox="1">
          <a:spLocks noChangeArrowheads="1"/>
        </xdr:cNvSpPr>
      </xdr:nvSpPr>
      <xdr:spPr bwMode="auto">
        <a:xfrm>
          <a:off x="4972050" y="11820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3997" name="Text Box 15">
          <a:extLst>
            <a:ext uri="{FF2B5EF4-FFF2-40B4-BE49-F238E27FC236}">
              <a16:creationId xmlns:a16="http://schemas.microsoft.com/office/drawing/2014/main" id="{00000000-0008-0000-0500-00009D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3998" name="Text Box 15">
          <a:extLst>
            <a:ext uri="{FF2B5EF4-FFF2-40B4-BE49-F238E27FC236}">
              <a16:creationId xmlns:a16="http://schemas.microsoft.com/office/drawing/2014/main" id="{00000000-0008-0000-0500-00009E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3999" name="Text Box 15">
          <a:extLst>
            <a:ext uri="{FF2B5EF4-FFF2-40B4-BE49-F238E27FC236}">
              <a16:creationId xmlns:a16="http://schemas.microsoft.com/office/drawing/2014/main" id="{00000000-0008-0000-0500-00009F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8496"/>
    <xdr:sp macro="" textlink="">
      <xdr:nvSpPr>
        <xdr:cNvPr id="4000" name="Text Box 15">
          <a:extLst>
            <a:ext uri="{FF2B5EF4-FFF2-40B4-BE49-F238E27FC236}">
              <a16:creationId xmlns:a16="http://schemas.microsoft.com/office/drawing/2014/main" id="{00000000-0008-0000-0500-0000A00F0000}"/>
            </a:ext>
          </a:extLst>
        </xdr:cNvPr>
        <xdr:cNvSpPr txBox="1">
          <a:spLocks noChangeArrowheads="1"/>
        </xdr:cNvSpPr>
      </xdr:nvSpPr>
      <xdr:spPr bwMode="auto">
        <a:xfrm>
          <a:off x="4972050" y="1219517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1" name="Text Box 15">
          <a:extLst>
            <a:ext uri="{FF2B5EF4-FFF2-40B4-BE49-F238E27FC236}">
              <a16:creationId xmlns:a16="http://schemas.microsoft.com/office/drawing/2014/main" id="{00000000-0008-0000-0500-0000A1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2" name="Text Box 15">
          <a:extLst>
            <a:ext uri="{FF2B5EF4-FFF2-40B4-BE49-F238E27FC236}">
              <a16:creationId xmlns:a16="http://schemas.microsoft.com/office/drawing/2014/main" id="{00000000-0008-0000-0500-0000A2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56743"/>
    <xdr:sp macro="" textlink="">
      <xdr:nvSpPr>
        <xdr:cNvPr id="4003" name="Text Box 15">
          <a:extLst>
            <a:ext uri="{FF2B5EF4-FFF2-40B4-BE49-F238E27FC236}">
              <a16:creationId xmlns:a16="http://schemas.microsoft.com/office/drawing/2014/main" id="{00000000-0008-0000-0500-0000A30F0000}"/>
            </a:ext>
          </a:extLst>
        </xdr:cNvPr>
        <xdr:cNvSpPr txBox="1">
          <a:spLocks noChangeArrowheads="1"/>
        </xdr:cNvSpPr>
      </xdr:nvSpPr>
      <xdr:spPr bwMode="auto">
        <a:xfrm>
          <a:off x="4972050" y="1219517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4" name="Text Box 15">
          <a:extLst>
            <a:ext uri="{FF2B5EF4-FFF2-40B4-BE49-F238E27FC236}">
              <a16:creationId xmlns:a16="http://schemas.microsoft.com/office/drawing/2014/main" id="{00000000-0008-0000-0500-0000A4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444331"/>
    <xdr:sp macro="" textlink="">
      <xdr:nvSpPr>
        <xdr:cNvPr id="4005" name="Text Box 15">
          <a:extLst>
            <a:ext uri="{FF2B5EF4-FFF2-40B4-BE49-F238E27FC236}">
              <a16:creationId xmlns:a16="http://schemas.microsoft.com/office/drawing/2014/main" id="{00000000-0008-0000-0500-0000A50F0000}"/>
            </a:ext>
          </a:extLst>
        </xdr:cNvPr>
        <xdr:cNvSpPr txBox="1">
          <a:spLocks noChangeArrowheads="1"/>
        </xdr:cNvSpPr>
      </xdr:nvSpPr>
      <xdr:spPr bwMode="auto">
        <a:xfrm>
          <a:off x="4972050" y="1219517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6" name="Text Box 15">
          <a:extLst>
            <a:ext uri="{FF2B5EF4-FFF2-40B4-BE49-F238E27FC236}">
              <a16:creationId xmlns:a16="http://schemas.microsoft.com/office/drawing/2014/main" id="{00000000-0008-0000-0500-0000A6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7" name="Text Box 15">
          <a:extLst>
            <a:ext uri="{FF2B5EF4-FFF2-40B4-BE49-F238E27FC236}">
              <a16:creationId xmlns:a16="http://schemas.microsoft.com/office/drawing/2014/main" id="{00000000-0008-0000-0500-0000A7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8" name="Text Box 15">
          <a:extLst>
            <a:ext uri="{FF2B5EF4-FFF2-40B4-BE49-F238E27FC236}">
              <a16:creationId xmlns:a16="http://schemas.microsoft.com/office/drawing/2014/main" id="{00000000-0008-0000-0500-0000A8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35</xdr:row>
      <xdr:rowOff>504825</xdr:rowOff>
    </xdr:from>
    <xdr:ext cx="95250" cy="213632"/>
    <xdr:sp macro="" textlink="">
      <xdr:nvSpPr>
        <xdr:cNvPr id="4009" name="Text Box 15">
          <a:extLst>
            <a:ext uri="{FF2B5EF4-FFF2-40B4-BE49-F238E27FC236}">
              <a16:creationId xmlns:a16="http://schemas.microsoft.com/office/drawing/2014/main" id="{00000000-0008-0000-0500-0000A90F0000}"/>
            </a:ext>
          </a:extLst>
        </xdr:cNvPr>
        <xdr:cNvSpPr txBox="1">
          <a:spLocks noChangeArrowheads="1"/>
        </xdr:cNvSpPr>
      </xdr:nvSpPr>
      <xdr:spPr bwMode="auto">
        <a:xfrm>
          <a:off x="4972050" y="1219517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0" name="Text Box 15">
          <a:extLst>
            <a:ext uri="{FF2B5EF4-FFF2-40B4-BE49-F238E27FC236}">
              <a16:creationId xmlns:a16="http://schemas.microsoft.com/office/drawing/2014/main" id="{00000000-0008-0000-0500-0000AA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1" name="Text Box 15">
          <a:extLst>
            <a:ext uri="{FF2B5EF4-FFF2-40B4-BE49-F238E27FC236}">
              <a16:creationId xmlns:a16="http://schemas.microsoft.com/office/drawing/2014/main" id="{00000000-0008-0000-0500-0000AB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2" name="Text Box 15">
          <a:extLst>
            <a:ext uri="{FF2B5EF4-FFF2-40B4-BE49-F238E27FC236}">
              <a16:creationId xmlns:a16="http://schemas.microsoft.com/office/drawing/2014/main" id="{00000000-0008-0000-0500-0000AC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3" name="Text Box 15">
          <a:extLst>
            <a:ext uri="{FF2B5EF4-FFF2-40B4-BE49-F238E27FC236}">
              <a16:creationId xmlns:a16="http://schemas.microsoft.com/office/drawing/2014/main" id="{00000000-0008-0000-0500-0000AD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4" name="Text Box 15">
          <a:extLst>
            <a:ext uri="{FF2B5EF4-FFF2-40B4-BE49-F238E27FC236}">
              <a16:creationId xmlns:a16="http://schemas.microsoft.com/office/drawing/2014/main" id="{00000000-0008-0000-0500-0000AE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5" name="Text Box 15">
          <a:extLst>
            <a:ext uri="{FF2B5EF4-FFF2-40B4-BE49-F238E27FC236}">
              <a16:creationId xmlns:a16="http://schemas.microsoft.com/office/drawing/2014/main" id="{00000000-0008-0000-0500-0000AF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6" name="Text Box 15">
          <a:extLst>
            <a:ext uri="{FF2B5EF4-FFF2-40B4-BE49-F238E27FC236}">
              <a16:creationId xmlns:a16="http://schemas.microsoft.com/office/drawing/2014/main" id="{00000000-0008-0000-0500-0000B0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7" name="Text Box 15">
          <a:extLst>
            <a:ext uri="{FF2B5EF4-FFF2-40B4-BE49-F238E27FC236}">
              <a16:creationId xmlns:a16="http://schemas.microsoft.com/office/drawing/2014/main" id="{00000000-0008-0000-0500-0000B1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8" name="Text Box 15">
          <a:extLst>
            <a:ext uri="{FF2B5EF4-FFF2-40B4-BE49-F238E27FC236}">
              <a16:creationId xmlns:a16="http://schemas.microsoft.com/office/drawing/2014/main" id="{00000000-0008-0000-0500-0000B2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19" name="Text Box 15">
          <a:extLst>
            <a:ext uri="{FF2B5EF4-FFF2-40B4-BE49-F238E27FC236}">
              <a16:creationId xmlns:a16="http://schemas.microsoft.com/office/drawing/2014/main" id="{00000000-0008-0000-0500-0000B3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0" name="Text Box 15">
          <a:extLst>
            <a:ext uri="{FF2B5EF4-FFF2-40B4-BE49-F238E27FC236}">
              <a16:creationId xmlns:a16="http://schemas.microsoft.com/office/drawing/2014/main" id="{00000000-0008-0000-0500-0000B4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1" name="Text Box 15">
          <a:extLst>
            <a:ext uri="{FF2B5EF4-FFF2-40B4-BE49-F238E27FC236}">
              <a16:creationId xmlns:a16="http://schemas.microsoft.com/office/drawing/2014/main" id="{00000000-0008-0000-0500-0000B5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2" name="Text Box 15">
          <a:extLst>
            <a:ext uri="{FF2B5EF4-FFF2-40B4-BE49-F238E27FC236}">
              <a16:creationId xmlns:a16="http://schemas.microsoft.com/office/drawing/2014/main" id="{00000000-0008-0000-0500-0000B6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36</xdr:row>
      <xdr:rowOff>504825</xdr:rowOff>
    </xdr:from>
    <xdr:ext cx="95250" cy="213632"/>
    <xdr:sp macro="" textlink="">
      <xdr:nvSpPr>
        <xdr:cNvPr id="4023" name="Text Box 15">
          <a:extLst>
            <a:ext uri="{FF2B5EF4-FFF2-40B4-BE49-F238E27FC236}">
              <a16:creationId xmlns:a16="http://schemas.microsoft.com/office/drawing/2014/main" id="{00000000-0008-0000-0500-0000B70F0000}"/>
            </a:ext>
          </a:extLst>
        </xdr:cNvPr>
        <xdr:cNvSpPr txBox="1">
          <a:spLocks noChangeArrowheads="1"/>
        </xdr:cNvSpPr>
      </xdr:nvSpPr>
      <xdr:spPr bwMode="auto">
        <a:xfrm>
          <a:off x="4972050" y="12569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8496"/>
    <xdr:sp macro="" textlink="">
      <xdr:nvSpPr>
        <xdr:cNvPr id="4024" name="Text Box 15">
          <a:extLst>
            <a:ext uri="{FF2B5EF4-FFF2-40B4-BE49-F238E27FC236}">
              <a16:creationId xmlns:a16="http://schemas.microsoft.com/office/drawing/2014/main" id="{00000000-0008-0000-0500-0000B8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5" name="Text Box 15">
          <a:extLst>
            <a:ext uri="{FF2B5EF4-FFF2-40B4-BE49-F238E27FC236}">
              <a16:creationId xmlns:a16="http://schemas.microsoft.com/office/drawing/2014/main" id="{00000000-0008-0000-0500-0000B9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6" name="Text Box 15">
          <a:extLst>
            <a:ext uri="{FF2B5EF4-FFF2-40B4-BE49-F238E27FC236}">
              <a16:creationId xmlns:a16="http://schemas.microsoft.com/office/drawing/2014/main" id="{00000000-0008-0000-0500-0000BA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56743"/>
    <xdr:sp macro="" textlink="">
      <xdr:nvSpPr>
        <xdr:cNvPr id="4027" name="Text Box 15">
          <a:extLst>
            <a:ext uri="{FF2B5EF4-FFF2-40B4-BE49-F238E27FC236}">
              <a16:creationId xmlns:a16="http://schemas.microsoft.com/office/drawing/2014/main" id="{00000000-0008-0000-0500-0000BB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213632"/>
    <xdr:sp macro="" textlink="">
      <xdr:nvSpPr>
        <xdr:cNvPr id="4028" name="Text Box 15">
          <a:extLst>
            <a:ext uri="{FF2B5EF4-FFF2-40B4-BE49-F238E27FC236}">
              <a16:creationId xmlns:a16="http://schemas.microsoft.com/office/drawing/2014/main" id="{00000000-0008-0000-0500-0000BC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44</xdr:row>
      <xdr:rowOff>504825</xdr:rowOff>
    </xdr:from>
    <xdr:ext cx="95250" cy="444331"/>
    <xdr:sp macro="" textlink="">
      <xdr:nvSpPr>
        <xdr:cNvPr id="4029" name="Text Box 15">
          <a:extLst>
            <a:ext uri="{FF2B5EF4-FFF2-40B4-BE49-F238E27FC236}">
              <a16:creationId xmlns:a16="http://schemas.microsoft.com/office/drawing/2014/main" id="{00000000-0008-0000-0500-0000BD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8496"/>
    <xdr:sp macro="" textlink="">
      <xdr:nvSpPr>
        <xdr:cNvPr id="4030" name="Text Box 15">
          <a:extLst>
            <a:ext uri="{FF2B5EF4-FFF2-40B4-BE49-F238E27FC236}">
              <a16:creationId xmlns:a16="http://schemas.microsoft.com/office/drawing/2014/main" id="{00000000-0008-0000-0500-0000BE0F0000}"/>
            </a:ext>
          </a:extLst>
        </xdr:cNvPr>
        <xdr:cNvSpPr txBox="1">
          <a:spLocks noChangeArrowheads="1"/>
        </xdr:cNvSpPr>
      </xdr:nvSpPr>
      <xdr:spPr bwMode="auto">
        <a:xfrm>
          <a:off x="4972050" y="15567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1" name="Text Box 15">
          <a:extLst>
            <a:ext uri="{FF2B5EF4-FFF2-40B4-BE49-F238E27FC236}">
              <a16:creationId xmlns:a16="http://schemas.microsoft.com/office/drawing/2014/main" id="{00000000-0008-0000-0500-0000BF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2" name="Text Box 15">
          <a:extLst>
            <a:ext uri="{FF2B5EF4-FFF2-40B4-BE49-F238E27FC236}">
              <a16:creationId xmlns:a16="http://schemas.microsoft.com/office/drawing/2014/main" id="{00000000-0008-0000-0500-0000C0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56743"/>
    <xdr:sp macro="" textlink="">
      <xdr:nvSpPr>
        <xdr:cNvPr id="4033" name="Text Box 15">
          <a:extLst>
            <a:ext uri="{FF2B5EF4-FFF2-40B4-BE49-F238E27FC236}">
              <a16:creationId xmlns:a16="http://schemas.microsoft.com/office/drawing/2014/main" id="{00000000-0008-0000-0500-0000C10F0000}"/>
            </a:ext>
          </a:extLst>
        </xdr:cNvPr>
        <xdr:cNvSpPr txBox="1">
          <a:spLocks noChangeArrowheads="1"/>
        </xdr:cNvSpPr>
      </xdr:nvSpPr>
      <xdr:spPr bwMode="auto">
        <a:xfrm>
          <a:off x="4972050" y="15567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213632"/>
    <xdr:sp macro="" textlink="">
      <xdr:nvSpPr>
        <xdr:cNvPr id="4034" name="Text Box 15">
          <a:extLst>
            <a:ext uri="{FF2B5EF4-FFF2-40B4-BE49-F238E27FC236}">
              <a16:creationId xmlns:a16="http://schemas.microsoft.com/office/drawing/2014/main" id="{00000000-0008-0000-0500-0000C20F0000}"/>
            </a:ext>
          </a:extLst>
        </xdr:cNvPr>
        <xdr:cNvSpPr txBox="1">
          <a:spLocks noChangeArrowheads="1"/>
        </xdr:cNvSpPr>
      </xdr:nvSpPr>
      <xdr:spPr bwMode="auto">
        <a:xfrm>
          <a:off x="4972050" y="15567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46</xdr:row>
      <xdr:rowOff>504825</xdr:rowOff>
    </xdr:from>
    <xdr:ext cx="95250" cy="444331"/>
    <xdr:sp macro="" textlink="">
      <xdr:nvSpPr>
        <xdr:cNvPr id="4035" name="Text Box 15">
          <a:extLst>
            <a:ext uri="{FF2B5EF4-FFF2-40B4-BE49-F238E27FC236}">
              <a16:creationId xmlns:a16="http://schemas.microsoft.com/office/drawing/2014/main" id="{00000000-0008-0000-0500-0000C30F0000}"/>
            </a:ext>
          </a:extLst>
        </xdr:cNvPr>
        <xdr:cNvSpPr txBox="1">
          <a:spLocks noChangeArrowheads="1"/>
        </xdr:cNvSpPr>
      </xdr:nvSpPr>
      <xdr:spPr bwMode="auto">
        <a:xfrm>
          <a:off x="4972050" y="15567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6" name="Text Box 15">
          <a:extLst>
            <a:ext uri="{FF2B5EF4-FFF2-40B4-BE49-F238E27FC236}">
              <a16:creationId xmlns:a16="http://schemas.microsoft.com/office/drawing/2014/main" id="{00000000-0008-0000-0500-0000C4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48</xdr:row>
      <xdr:rowOff>504825</xdr:rowOff>
    </xdr:from>
    <xdr:ext cx="95250" cy="213632"/>
    <xdr:sp macro="" textlink="">
      <xdr:nvSpPr>
        <xdr:cNvPr id="4037" name="Text Box 15">
          <a:extLst>
            <a:ext uri="{FF2B5EF4-FFF2-40B4-BE49-F238E27FC236}">
              <a16:creationId xmlns:a16="http://schemas.microsoft.com/office/drawing/2014/main" id="{00000000-0008-0000-0500-0000C50F0000}"/>
            </a:ext>
          </a:extLst>
        </xdr:cNvPr>
        <xdr:cNvSpPr txBox="1">
          <a:spLocks noChangeArrowheads="1"/>
        </xdr:cNvSpPr>
      </xdr:nvSpPr>
      <xdr:spPr bwMode="auto">
        <a:xfrm>
          <a:off x="4972050" y="16316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61691"/>
    <xdr:sp macro="" textlink="">
      <xdr:nvSpPr>
        <xdr:cNvPr id="4038" name="Text Box 15">
          <a:extLst>
            <a:ext uri="{FF2B5EF4-FFF2-40B4-BE49-F238E27FC236}">
              <a16:creationId xmlns:a16="http://schemas.microsoft.com/office/drawing/2014/main" id="{00000000-0008-0000-0500-0000C6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39" name="Text Box 15">
          <a:extLst>
            <a:ext uri="{FF2B5EF4-FFF2-40B4-BE49-F238E27FC236}">
              <a16:creationId xmlns:a16="http://schemas.microsoft.com/office/drawing/2014/main" id="{00000000-0008-0000-0500-0000C7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0" name="Text Box 15">
          <a:extLst>
            <a:ext uri="{FF2B5EF4-FFF2-40B4-BE49-F238E27FC236}">
              <a16:creationId xmlns:a16="http://schemas.microsoft.com/office/drawing/2014/main" id="{00000000-0008-0000-0500-0000C8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8496"/>
    <xdr:sp macro="" textlink="">
      <xdr:nvSpPr>
        <xdr:cNvPr id="4041" name="Text Box 15">
          <a:extLst>
            <a:ext uri="{FF2B5EF4-FFF2-40B4-BE49-F238E27FC236}">
              <a16:creationId xmlns:a16="http://schemas.microsoft.com/office/drawing/2014/main" id="{00000000-0008-0000-0500-0000C9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2" name="Text Box 15">
          <a:extLst>
            <a:ext uri="{FF2B5EF4-FFF2-40B4-BE49-F238E27FC236}">
              <a16:creationId xmlns:a16="http://schemas.microsoft.com/office/drawing/2014/main" id="{00000000-0008-0000-0500-0000C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3" name="Text Box 15">
          <a:extLst>
            <a:ext uri="{FF2B5EF4-FFF2-40B4-BE49-F238E27FC236}">
              <a16:creationId xmlns:a16="http://schemas.microsoft.com/office/drawing/2014/main" id="{00000000-0008-0000-0500-0000CB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56743"/>
    <xdr:sp macro="" textlink="">
      <xdr:nvSpPr>
        <xdr:cNvPr id="4044" name="Text Box 15">
          <a:extLst>
            <a:ext uri="{FF2B5EF4-FFF2-40B4-BE49-F238E27FC236}">
              <a16:creationId xmlns:a16="http://schemas.microsoft.com/office/drawing/2014/main" id="{00000000-0008-0000-0500-0000CC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5" name="Text Box 15">
          <a:extLst>
            <a:ext uri="{FF2B5EF4-FFF2-40B4-BE49-F238E27FC236}">
              <a16:creationId xmlns:a16="http://schemas.microsoft.com/office/drawing/2014/main" id="{00000000-0008-0000-0500-0000CD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444331"/>
    <xdr:sp macro="" textlink="">
      <xdr:nvSpPr>
        <xdr:cNvPr id="4046" name="Text Box 15">
          <a:extLst>
            <a:ext uri="{FF2B5EF4-FFF2-40B4-BE49-F238E27FC236}">
              <a16:creationId xmlns:a16="http://schemas.microsoft.com/office/drawing/2014/main" id="{00000000-0008-0000-0500-0000CE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7" name="Text Box 15">
          <a:extLst>
            <a:ext uri="{FF2B5EF4-FFF2-40B4-BE49-F238E27FC236}">
              <a16:creationId xmlns:a16="http://schemas.microsoft.com/office/drawing/2014/main" id="{00000000-0008-0000-0500-0000CF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50</xdr:row>
      <xdr:rowOff>504825</xdr:rowOff>
    </xdr:from>
    <xdr:ext cx="95250" cy="213632"/>
    <xdr:sp macro="" textlink="">
      <xdr:nvSpPr>
        <xdr:cNvPr id="4048" name="Text Box 15">
          <a:extLst>
            <a:ext uri="{FF2B5EF4-FFF2-40B4-BE49-F238E27FC236}">
              <a16:creationId xmlns:a16="http://schemas.microsoft.com/office/drawing/2014/main" id="{00000000-0008-0000-0500-0000D0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61691"/>
    <xdr:sp macro="" textlink="">
      <xdr:nvSpPr>
        <xdr:cNvPr id="4049" name="Text Box 15">
          <a:extLst>
            <a:ext uri="{FF2B5EF4-FFF2-40B4-BE49-F238E27FC236}">
              <a16:creationId xmlns:a16="http://schemas.microsoft.com/office/drawing/2014/main" id="{00000000-0008-0000-0500-0000D10F0000}"/>
            </a:ext>
          </a:extLst>
        </xdr:cNvPr>
        <xdr:cNvSpPr txBox="1">
          <a:spLocks noChangeArrowheads="1"/>
        </xdr:cNvSpPr>
      </xdr:nvSpPr>
      <xdr:spPr bwMode="auto">
        <a:xfrm>
          <a:off x="4972050" y="178149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0" name="Text Box 15">
          <a:extLst>
            <a:ext uri="{FF2B5EF4-FFF2-40B4-BE49-F238E27FC236}">
              <a16:creationId xmlns:a16="http://schemas.microsoft.com/office/drawing/2014/main" id="{00000000-0008-0000-0500-0000D2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1" name="Text Box 15">
          <a:extLst>
            <a:ext uri="{FF2B5EF4-FFF2-40B4-BE49-F238E27FC236}">
              <a16:creationId xmlns:a16="http://schemas.microsoft.com/office/drawing/2014/main" id="{00000000-0008-0000-0500-0000D3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8496"/>
    <xdr:sp macro="" textlink="">
      <xdr:nvSpPr>
        <xdr:cNvPr id="4052" name="Text Box 15">
          <a:extLst>
            <a:ext uri="{FF2B5EF4-FFF2-40B4-BE49-F238E27FC236}">
              <a16:creationId xmlns:a16="http://schemas.microsoft.com/office/drawing/2014/main" id="{00000000-0008-0000-0500-0000D40F0000}"/>
            </a:ext>
          </a:extLst>
        </xdr:cNvPr>
        <xdr:cNvSpPr txBox="1">
          <a:spLocks noChangeArrowheads="1"/>
        </xdr:cNvSpPr>
      </xdr:nvSpPr>
      <xdr:spPr bwMode="auto">
        <a:xfrm>
          <a:off x="4972050" y="17814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3" name="Text Box 15">
          <a:extLst>
            <a:ext uri="{FF2B5EF4-FFF2-40B4-BE49-F238E27FC236}">
              <a16:creationId xmlns:a16="http://schemas.microsoft.com/office/drawing/2014/main" id="{00000000-0008-0000-0500-0000D5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4" name="Text Box 15">
          <a:extLst>
            <a:ext uri="{FF2B5EF4-FFF2-40B4-BE49-F238E27FC236}">
              <a16:creationId xmlns:a16="http://schemas.microsoft.com/office/drawing/2014/main" id="{00000000-0008-0000-0500-0000D6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56743"/>
    <xdr:sp macro="" textlink="">
      <xdr:nvSpPr>
        <xdr:cNvPr id="4055" name="Text Box 15">
          <a:extLst>
            <a:ext uri="{FF2B5EF4-FFF2-40B4-BE49-F238E27FC236}">
              <a16:creationId xmlns:a16="http://schemas.microsoft.com/office/drawing/2014/main" id="{00000000-0008-0000-0500-0000D70F0000}"/>
            </a:ext>
          </a:extLst>
        </xdr:cNvPr>
        <xdr:cNvSpPr txBox="1">
          <a:spLocks noChangeArrowheads="1"/>
        </xdr:cNvSpPr>
      </xdr:nvSpPr>
      <xdr:spPr bwMode="auto">
        <a:xfrm>
          <a:off x="4972050" y="17814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6" name="Text Box 15">
          <a:extLst>
            <a:ext uri="{FF2B5EF4-FFF2-40B4-BE49-F238E27FC236}">
              <a16:creationId xmlns:a16="http://schemas.microsoft.com/office/drawing/2014/main" id="{00000000-0008-0000-0500-0000D8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444331"/>
    <xdr:sp macro="" textlink="">
      <xdr:nvSpPr>
        <xdr:cNvPr id="4057" name="Text Box 15">
          <a:extLst>
            <a:ext uri="{FF2B5EF4-FFF2-40B4-BE49-F238E27FC236}">
              <a16:creationId xmlns:a16="http://schemas.microsoft.com/office/drawing/2014/main" id="{00000000-0008-0000-0500-0000D90F0000}"/>
            </a:ext>
          </a:extLst>
        </xdr:cNvPr>
        <xdr:cNvSpPr txBox="1">
          <a:spLocks noChangeArrowheads="1"/>
        </xdr:cNvSpPr>
      </xdr:nvSpPr>
      <xdr:spPr bwMode="auto">
        <a:xfrm>
          <a:off x="4972050" y="17814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8" name="Text Box 15">
          <a:extLst>
            <a:ext uri="{FF2B5EF4-FFF2-40B4-BE49-F238E27FC236}">
              <a16:creationId xmlns:a16="http://schemas.microsoft.com/office/drawing/2014/main" id="{00000000-0008-0000-0500-0000DA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52</xdr:row>
      <xdr:rowOff>504825</xdr:rowOff>
    </xdr:from>
    <xdr:ext cx="95250" cy="213632"/>
    <xdr:sp macro="" textlink="">
      <xdr:nvSpPr>
        <xdr:cNvPr id="4059" name="Text Box 15">
          <a:extLst>
            <a:ext uri="{FF2B5EF4-FFF2-40B4-BE49-F238E27FC236}">
              <a16:creationId xmlns:a16="http://schemas.microsoft.com/office/drawing/2014/main" id="{00000000-0008-0000-0500-0000DB0F0000}"/>
            </a:ext>
          </a:extLst>
        </xdr:cNvPr>
        <xdr:cNvSpPr txBox="1">
          <a:spLocks noChangeArrowheads="1"/>
        </xdr:cNvSpPr>
      </xdr:nvSpPr>
      <xdr:spPr bwMode="auto">
        <a:xfrm>
          <a:off x="4972050" y="17814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0" name="Text Box 15">
          <a:extLst>
            <a:ext uri="{FF2B5EF4-FFF2-40B4-BE49-F238E27FC236}">
              <a16:creationId xmlns:a16="http://schemas.microsoft.com/office/drawing/2014/main" id="{00000000-0008-0000-0500-0000DC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1" name="Text Box 15">
          <a:extLst>
            <a:ext uri="{FF2B5EF4-FFF2-40B4-BE49-F238E27FC236}">
              <a16:creationId xmlns:a16="http://schemas.microsoft.com/office/drawing/2014/main" id="{00000000-0008-0000-0500-0000DD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2" name="Text Box 15">
          <a:extLst>
            <a:ext uri="{FF2B5EF4-FFF2-40B4-BE49-F238E27FC236}">
              <a16:creationId xmlns:a16="http://schemas.microsoft.com/office/drawing/2014/main" id="{00000000-0008-0000-0500-0000DE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3" name="Text Box 15">
          <a:extLst>
            <a:ext uri="{FF2B5EF4-FFF2-40B4-BE49-F238E27FC236}">
              <a16:creationId xmlns:a16="http://schemas.microsoft.com/office/drawing/2014/main" id="{00000000-0008-0000-0500-0000DF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54</xdr:row>
      <xdr:rowOff>504825</xdr:rowOff>
    </xdr:from>
    <xdr:ext cx="95250" cy="213632"/>
    <xdr:sp macro="" textlink="">
      <xdr:nvSpPr>
        <xdr:cNvPr id="4064" name="Text Box 15">
          <a:extLst>
            <a:ext uri="{FF2B5EF4-FFF2-40B4-BE49-F238E27FC236}">
              <a16:creationId xmlns:a16="http://schemas.microsoft.com/office/drawing/2014/main" id="{00000000-0008-0000-0500-0000E00F0000}"/>
            </a:ext>
          </a:extLst>
        </xdr:cNvPr>
        <xdr:cNvSpPr txBox="1">
          <a:spLocks noChangeArrowheads="1"/>
        </xdr:cNvSpPr>
      </xdr:nvSpPr>
      <xdr:spPr bwMode="auto">
        <a:xfrm>
          <a:off x="4972050" y="18564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5" name="Text Box 15">
          <a:extLst>
            <a:ext uri="{FF2B5EF4-FFF2-40B4-BE49-F238E27FC236}">
              <a16:creationId xmlns:a16="http://schemas.microsoft.com/office/drawing/2014/main" id="{00000000-0008-0000-0500-0000E1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6" name="Text Box 15">
          <a:extLst>
            <a:ext uri="{FF2B5EF4-FFF2-40B4-BE49-F238E27FC236}">
              <a16:creationId xmlns:a16="http://schemas.microsoft.com/office/drawing/2014/main" id="{00000000-0008-0000-0500-0000E2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67" name="Text Box 15">
          <a:extLst>
            <a:ext uri="{FF2B5EF4-FFF2-40B4-BE49-F238E27FC236}">
              <a16:creationId xmlns:a16="http://schemas.microsoft.com/office/drawing/2014/main" id="{00000000-0008-0000-0500-0000E3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8496"/>
    <xdr:sp macro="" textlink="">
      <xdr:nvSpPr>
        <xdr:cNvPr id="4068" name="Text Box 15">
          <a:extLst>
            <a:ext uri="{FF2B5EF4-FFF2-40B4-BE49-F238E27FC236}">
              <a16:creationId xmlns:a16="http://schemas.microsoft.com/office/drawing/2014/main" id="{00000000-0008-0000-0500-0000E4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69" name="Text Box 15">
          <a:extLst>
            <a:ext uri="{FF2B5EF4-FFF2-40B4-BE49-F238E27FC236}">
              <a16:creationId xmlns:a16="http://schemas.microsoft.com/office/drawing/2014/main" id="{00000000-0008-0000-0500-0000E5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0" name="Text Box 15">
          <a:extLst>
            <a:ext uri="{FF2B5EF4-FFF2-40B4-BE49-F238E27FC236}">
              <a16:creationId xmlns:a16="http://schemas.microsoft.com/office/drawing/2014/main" id="{00000000-0008-0000-0500-0000E6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56743"/>
    <xdr:sp macro="" textlink="">
      <xdr:nvSpPr>
        <xdr:cNvPr id="4071" name="Text Box 15">
          <a:extLst>
            <a:ext uri="{FF2B5EF4-FFF2-40B4-BE49-F238E27FC236}">
              <a16:creationId xmlns:a16="http://schemas.microsoft.com/office/drawing/2014/main" id="{00000000-0008-0000-0500-0000E7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2" name="Text Box 15">
          <a:extLst>
            <a:ext uri="{FF2B5EF4-FFF2-40B4-BE49-F238E27FC236}">
              <a16:creationId xmlns:a16="http://schemas.microsoft.com/office/drawing/2014/main" id="{00000000-0008-0000-0500-0000E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444331"/>
    <xdr:sp macro="" textlink="">
      <xdr:nvSpPr>
        <xdr:cNvPr id="4073" name="Text Box 15">
          <a:extLst>
            <a:ext uri="{FF2B5EF4-FFF2-40B4-BE49-F238E27FC236}">
              <a16:creationId xmlns:a16="http://schemas.microsoft.com/office/drawing/2014/main" id="{00000000-0008-0000-0500-0000E9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4" name="Text Box 15">
          <a:extLst>
            <a:ext uri="{FF2B5EF4-FFF2-40B4-BE49-F238E27FC236}">
              <a16:creationId xmlns:a16="http://schemas.microsoft.com/office/drawing/2014/main" id="{00000000-0008-0000-0500-0000E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5" name="Text Box 15">
          <a:extLst>
            <a:ext uri="{FF2B5EF4-FFF2-40B4-BE49-F238E27FC236}">
              <a16:creationId xmlns:a16="http://schemas.microsoft.com/office/drawing/2014/main" id="{00000000-0008-0000-0500-0000E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6" name="Text Box 15">
          <a:extLst>
            <a:ext uri="{FF2B5EF4-FFF2-40B4-BE49-F238E27FC236}">
              <a16:creationId xmlns:a16="http://schemas.microsoft.com/office/drawing/2014/main" id="{00000000-0008-0000-0500-0000E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7" name="Text Box 15">
          <a:extLst>
            <a:ext uri="{FF2B5EF4-FFF2-40B4-BE49-F238E27FC236}">
              <a16:creationId xmlns:a16="http://schemas.microsoft.com/office/drawing/2014/main" id="{00000000-0008-0000-0500-0000ED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56</xdr:row>
      <xdr:rowOff>504825</xdr:rowOff>
    </xdr:from>
    <xdr:ext cx="95250" cy="213632"/>
    <xdr:sp macro="" textlink="">
      <xdr:nvSpPr>
        <xdr:cNvPr id="4078" name="Text Box 15">
          <a:extLst>
            <a:ext uri="{FF2B5EF4-FFF2-40B4-BE49-F238E27FC236}">
              <a16:creationId xmlns:a16="http://schemas.microsoft.com/office/drawing/2014/main" id="{00000000-0008-0000-0500-0000EE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79" name="Text Box 15">
          <a:extLst>
            <a:ext uri="{FF2B5EF4-FFF2-40B4-BE49-F238E27FC236}">
              <a16:creationId xmlns:a16="http://schemas.microsoft.com/office/drawing/2014/main" id="{00000000-0008-0000-0500-0000EF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0" name="Text Box 15">
          <a:extLst>
            <a:ext uri="{FF2B5EF4-FFF2-40B4-BE49-F238E27FC236}">
              <a16:creationId xmlns:a16="http://schemas.microsoft.com/office/drawing/2014/main" id="{00000000-0008-0000-0500-0000F0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1" name="Text Box 15">
          <a:extLst>
            <a:ext uri="{FF2B5EF4-FFF2-40B4-BE49-F238E27FC236}">
              <a16:creationId xmlns:a16="http://schemas.microsoft.com/office/drawing/2014/main" id="{00000000-0008-0000-0500-0000F1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8496"/>
    <xdr:sp macro="" textlink="">
      <xdr:nvSpPr>
        <xdr:cNvPr id="4082" name="Text Box 15">
          <a:extLst>
            <a:ext uri="{FF2B5EF4-FFF2-40B4-BE49-F238E27FC236}">
              <a16:creationId xmlns:a16="http://schemas.microsoft.com/office/drawing/2014/main" id="{00000000-0008-0000-0500-0000F20F0000}"/>
            </a:ext>
          </a:extLst>
        </xdr:cNvPr>
        <xdr:cNvSpPr txBox="1">
          <a:spLocks noChangeArrowheads="1"/>
        </xdr:cNvSpPr>
      </xdr:nvSpPr>
      <xdr:spPr bwMode="auto">
        <a:xfrm>
          <a:off x="4972050" y="20062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3" name="Text Box 15">
          <a:extLst>
            <a:ext uri="{FF2B5EF4-FFF2-40B4-BE49-F238E27FC236}">
              <a16:creationId xmlns:a16="http://schemas.microsoft.com/office/drawing/2014/main" id="{00000000-0008-0000-0500-0000F3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4" name="Text Box 15">
          <a:extLst>
            <a:ext uri="{FF2B5EF4-FFF2-40B4-BE49-F238E27FC236}">
              <a16:creationId xmlns:a16="http://schemas.microsoft.com/office/drawing/2014/main" id="{00000000-0008-0000-0500-0000F4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56743"/>
    <xdr:sp macro="" textlink="">
      <xdr:nvSpPr>
        <xdr:cNvPr id="4085" name="Text Box 15">
          <a:extLst>
            <a:ext uri="{FF2B5EF4-FFF2-40B4-BE49-F238E27FC236}">
              <a16:creationId xmlns:a16="http://schemas.microsoft.com/office/drawing/2014/main" id="{00000000-0008-0000-0500-0000F50F0000}"/>
            </a:ext>
          </a:extLst>
        </xdr:cNvPr>
        <xdr:cNvSpPr txBox="1">
          <a:spLocks noChangeArrowheads="1"/>
        </xdr:cNvSpPr>
      </xdr:nvSpPr>
      <xdr:spPr bwMode="auto">
        <a:xfrm>
          <a:off x="4972050" y="20062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6" name="Text Box 15">
          <a:extLst>
            <a:ext uri="{FF2B5EF4-FFF2-40B4-BE49-F238E27FC236}">
              <a16:creationId xmlns:a16="http://schemas.microsoft.com/office/drawing/2014/main" id="{00000000-0008-0000-0500-0000F6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444331"/>
    <xdr:sp macro="" textlink="">
      <xdr:nvSpPr>
        <xdr:cNvPr id="4087" name="Text Box 15">
          <a:extLst>
            <a:ext uri="{FF2B5EF4-FFF2-40B4-BE49-F238E27FC236}">
              <a16:creationId xmlns:a16="http://schemas.microsoft.com/office/drawing/2014/main" id="{00000000-0008-0000-0500-0000F70F0000}"/>
            </a:ext>
          </a:extLst>
        </xdr:cNvPr>
        <xdr:cNvSpPr txBox="1">
          <a:spLocks noChangeArrowheads="1"/>
        </xdr:cNvSpPr>
      </xdr:nvSpPr>
      <xdr:spPr bwMode="auto">
        <a:xfrm>
          <a:off x="4972050" y="20062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8" name="Text Box 15">
          <a:extLst>
            <a:ext uri="{FF2B5EF4-FFF2-40B4-BE49-F238E27FC236}">
              <a16:creationId xmlns:a16="http://schemas.microsoft.com/office/drawing/2014/main" id="{00000000-0008-0000-0500-0000F8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89" name="Text Box 15">
          <a:extLst>
            <a:ext uri="{FF2B5EF4-FFF2-40B4-BE49-F238E27FC236}">
              <a16:creationId xmlns:a16="http://schemas.microsoft.com/office/drawing/2014/main" id="{00000000-0008-0000-0500-0000F9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0" name="Text Box 15">
          <a:extLst>
            <a:ext uri="{FF2B5EF4-FFF2-40B4-BE49-F238E27FC236}">
              <a16:creationId xmlns:a16="http://schemas.microsoft.com/office/drawing/2014/main" id="{00000000-0008-0000-0500-0000FA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1" name="Text Box 15">
          <a:extLst>
            <a:ext uri="{FF2B5EF4-FFF2-40B4-BE49-F238E27FC236}">
              <a16:creationId xmlns:a16="http://schemas.microsoft.com/office/drawing/2014/main" id="{00000000-0008-0000-0500-0000FB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58</xdr:row>
      <xdr:rowOff>504825</xdr:rowOff>
    </xdr:from>
    <xdr:ext cx="95250" cy="213632"/>
    <xdr:sp macro="" textlink="">
      <xdr:nvSpPr>
        <xdr:cNvPr id="4092" name="Text Box 15">
          <a:extLst>
            <a:ext uri="{FF2B5EF4-FFF2-40B4-BE49-F238E27FC236}">
              <a16:creationId xmlns:a16="http://schemas.microsoft.com/office/drawing/2014/main" id="{00000000-0008-0000-0500-0000FC0F0000}"/>
            </a:ext>
          </a:extLst>
        </xdr:cNvPr>
        <xdr:cNvSpPr txBox="1">
          <a:spLocks noChangeArrowheads="1"/>
        </xdr:cNvSpPr>
      </xdr:nvSpPr>
      <xdr:spPr bwMode="auto">
        <a:xfrm>
          <a:off x="4972050" y="20062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3" name="Text Box 15">
          <a:extLst>
            <a:ext uri="{FF2B5EF4-FFF2-40B4-BE49-F238E27FC236}">
              <a16:creationId xmlns:a16="http://schemas.microsoft.com/office/drawing/2014/main" id="{00000000-0008-0000-0500-0000FD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4" name="Text Box 15">
          <a:extLst>
            <a:ext uri="{FF2B5EF4-FFF2-40B4-BE49-F238E27FC236}">
              <a16:creationId xmlns:a16="http://schemas.microsoft.com/office/drawing/2014/main" id="{00000000-0008-0000-0500-0000FE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5" name="Text Box 15">
          <a:extLst>
            <a:ext uri="{FF2B5EF4-FFF2-40B4-BE49-F238E27FC236}">
              <a16:creationId xmlns:a16="http://schemas.microsoft.com/office/drawing/2014/main" id="{00000000-0008-0000-0500-0000FF0F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6" name="Text Box 15">
          <a:extLst>
            <a:ext uri="{FF2B5EF4-FFF2-40B4-BE49-F238E27FC236}">
              <a16:creationId xmlns:a16="http://schemas.microsoft.com/office/drawing/2014/main" id="{00000000-0008-0000-0500-000000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7" name="Text Box 15">
          <a:extLst>
            <a:ext uri="{FF2B5EF4-FFF2-40B4-BE49-F238E27FC236}">
              <a16:creationId xmlns:a16="http://schemas.microsoft.com/office/drawing/2014/main" id="{00000000-0008-0000-0500-000001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8" name="Text Box 15">
          <a:extLst>
            <a:ext uri="{FF2B5EF4-FFF2-40B4-BE49-F238E27FC236}">
              <a16:creationId xmlns:a16="http://schemas.microsoft.com/office/drawing/2014/main" id="{00000000-0008-0000-0500-000002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099" name="Text Box 15">
          <a:extLst>
            <a:ext uri="{FF2B5EF4-FFF2-40B4-BE49-F238E27FC236}">
              <a16:creationId xmlns:a16="http://schemas.microsoft.com/office/drawing/2014/main" id="{00000000-0008-0000-0500-000003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60</xdr:row>
      <xdr:rowOff>504825</xdr:rowOff>
    </xdr:from>
    <xdr:ext cx="95250" cy="213632"/>
    <xdr:sp macro="" textlink="">
      <xdr:nvSpPr>
        <xdr:cNvPr id="4100" name="Text Box 15">
          <a:extLst>
            <a:ext uri="{FF2B5EF4-FFF2-40B4-BE49-F238E27FC236}">
              <a16:creationId xmlns:a16="http://schemas.microsoft.com/office/drawing/2014/main" id="{00000000-0008-0000-0500-000004100000}"/>
            </a:ext>
          </a:extLst>
        </xdr:cNvPr>
        <xdr:cNvSpPr txBox="1">
          <a:spLocks noChangeArrowheads="1"/>
        </xdr:cNvSpPr>
      </xdr:nvSpPr>
      <xdr:spPr bwMode="auto">
        <a:xfrm>
          <a:off x="4972050" y="20812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8496"/>
    <xdr:sp macro="" textlink="">
      <xdr:nvSpPr>
        <xdr:cNvPr id="4101" name="Text Box 15">
          <a:extLst>
            <a:ext uri="{FF2B5EF4-FFF2-40B4-BE49-F238E27FC236}">
              <a16:creationId xmlns:a16="http://schemas.microsoft.com/office/drawing/2014/main" id="{00000000-0008-0000-0500-000005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2" name="Text Box 15">
          <a:extLst>
            <a:ext uri="{FF2B5EF4-FFF2-40B4-BE49-F238E27FC236}">
              <a16:creationId xmlns:a16="http://schemas.microsoft.com/office/drawing/2014/main" id="{00000000-0008-0000-0500-000006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3" name="Text Box 15">
          <a:extLst>
            <a:ext uri="{FF2B5EF4-FFF2-40B4-BE49-F238E27FC236}">
              <a16:creationId xmlns:a16="http://schemas.microsoft.com/office/drawing/2014/main" id="{00000000-0008-0000-0500-000007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56743"/>
    <xdr:sp macro="" textlink="">
      <xdr:nvSpPr>
        <xdr:cNvPr id="4104" name="Text Box 15">
          <a:extLst>
            <a:ext uri="{FF2B5EF4-FFF2-40B4-BE49-F238E27FC236}">
              <a16:creationId xmlns:a16="http://schemas.microsoft.com/office/drawing/2014/main" id="{00000000-0008-0000-0500-000008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5" name="Text Box 15">
          <a:extLst>
            <a:ext uri="{FF2B5EF4-FFF2-40B4-BE49-F238E27FC236}">
              <a16:creationId xmlns:a16="http://schemas.microsoft.com/office/drawing/2014/main" id="{00000000-0008-0000-0500-00000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444331"/>
    <xdr:sp macro="" textlink="">
      <xdr:nvSpPr>
        <xdr:cNvPr id="4106" name="Text Box 15">
          <a:extLst>
            <a:ext uri="{FF2B5EF4-FFF2-40B4-BE49-F238E27FC236}">
              <a16:creationId xmlns:a16="http://schemas.microsoft.com/office/drawing/2014/main" id="{00000000-0008-0000-0500-00000A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7" name="Text Box 15">
          <a:extLst>
            <a:ext uri="{FF2B5EF4-FFF2-40B4-BE49-F238E27FC236}">
              <a16:creationId xmlns:a16="http://schemas.microsoft.com/office/drawing/2014/main" id="{00000000-0008-0000-0500-00000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8" name="Text Box 15">
          <a:extLst>
            <a:ext uri="{FF2B5EF4-FFF2-40B4-BE49-F238E27FC236}">
              <a16:creationId xmlns:a16="http://schemas.microsoft.com/office/drawing/2014/main" id="{00000000-0008-0000-0500-00000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09" name="Text Box 15">
          <a:extLst>
            <a:ext uri="{FF2B5EF4-FFF2-40B4-BE49-F238E27FC236}">
              <a16:creationId xmlns:a16="http://schemas.microsoft.com/office/drawing/2014/main" id="{00000000-0008-0000-0500-00000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0" name="Text Box 15">
          <a:extLst>
            <a:ext uri="{FF2B5EF4-FFF2-40B4-BE49-F238E27FC236}">
              <a16:creationId xmlns:a16="http://schemas.microsoft.com/office/drawing/2014/main" id="{00000000-0008-0000-0500-00000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1" name="Text Box 15">
          <a:extLst>
            <a:ext uri="{FF2B5EF4-FFF2-40B4-BE49-F238E27FC236}">
              <a16:creationId xmlns:a16="http://schemas.microsoft.com/office/drawing/2014/main" id="{00000000-0008-0000-0500-00000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2" name="Text Box 15">
          <a:extLst>
            <a:ext uri="{FF2B5EF4-FFF2-40B4-BE49-F238E27FC236}">
              <a16:creationId xmlns:a16="http://schemas.microsoft.com/office/drawing/2014/main" id="{00000000-0008-0000-0500-00001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3" name="Text Box 15">
          <a:extLst>
            <a:ext uri="{FF2B5EF4-FFF2-40B4-BE49-F238E27FC236}">
              <a16:creationId xmlns:a16="http://schemas.microsoft.com/office/drawing/2014/main" id="{00000000-0008-0000-0500-000011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62</xdr:row>
      <xdr:rowOff>504825</xdr:rowOff>
    </xdr:from>
    <xdr:ext cx="95250" cy="213632"/>
    <xdr:sp macro="" textlink="">
      <xdr:nvSpPr>
        <xdr:cNvPr id="4114" name="Text Box 15">
          <a:extLst>
            <a:ext uri="{FF2B5EF4-FFF2-40B4-BE49-F238E27FC236}">
              <a16:creationId xmlns:a16="http://schemas.microsoft.com/office/drawing/2014/main" id="{00000000-0008-0000-0500-000012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8496"/>
    <xdr:sp macro="" textlink="">
      <xdr:nvSpPr>
        <xdr:cNvPr id="4115" name="Text Box 15">
          <a:extLst>
            <a:ext uri="{FF2B5EF4-FFF2-40B4-BE49-F238E27FC236}">
              <a16:creationId xmlns:a16="http://schemas.microsoft.com/office/drawing/2014/main" id="{00000000-0008-0000-0500-000013100000}"/>
            </a:ext>
          </a:extLst>
        </xdr:cNvPr>
        <xdr:cNvSpPr txBox="1">
          <a:spLocks noChangeArrowheads="1"/>
        </xdr:cNvSpPr>
      </xdr:nvSpPr>
      <xdr:spPr bwMode="auto">
        <a:xfrm>
          <a:off x="4972050" y="22310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6" name="Text Box 15">
          <a:extLst>
            <a:ext uri="{FF2B5EF4-FFF2-40B4-BE49-F238E27FC236}">
              <a16:creationId xmlns:a16="http://schemas.microsoft.com/office/drawing/2014/main" id="{00000000-0008-0000-0500-000014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17" name="Text Box 15">
          <a:extLst>
            <a:ext uri="{FF2B5EF4-FFF2-40B4-BE49-F238E27FC236}">
              <a16:creationId xmlns:a16="http://schemas.microsoft.com/office/drawing/2014/main" id="{00000000-0008-0000-0500-000015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56743"/>
    <xdr:sp macro="" textlink="">
      <xdr:nvSpPr>
        <xdr:cNvPr id="4118" name="Text Box 15">
          <a:extLst>
            <a:ext uri="{FF2B5EF4-FFF2-40B4-BE49-F238E27FC236}">
              <a16:creationId xmlns:a16="http://schemas.microsoft.com/office/drawing/2014/main" id="{00000000-0008-0000-0500-000016100000}"/>
            </a:ext>
          </a:extLst>
        </xdr:cNvPr>
        <xdr:cNvSpPr txBox="1">
          <a:spLocks noChangeArrowheads="1"/>
        </xdr:cNvSpPr>
      </xdr:nvSpPr>
      <xdr:spPr bwMode="auto">
        <a:xfrm>
          <a:off x="4972050" y="22310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19" name="Text Box 15">
          <a:extLst>
            <a:ext uri="{FF2B5EF4-FFF2-40B4-BE49-F238E27FC236}">
              <a16:creationId xmlns:a16="http://schemas.microsoft.com/office/drawing/2014/main" id="{00000000-0008-0000-0500-000017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444331"/>
    <xdr:sp macro="" textlink="">
      <xdr:nvSpPr>
        <xdr:cNvPr id="4120" name="Text Box 15">
          <a:extLst>
            <a:ext uri="{FF2B5EF4-FFF2-40B4-BE49-F238E27FC236}">
              <a16:creationId xmlns:a16="http://schemas.microsoft.com/office/drawing/2014/main" id="{00000000-0008-0000-0500-000018100000}"/>
            </a:ext>
          </a:extLst>
        </xdr:cNvPr>
        <xdr:cNvSpPr txBox="1">
          <a:spLocks noChangeArrowheads="1"/>
        </xdr:cNvSpPr>
      </xdr:nvSpPr>
      <xdr:spPr bwMode="auto">
        <a:xfrm>
          <a:off x="4972050" y="22310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1" name="Text Box 15">
          <a:extLst>
            <a:ext uri="{FF2B5EF4-FFF2-40B4-BE49-F238E27FC236}">
              <a16:creationId xmlns:a16="http://schemas.microsoft.com/office/drawing/2014/main" id="{00000000-0008-0000-0500-000019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2" name="Text Box 15">
          <a:extLst>
            <a:ext uri="{FF2B5EF4-FFF2-40B4-BE49-F238E27FC236}">
              <a16:creationId xmlns:a16="http://schemas.microsoft.com/office/drawing/2014/main" id="{00000000-0008-0000-0500-00001A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3" name="Text Box 15">
          <a:extLst>
            <a:ext uri="{FF2B5EF4-FFF2-40B4-BE49-F238E27FC236}">
              <a16:creationId xmlns:a16="http://schemas.microsoft.com/office/drawing/2014/main" id="{00000000-0008-0000-0500-00001B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4" name="Text Box 15">
          <a:extLst>
            <a:ext uri="{FF2B5EF4-FFF2-40B4-BE49-F238E27FC236}">
              <a16:creationId xmlns:a16="http://schemas.microsoft.com/office/drawing/2014/main" id="{00000000-0008-0000-0500-00001C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5" name="Text Box 15">
          <a:extLst>
            <a:ext uri="{FF2B5EF4-FFF2-40B4-BE49-F238E27FC236}">
              <a16:creationId xmlns:a16="http://schemas.microsoft.com/office/drawing/2014/main" id="{00000000-0008-0000-0500-00001D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6" name="Text Box 15">
          <a:extLst>
            <a:ext uri="{FF2B5EF4-FFF2-40B4-BE49-F238E27FC236}">
              <a16:creationId xmlns:a16="http://schemas.microsoft.com/office/drawing/2014/main" id="{00000000-0008-0000-0500-00001E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7" name="Text Box 15">
          <a:extLst>
            <a:ext uri="{FF2B5EF4-FFF2-40B4-BE49-F238E27FC236}">
              <a16:creationId xmlns:a16="http://schemas.microsoft.com/office/drawing/2014/main" id="{00000000-0008-0000-0500-00001F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64</xdr:row>
      <xdr:rowOff>504825</xdr:rowOff>
    </xdr:from>
    <xdr:ext cx="95250" cy="213632"/>
    <xdr:sp macro="" textlink="">
      <xdr:nvSpPr>
        <xdr:cNvPr id="4128" name="Text Box 15">
          <a:extLst>
            <a:ext uri="{FF2B5EF4-FFF2-40B4-BE49-F238E27FC236}">
              <a16:creationId xmlns:a16="http://schemas.microsoft.com/office/drawing/2014/main" id="{00000000-0008-0000-0500-000020100000}"/>
            </a:ext>
          </a:extLst>
        </xdr:cNvPr>
        <xdr:cNvSpPr txBox="1">
          <a:spLocks noChangeArrowheads="1"/>
        </xdr:cNvSpPr>
      </xdr:nvSpPr>
      <xdr:spPr bwMode="auto">
        <a:xfrm>
          <a:off x="4972050" y="22310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29" name="Text Box 15">
          <a:extLst>
            <a:ext uri="{FF2B5EF4-FFF2-40B4-BE49-F238E27FC236}">
              <a16:creationId xmlns:a16="http://schemas.microsoft.com/office/drawing/2014/main" id="{00000000-0008-0000-0500-000021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0" name="Text Box 15">
          <a:extLst>
            <a:ext uri="{FF2B5EF4-FFF2-40B4-BE49-F238E27FC236}">
              <a16:creationId xmlns:a16="http://schemas.microsoft.com/office/drawing/2014/main" id="{00000000-0008-0000-0500-000022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1" name="Text Box 15">
          <a:extLst>
            <a:ext uri="{FF2B5EF4-FFF2-40B4-BE49-F238E27FC236}">
              <a16:creationId xmlns:a16="http://schemas.microsoft.com/office/drawing/2014/main" id="{00000000-0008-0000-0500-000023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2" name="Text Box 15">
          <a:extLst>
            <a:ext uri="{FF2B5EF4-FFF2-40B4-BE49-F238E27FC236}">
              <a16:creationId xmlns:a16="http://schemas.microsoft.com/office/drawing/2014/main" id="{00000000-0008-0000-0500-000024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3" name="Text Box 15">
          <a:extLst>
            <a:ext uri="{FF2B5EF4-FFF2-40B4-BE49-F238E27FC236}">
              <a16:creationId xmlns:a16="http://schemas.microsoft.com/office/drawing/2014/main" id="{00000000-0008-0000-0500-000025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4" name="Text Box 15">
          <a:extLst>
            <a:ext uri="{FF2B5EF4-FFF2-40B4-BE49-F238E27FC236}">
              <a16:creationId xmlns:a16="http://schemas.microsoft.com/office/drawing/2014/main" id="{00000000-0008-0000-0500-000026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5" name="Text Box 15">
          <a:extLst>
            <a:ext uri="{FF2B5EF4-FFF2-40B4-BE49-F238E27FC236}">
              <a16:creationId xmlns:a16="http://schemas.microsoft.com/office/drawing/2014/main" id="{00000000-0008-0000-0500-000027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6" name="Text Box 15">
          <a:extLst>
            <a:ext uri="{FF2B5EF4-FFF2-40B4-BE49-F238E27FC236}">
              <a16:creationId xmlns:a16="http://schemas.microsoft.com/office/drawing/2014/main" id="{00000000-0008-0000-0500-000028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7" name="Text Box 15">
          <a:extLst>
            <a:ext uri="{FF2B5EF4-FFF2-40B4-BE49-F238E27FC236}">
              <a16:creationId xmlns:a16="http://schemas.microsoft.com/office/drawing/2014/main" id="{00000000-0008-0000-0500-000029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66</xdr:row>
      <xdr:rowOff>504825</xdr:rowOff>
    </xdr:from>
    <xdr:ext cx="95250" cy="213632"/>
    <xdr:sp macro="" textlink="">
      <xdr:nvSpPr>
        <xdr:cNvPr id="4138" name="Text Box 15">
          <a:extLst>
            <a:ext uri="{FF2B5EF4-FFF2-40B4-BE49-F238E27FC236}">
              <a16:creationId xmlns:a16="http://schemas.microsoft.com/office/drawing/2014/main" id="{00000000-0008-0000-0500-00002A100000}"/>
            </a:ext>
          </a:extLst>
        </xdr:cNvPr>
        <xdr:cNvSpPr txBox="1">
          <a:spLocks noChangeArrowheads="1"/>
        </xdr:cNvSpPr>
      </xdr:nvSpPr>
      <xdr:spPr bwMode="auto">
        <a:xfrm>
          <a:off x="4972050" y="23060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39" name="Text Box 15">
          <a:extLst>
            <a:ext uri="{FF2B5EF4-FFF2-40B4-BE49-F238E27FC236}">
              <a16:creationId xmlns:a16="http://schemas.microsoft.com/office/drawing/2014/main" id="{00000000-0008-0000-0500-00002B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0" name="Text Box 15">
          <a:extLst>
            <a:ext uri="{FF2B5EF4-FFF2-40B4-BE49-F238E27FC236}">
              <a16:creationId xmlns:a16="http://schemas.microsoft.com/office/drawing/2014/main" id="{00000000-0008-0000-0500-00002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1" name="Text Box 15">
          <a:extLst>
            <a:ext uri="{FF2B5EF4-FFF2-40B4-BE49-F238E27FC236}">
              <a16:creationId xmlns:a16="http://schemas.microsoft.com/office/drawing/2014/main" id="{00000000-0008-0000-0500-00002D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8496"/>
    <xdr:sp macro="" textlink="">
      <xdr:nvSpPr>
        <xdr:cNvPr id="4142" name="Text Box 15">
          <a:extLst>
            <a:ext uri="{FF2B5EF4-FFF2-40B4-BE49-F238E27FC236}">
              <a16:creationId xmlns:a16="http://schemas.microsoft.com/office/drawing/2014/main" id="{00000000-0008-0000-0500-00002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3" name="Text Box 15">
          <a:extLst>
            <a:ext uri="{FF2B5EF4-FFF2-40B4-BE49-F238E27FC236}">
              <a16:creationId xmlns:a16="http://schemas.microsoft.com/office/drawing/2014/main" id="{00000000-0008-0000-0500-00002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4" name="Text Box 15">
          <a:extLst>
            <a:ext uri="{FF2B5EF4-FFF2-40B4-BE49-F238E27FC236}">
              <a16:creationId xmlns:a16="http://schemas.microsoft.com/office/drawing/2014/main" id="{00000000-0008-0000-0500-00003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56743"/>
    <xdr:sp macro="" textlink="">
      <xdr:nvSpPr>
        <xdr:cNvPr id="4145" name="Text Box 15">
          <a:extLst>
            <a:ext uri="{FF2B5EF4-FFF2-40B4-BE49-F238E27FC236}">
              <a16:creationId xmlns:a16="http://schemas.microsoft.com/office/drawing/2014/main" id="{00000000-0008-0000-0500-000031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6" name="Text Box 15">
          <a:extLst>
            <a:ext uri="{FF2B5EF4-FFF2-40B4-BE49-F238E27FC236}">
              <a16:creationId xmlns:a16="http://schemas.microsoft.com/office/drawing/2014/main" id="{00000000-0008-0000-0500-00003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444331"/>
    <xdr:sp macro="" textlink="">
      <xdr:nvSpPr>
        <xdr:cNvPr id="4147" name="Text Box 15">
          <a:extLst>
            <a:ext uri="{FF2B5EF4-FFF2-40B4-BE49-F238E27FC236}">
              <a16:creationId xmlns:a16="http://schemas.microsoft.com/office/drawing/2014/main" id="{00000000-0008-0000-0500-00003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8" name="Text Box 15">
          <a:extLst>
            <a:ext uri="{FF2B5EF4-FFF2-40B4-BE49-F238E27FC236}">
              <a16:creationId xmlns:a16="http://schemas.microsoft.com/office/drawing/2014/main" id="{00000000-0008-0000-0500-000034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49" name="Text Box 15">
          <a:extLst>
            <a:ext uri="{FF2B5EF4-FFF2-40B4-BE49-F238E27FC236}">
              <a16:creationId xmlns:a16="http://schemas.microsoft.com/office/drawing/2014/main" id="{00000000-0008-0000-0500-00003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0" name="Text Box 15">
          <a:extLst>
            <a:ext uri="{FF2B5EF4-FFF2-40B4-BE49-F238E27FC236}">
              <a16:creationId xmlns:a16="http://schemas.microsoft.com/office/drawing/2014/main" id="{00000000-0008-0000-0500-000036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1" name="Text Box 15">
          <a:extLst>
            <a:ext uri="{FF2B5EF4-FFF2-40B4-BE49-F238E27FC236}">
              <a16:creationId xmlns:a16="http://schemas.microsoft.com/office/drawing/2014/main" id="{00000000-0008-0000-0500-00003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2" name="Text Box 15">
          <a:extLst>
            <a:ext uri="{FF2B5EF4-FFF2-40B4-BE49-F238E27FC236}">
              <a16:creationId xmlns:a16="http://schemas.microsoft.com/office/drawing/2014/main" id="{00000000-0008-0000-0500-00003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3" name="Text Box 15">
          <a:extLst>
            <a:ext uri="{FF2B5EF4-FFF2-40B4-BE49-F238E27FC236}">
              <a16:creationId xmlns:a16="http://schemas.microsoft.com/office/drawing/2014/main" id="{00000000-0008-0000-0500-00003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4" name="Text Box 15">
          <a:extLst>
            <a:ext uri="{FF2B5EF4-FFF2-40B4-BE49-F238E27FC236}">
              <a16:creationId xmlns:a16="http://schemas.microsoft.com/office/drawing/2014/main" id="{00000000-0008-0000-0500-00003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5" name="Text Box 15">
          <a:extLst>
            <a:ext uri="{FF2B5EF4-FFF2-40B4-BE49-F238E27FC236}">
              <a16:creationId xmlns:a16="http://schemas.microsoft.com/office/drawing/2014/main" id="{00000000-0008-0000-0500-00003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6" name="Text Box 15">
          <a:extLst>
            <a:ext uri="{FF2B5EF4-FFF2-40B4-BE49-F238E27FC236}">
              <a16:creationId xmlns:a16="http://schemas.microsoft.com/office/drawing/2014/main" id="{00000000-0008-0000-0500-00003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68</xdr:row>
      <xdr:rowOff>504825</xdr:rowOff>
    </xdr:from>
    <xdr:ext cx="95250" cy="213632"/>
    <xdr:sp macro="" textlink="">
      <xdr:nvSpPr>
        <xdr:cNvPr id="4157" name="Text Box 15">
          <a:extLst>
            <a:ext uri="{FF2B5EF4-FFF2-40B4-BE49-F238E27FC236}">
              <a16:creationId xmlns:a16="http://schemas.microsoft.com/office/drawing/2014/main" id="{00000000-0008-0000-0500-00003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58" name="Text Box 15">
          <a:extLst>
            <a:ext uri="{FF2B5EF4-FFF2-40B4-BE49-F238E27FC236}">
              <a16:creationId xmlns:a16="http://schemas.microsoft.com/office/drawing/2014/main" id="{00000000-0008-0000-0500-00003E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59" name="Text Box 15">
          <a:extLst>
            <a:ext uri="{FF2B5EF4-FFF2-40B4-BE49-F238E27FC236}">
              <a16:creationId xmlns:a16="http://schemas.microsoft.com/office/drawing/2014/main" id="{00000000-0008-0000-0500-00003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0" name="Text Box 15">
          <a:extLst>
            <a:ext uri="{FF2B5EF4-FFF2-40B4-BE49-F238E27FC236}">
              <a16:creationId xmlns:a16="http://schemas.microsoft.com/office/drawing/2014/main" id="{00000000-0008-0000-0500-000040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8496"/>
    <xdr:sp macro="" textlink="">
      <xdr:nvSpPr>
        <xdr:cNvPr id="4161" name="Text Box 15">
          <a:extLst>
            <a:ext uri="{FF2B5EF4-FFF2-40B4-BE49-F238E27FC236}">
              <a16:creationId xmlns:a16="http://schemas.microsoft.com/office/drawing/2014/main" id="{00000000-0008-0000-0500-000041100000}"/>
            </a:ext>
          </a:extLst>
        </xdr:cNvPr>
        <xdr:cNvSpPr txBox="1">
          <a:spLocks noChangeArrowheads="1"/>
        </xdr:cNvSpPr>
      </xdr:nvSpPr>
      <xdr:spPr bwMode="auto">
        <a:xfrm>
          <a:off x="4972050" y="245586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2" name="Text Box 15">
          <a:extLst>
            <a:ext uri="{FF2B5EF4-FFF2-40B4-BE49-F238E27FC236}">
              <a16:creationId xmlns:a16="http://schemas.microsoft.com/office/drawing/2014/main" id="{00000000-0008-0000-0500-000042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3" name="Text Box 15">
          <a:extLst>
            <a:ext uri="{FF2B5EF4-FFF2-40B4-BE49-F238E27FC236}">
              <a16:creationId xmlns:a16="http://schemas.microsoft.com/office/drawing/2014/main" id="{00000000-0008-0000-0500-000043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56743"/>
    <xdr:sp macro="" textlink="">
      <xdr:nvSpPr>
        <xdr:cNvPr id="4164" name="Text Box 15">
          <a:extLst>
            <a:ext uri="{FF2B5EF4-FFF2-40B4-BE49-F238E27FC236}">
              <a16:creationId xmlns:a16="http://schemas.microsoft.com/office/drawing/2014/main" id="{00000000-0008-0000-0500-000044100000}"/>
            </a:ext>
          </a:extLst>
        </xdr:cNvPr>
        <xdr:cNvSpPr txBox="1">
          <a:spLocks noChangeArrowheads="1"/>
        </xdr:cNvSpPr>
      </xdr:nvSpPr>
      <xdr:spPr bwMode="auto">
        <a:xfrm>
          <a:off x="4972050" y="245586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5" name="Text Box 15">
          <a:extLst>
            <a:ext uri="{FF2B5EF4-FFF2-40B4-BE49-F238E27FC236}">
              <a16:creationId xmlns:a16="http://schemas.microsoft.com/office/drawing/2014/main" id="{00000000-0008-0000-0500-000045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444331"/>
    <xdr:sp macro="" textlink="">
      <xdr:nvSpPr>
        <xdr:cNvPr id="4166" name="Text Box 15">
          <a:extLst>
            <a:ext uri="{FF2B5EF4-FFF2-40B4-BE49-F238E27FC236}">
              <a16:creationId xmlns:a16="http://schemas.microsoft.com/office/drawing/2014/main" id="{00000000-0008-0000-0500-000046100000}"/>
            </a:ext>
          </a:extLst>
        </xdr:cNvPr>
        <xdr:cNvSpPr txBox="1">
          <a:spLocks noChangeArrowheads="1"/>
        </xdr:cNvSpPr>
      </xdr:nvSpPr>
      <xdr:spPr bwMode="auto">
        <a:xfrm>
          <a:off x="4972050" y="245586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7" name="Text Box 15">
          <a:extLst>
            <a:ext uri="{FF2B5EF4-FFF2-40B4-BE49-F238E27FC236}">
              <a16:creationId xmlns:a16="http://schemas.microsoft.com/office/drawing/2014/main" id="{00000000-0008-0000-0500-000047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8" name="Text Box 15">
          <a:extLst>
            <a:ext uri="{FF2B5EF4-FFF2-40B4-BE49-F238E27FC236}">
              <a16:creationId xmlns:a16="http://schemas.microsoft.com/office/drawing/2014/main" id="{00000000-0008-0000-0500-000048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69" name="Text Box 15">
          <a:extLst>
            <a:ext uri="{FF2B5EF4-FFF2-40B4-BE49-F238E27FC236}">
              <a16:creationId xmlns:a16="http://schemas.microsoft.com/office/drawing/2014/main" id="{00000000-0008-0000-0500-000049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0" name="Text Box 15">
          <a:extLst>
            <a:ext uri="{FF2B5EF4-FFF2-40B4-BE49-F238E27FC236}">
              <a16:creationId xmlns:a16="http://schemas.microsoft.com/office/drawing/2014/main" id="{00000000-0008-0000-0500-00004A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1" name="Text Box 15">
          <a:extLst>
            <a:ext uri="{FF2B5EF4-FFF2-40B4-BE49-F238E27FC236}">
              <a16:creationId xmlns:a16="http://schemas.microsoft.com/office/drawing/2014/main" id="{00000000-0008-0000-0500-00004B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2" name="Text Box 15">
          <a:extLst>
            <a:ext uri="{FF2B5EF4-FFF2-40B4-BE49-F238E27FC236}">
              <a16:creationId xmlns:a16="http://schemas.microsoft.com/office/drawing/2014/main" id="{00000000-0008-0000-0500-00004C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3" name="Text Box 15">
          <a:extLst>
            <a:ext uri="{FF2B5EF4-FFF2-40B4-BE49-F238E27FC236}">
              <a16:creationId xmlns:a16="http://schemas.microsoft.com/office/drawing/2014/main" id="{00000000-0008-0000-0500-00004D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4" name="Text Box 15">
          <a:extLst>
            <a:ext uri="{FF2B5EF4-FFF2-40B4-BE49-F238E27FC236}">
              <a16:creationId xmlns:a16="http://schemas.microsoft.com/office/drawing/2014/main" id="{00000000-0008-0000-0500-00004E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5" name="Text Box 15">
          <a:extLst>
            <a:ext uri="{FF2B5EF4-FFF2-40B4-BE49-F238E27FC236}">
              <a16:creationId xmlns:a16="http://schemas.microsoft.com/office/drawing/2014/main" id="{00000000-0008-0000-0500-00004F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70</xdr:row>
      <xdr:rowOff>504825</xdr:rowOff>
    </xdr:from>
    <xdr:ext cx="95250" cy="213632"/>
    <xdr:sp macro="" textlink="">
      <xdr:nvSpPr>
        <xdr:cNvPr id="4176" name="Text Box 15">
          <a:extLst>
            <a:ext uri="{FF2B5EF4-FFF2-40B4-BE49-F238E27FC236}">
              <a16:creationId xmlns:a16="http://schemas.microsoft.com/office/drawing/2014/main" id="{00000000-0008-0000-0500-000050100000}"/>
            </a:ext>
          </a:extLst>
        </xdr:cNvPr>
        <xdr:cNvSpPr txBox="1">
          <a:spLocks noChangeArrowheads="1"/>
        </xdr:cNvSpPr>
      </xdr:nvSpPr>
      <xdr:spPr bwMode="auto">
        <a:xfrm>
          <a:off x="4972050" y="24558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7" name="Text Box 15">
          <a:extLst>
            <a:ext uri="{FF2B5EF4-FFF2-40B4-BE49-F238E27FC236}">
              <a16:creationId xmlns:a16="http://schemas.microsoft.com/office/drawing/2014/main" id="{00000000-0008-0000-0500-000051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8" name="Text Box 15">
          <a:extLst>
            <a:ext uri="{FF2B5EF4-FFF2-40B4-BE49-F238E27FC236}">
              <a16:creationId xmlns:a16="http://schemas.microsoft.com/office/drawing/2014/main" id="{00000000-0008-0000-0500-000052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79" name="Text Box 15">
          <a:extLst>
            <a:ext uri="{FF2B5EF4-FFF2-40B4-BE49-F238E27FC236}">
              <a16:creationId xmlns:a16="http://schemas.microsoft.com/office/drawing/2014/main" id="{00000000-0008-0000-0500-000053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0" name="Text Box 15">
          <a:extLst>
            <a:ext uri="{FF2B5EF4-FFF2-40B4-BE49-F238E27FC236}">
              <a16:creationId xmlns:a16="http://schemas.microsoft.com/office/drawing/2014/main" id="{00000000-0008-0000-0500-000054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1" name="Text Box 15">
          <a:extLst>
            <a:ext uri="{FF2B5EF4-FFF2-40B4-BE49-F238E27FC236}">
              <a16:creationId xmlns:a16="http://schemas.microsoft.com/office/drawing/2014/main" id="{00000000-0008-0000-0500-000055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2" name="Text Box 15">
          <a:extLst>
            <a:ext uri="{FF2B5EF4-FFF2-40B4-BE49-F238E27FC236}">
              <a16:creationId xmlns:a16="http://schemas.microsoft.com/office/drawing/2014/main" id="{00000000-0008-0000-0500-000056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3" name="Text Box 15">
          <a:extLst>
            <a:ext uri="{FF2B5EF4-FFF2-40B4-BE49-F238E27FC236}">
              <a16:creationId xmlns:a16="http://schemas.microsoft.com/office/drawing/2014/main" id="{00000000-0008-0000-0500-000057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4" name="Text Box 15">
          <a:extLst>
            <a:ext uri="{FF2B5EF4-FFF2-40B4-BE49-F238E27FC236}">
              <a16:creationId xmlns:a16="http://schemas.microsoft.com/office/drawing/2014/main" id="{00000000-0008-0000-0500-000058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5" name="Text Box 15">
          <a:extLst>
            <a:ext uri="{FF2B5EF4-FFF2-40B4-BE49-F238E27FC236}">
              <a16:creationId xmlns:a16="http://schemas.microsoft.com/office/drawing/2014/main" id="{00000000-0008-0000-0500-000059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6" name="Text Box 15">
          <a:extLst>
            <a:ext uri="{FF2B5EF4-FFF2-40B4-BE49-F238E27FC236}">
              <a16:creationId xmlns:a16="http://schemas.microsoft.com/office/drawing/2014/main" id="{00000000-0008-0000-0500-00005A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7" name="Text Box 15">
          <a:extLst>
            <a:ext uri="{FF2B5EF4-FFF2-40B4-BE49-F238E27FC236}">
              <a16:creationId xmlns:a16="http://schemas.microsoft.com/office/drawing/2014/main" id="{00000000-0008-0000-0500-00005B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8" name="Text Box 15">
          <a:extLst>
            <a:ext uri="{FF2B5EF4-FFF2-40B4-BE49-F238E27FC236}">
              <a16:creationId xmlns:a16="http://schemas.microsoft.com/office/drawing/2014/main" id="{00000000-0008-0000-0500-00005C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72</xdr:row>
      <xdr:rowOff>504825</xdr:rowOff>
    </xdr:from>
    <xdr:ext cx="95250" cy="213632"/>
    <xdr:sp macro="" textlink="">
      <xdr:nvSpPr>
        <xdr:cNvPr id="4189" name="Text Box 15">
          <a:extLst>
            <a:ext uri="{FF2B5EF4-FFF2-40B4-BE49-F238E27FC236}">
              <a16:creationId xmlns:a16="http://schemas.microsoft.com/office/drawing/2014/main" id="{00000000-0008-0000-0500-00005D100000}"/>
            </a:ext>
          </a:extLst>
        </xdr:cNvPr>
        <xdr:cNvSpPr txBox="1">
          <a:spLocks noChangeArrowheads="1"/>
        </xdr:cNvSpPr>
      </xdr:nvSpPr>
      <xdr:spPr bwMode="auto">
        <a:xfrm>
          <a:off x="4972050" y="25307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0" name="Text Box 15">
          <a:extLst>
            <a:ext uri="{FF2B5EF4-FFF2-40B4-BE49-F238E27FC236}">
              <a16:creationId xmlns:a16="http://schemas.microsoft.com/office/drawing/2014/main" id="{00000000-0008-0000-0500-00005E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1" name="Text Box 15">
          <a:extLst>
            <a:ext uri="{FF2B5EF4-FFF2-40B4-BE49-F238E27FC236}">
              <a16:creationId xmlns:a16="http://schemas.microsoft.com/office/drawing/2014/main" id="{00000000-0008-0000-0500-00005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2" name="Text Box 15">
          <a:extLst>
            <a:ext uri="{FF2B5EF4-FFF2-40B4-BE49-F238E27FC236}">
              <a16:creationId xmlns:a16="http://schemas.microsoft.com/office/drawing/2014/main" id="{00000000-0008-0000-0500-000060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8496"/>
    <xdr:sp macro="" textlink="">
      <xdr:nvSpPr>
        <xdr:cNvPr id="4193" name="Text Box 15">
          <a:extLst>
            <a:ext uri="{FF2B5EF4-FFF2-40B4-BE49-F238E27FC236}">
              <a16:creationId xmlns:a16="http://schemas.microsoft.com/office/drawing/2014/main" id="{00000000-0008-0000-0500-000061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4" name="Text Box 15">
          <a:extLst>
            <a:ext uri="{FF2B5EF4-FFF2-40B4-BE49-F238E27FC236}">
              <a16:creationId xmlns:a16="http://schemas.microsoft.com/office/drawing/2014/main" id="{00000000-0008-0000-0500-00006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5" name="Text Box 15">
          <a:extLst>
            <a:ext uri="{FF2B5EF4-FFF2-40B4-BE49-F238E27FC236}">
              <a16:creationId xmlns:a16="http://schemas.microsoft.com/office/drawing/2014/main" id="{00000000-0008-0000-0500-000063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56743"/>
    <xdr:sp macro="" textlink="">
      <xdr:nvSpPr>
        <xdr:cNvPr id="4196" name="Text Box 15">
          <a:extLst>
            <a:ext uri="{FF2B5EF4-FFF2-40B4-BE49-F238E27FC236}">
              <a16:creationId xmlns:a16="http://schemas.microsoft.com/office/drawing/2014/main" id="{00000000-0008-0000-0500-000064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7" name="Text Box 15">
          <a:extLst>
            <a:ext uri="{FF2B5EF4-FFF2-40B4-BE49-F238E27FC236}">
              <a16:creationId xmlns:a16="http://schemas.microsoft.com/office/drawing/2014/main" id="{00000000-0008-0000-0500-00006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444331"/>
    <xdr:sp macro="" textlink="">
      <xdr:nvSpPr>
        <xdr:cNvPr id="4198" name="Text Box 15">
          <a:extLst>
            <a:ext uri="{FF2B5EF4-FFF2-40B4-BE49-F238E27FC236}">
              <a16:creationId xmlns:a16="http://schemas.microsoft.com/office/drawing/2014/main" id="{00000000-0008-0000-0500-00006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199" name="Text Box 15">
          <a:extLst>
            <a:ext uri="{FF2B5EF4-FFF2-40B4-BE49-F238E27FC236}">
              <a16:creationId xmlns:a16="http://schemas.microsoft.com/office/drawing/2014/main" id="{00000000-0008-0000-0500-00006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0" name="Text Box 15">
          <a:extLst>
            <a:ext uri="{FF2B5EF4-FFF2-40B4-BE49-F238E27FC236}">
              <a16:creationId xmlns:a16="http://schemas.microsoft.com/office/drawing/2014/main" id="{00000000-0008-0000-0500-00006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1" name="Text Box 15">
          <a:extLst>
            <a:ext uri="{FF2B5EF4-FFF2-40B4-BE49-F238E27FC236}">
              <a16:creationId xmlns:a16="http://schemas.microsoft.com/office/drawing/2014/main" id="{00000000-0008-0000-0500-00006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2" name="Text Box 15">
          <a:extLst>
            <a:ext uri="{FF2B5EF4-FFF2-40B4-BE49-F238E27FC236}">
              <a16:creationId xmlns:a16="http://schemas.microsoft.com/office/drawing/2014/main" id="{00000000-0008-0000-0500-00006A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3" name="Text Box 15">
          <a:extLst>
            <a:ext uri="{FF2B5EF4-FFF2-40B4-BE49-F238E27FC236}">
              <a16:creationId xmlns:a16="http://schemas.microsoft.com/office/drawing/2014/main" id="{00000000-0008-0000-0500-00006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4" name="Text Box 15">
          <a:extLst>
            <a:ext uri="{FF2B5EF4-FFF2-40B4-BE49-F238E27FC236}">
              <a16:creationId xmlns:a16="http://schemas.microsoft.com/office/drawing/2014/main" id="{00000000-0008-0000-0500-00006C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5" name="Text Box 15">
          <a:extLst>
            <a:ext uri="{FF2B5EF4-FFF2-40B4-BE49-F238E27FC236}">
              <a16:creationId xmlns:a16="http://schemas.microsoft.com/office/drawing/2014/main" id="{00000000-0008-0000-0500-00006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6" name="Text Box 15">
          <a:extLst>
            <a:ext uri="{FF2B5EF4-FFF2-40B4-BE49-F238E27FC236}">
              <a16:creationId xmlns:a16="http://schemas.microsoft.com/office/drawing/2014/main" id="{00000000-0008-0000-0500-00006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7" name="Text Box 15">
          <a:extLst>
            <a:ext uri="{FF2B5EF4-FFF2-40B4-BE49-F238E27FC236}">
              <a16:creationId xmlns:a16="http://schemas.microsoft.com/office/drawing/2014/main" id="{00000000-0008-0000-0500-00006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8" name="Text Box 15">
          <a:extLst>
            <a:ext uri="{FF2B5EF4-FFF2-40B4-BE49-F238E27FC236}">
              <a16:creationId xmlns:a16="http://schemas.microsoft.com/office/drawing/2014/main" id="{00000000-0008-0000-0500-00007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09" name="Text Box 15">
          <a:extLst>
            <a:ext uri="{FF2B5EF4-FFF2-40B4-BE49-F238E27FC236}">
              <a16:creationId xmlns:a16="http://schemas.microsoft.com/office/drawing/2014/main" id="{00000000-0008-0000-0500-00007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0" name="Text Box 15">
          <a:extLst>
            <a:ext uri="{FF2B5EF4-FFF2-40B4-BE49-F238E27FC236}">
              <a16:creationId xmlns:a16="http://schemas.microsoft.com/office/drawing/2014/main" id="{00000000-0008-0000-0500-00007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74</xdr:row>
      <xdr:rowOff>504825</xdr:rowOff>
    </xdr:from>
    <xdr:ext cx="95250" cy="213632"/>
    <xdr:sp macro="" textlink="">
      <xdr:nvSpPr>
        <xdr:cNvPr id="4211" name="Text Box 15">
          <a:extLst>
            <a:ext uri="{FF2B5EF4-FFF2-40B4-BE49-F238E27FC236}">
              <a16:creationId xmlns:a16="http://schemas.microsoft.com/office/drawing/2014/main" id="{00000000-0008-0000-0500-00007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2" name="Text Box 15">
          <a:extLst>
            <a:ext uri="{FF2B5EF4-FFF2-40B4-BE49-F238E27FC236}">
              <a16:creationId xmlns:a16="http://schemas.microsoft.com/office/drawing/2014/main" id="{00000000-0008-0000-0500-000074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3" name="Text Box 15">
          <a:extLst>
            <a:ext uri="{FF2B5EF4-FFF2-40B4-BE49-F238E27FC236}">
              <a16:creationId xmlns:a16="http://schemas.microsoft.com/office/drawing/2014/main" id="{00000000-0008-0000-0500-00007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4" name="Text Box 15">
          <a:extLst>
            <a:ext uri="{FF2B5EF4-FFF2-40B4-BE49-F238E27FC236}">
              <a16:creationId xmlns:a16="http://schemas.microsoft.com/office/drawing/2014/main" id="{00000000-0008-0000-0500-000076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8496"/>
    <xdr:sp macro="" textlink="">
      <xdr:nvSpPr>
        <xdr:cNvPr id="4215" name="Text Box 15">
          <a:extLst>
            <a:ext uri="{FF2B5EF4-FFF2-40B4-BE49-F238E27FC236}">
              <a16:creationId xmlns:a16="http://schemas.microsoft.com/office/drawing/2014/main" id="{00000000-0008-0000-0500-000077100000}"/>
            </a:ext>
          </a:extLst>
        </xdr:cNvPr>
        <xdr:cNvSpPr txBox="1">
          <a:spLocks noChangeArrowheads="1"/>
        </xdr:cNvSpPr>
      </xdr:nvSpPr>
      <xdr:spPr bwMode="auto">
        <a:xfrm>
          <a:off x="4972050" y="268065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6" name="Text Box 15">
          <a:extLst>
            <a:ext uri="{FF2B5EF4-FFF2-40B4-BE49-F238E27FC236}">
              <a16:creationId xmlns:a16="http://schemas.microsoft.com/office/drawing/2014/main" id="{00000000-0008-0000-0500-00007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17" name="Text Box 15">
          <a:extLst>
            <a:ext uri="{FF2B5EF4-FFF2-40B4-BE49-F238E27FC236}">
              <a16:creationId xmlns:a16="http://schemas.microsoft.com/office/drawing/2014/main" id="{00000000-0008-0000-0500-000079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56743"/>
    <xdr:sp macro="" textlink="">
      <xdr:nvSpPr>
        <xdr:cNvPr id="4218" name="Text Box 15">
          <a:extLst>
            <a:ext uri="{FF2B5EF4-FFF2-40B4-BE49-F238E27FC236}">
              <a16:creationId xmlns:a16="http://schemas.microsoft.com/office/drawing/2014/main" id="{00000000-0008-0000-0500-00007A100000}"/>
            </a:ext>
          </a:extLst>
        </xdr:cNvPr>
        <xdr:cNvSpPr txBox="1">
          <a:spLocks noChangeArrowheads="1"/>
        </xdr:cNvSpPr>
      </xdr:nvSpPr>
      <xdr:spPr bwMode="auto">
        <a:xfrm>
          <a:off x="4972050" y="268065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19" name="Text Box 15">
          <a:extLst>
            <a:ext uri="{FF2B5EF4-FFF2-40B4-BE49-F238E27FC236}">
              <a16:creationId xmlns:a16="http://schemas.microsoft.com/office/drawing/2014/main" id="{00000000-0008-0000-0500-00007B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444331"/>
    <xdr:sp macro="" textlink="">
      <xdr:nvSpPr>
        <xdr:cNvPr id="4220" name="Text Box 15">
          <a:extLst>
            <a:ext uri="{FF2B5EF4-FFF2-40B4-BE49-F238E27FC236}">
              <a16:creationId xmlns:a16="http://schemas.microsoft.com/office/drawing/2014/main" id="{00000000-0008-0000-0500-00007C100000}"/>
            </a:ext>
          </a:extLst>
        </xdr:cNvPr>
        <xdr:cNvSpPr txBox="1">
          <a:spLocks noChangeArrowheads="1"/>
        </xdr:cNvSpPr>
      </xdr:nvSpPr>
      <xdr:spPr bwMode="auto">
        <a:xfrm>
          <a:off x="4972050" y="268065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1" name="Text Box 15">
          <a:extLst>
            <a:ext uri="{FF2B5EF4-FFF2-40B4-BE49-F238E27FC236}">
              <a16:creationId xmlns:a16="http://schemas.microsoft.com/office/drawing/2014/main" id="{00000000-0008-0000-0500-00007D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2" name="Text Box 15">
          <a:extLst>
            <a:ext uri="{FF2B5EF4-FFF2-40B4-BE49-F238E27FC236}">
              <a16:creationId xmlns:a16="http://schemas.microsoft.com/office/drawing/2014/main" id="{00000000-0008-0000-0500-00007E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3" name="Text Box 15">
          <a:extLst>
            <a:ext uri="{FF2B5EF4-FFF2-40B4-BE49-F238E27FC236}">
              <a16:creationId xmlns:a16="http://schemas.microsoft.com/office/drawing/2014/main" id="{00000000-0008-0000-0500-00007F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4" name="Text Box 15">
          <a:extLst>
            <a:ext uri="{FF2B5EF4-FFF2-40B4-BE49-F238E27FC236}">
              <a16:creationId xmlns:a16="http://schemas.microsoft.com/office/drawing/2014/main" id="{00000000-0008-0000-0500-000080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5" name="Text Box 15">
          <a:extLst>
            <a:ext uri="{FF2B5EF4-FFF2-40B4-BE49-F238E27FC236}">
              <a16:creationId xmlns:a16="http://schemas.microsoft.com/office/drawing/2014/main" id="{00000000-0008-0000-0500-000081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6" name="Text Box 15">
          <a:extLst>
            <a:ext uri="{FF2B5EF4-FFF2-40B4-BE49-F238E27FC236}">
              <a16:creationId xmlns:a16="http://schemas.microsoft.com/office/drawing/2014/main" id="{00000000-0008-0000-0500-000082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7" name="Text Box 15">
          <a:extLst>
            <a:ext uri="{FF2B5EF4-FFF2-40B4-BE49-F238E27FC236}">
              <a16:creationId xmlns:a16="http://schemas.microsoft.com/office/drawing/2014/main" id="{00000000-0008-0000-0500-000083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8" name="Text Box 15">
          <a:extLst>
            <a:ext uri="{FF2B5EF4-FFF2-40B4-BE49-F238E27FC236}">
              <a16:creationId xmlns:a16="http://schemas.microsoft.com/office/drawing/2014/main" id="{00000000-0008-0000-0500-000084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29" name="Text Box 15">
          <a:extLst>
            <a:ext uri="{FF2B5EF4-FFF2-40B4-BE49-F238E27FC236}">
              <a16:creationId xmlns:a16="http://schemas.microsoft.com/office/drawing/2014/main" id="{00000000-0008-0000-0500-000085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0" name="Text Box 15">
          <a:extLst>
            <a:ext uri="{FF2B5EF4-FFF2-40B4-BE49-F238E27FC236}">
              <a16:creationId xmlns:a16="http://schemas.microsoft.com/office/drawing/2014/main" id="{00000000-0008-0000-0500-000086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1" name="Text Box 15">
          <a:extLst>
            <a:ext uri="{FF2B5EF4-FFF2-40B4-BE49-F238E27FC236}">
              <a16:creationId xmlns:a16="http://schemas.microsoft.com/office/drawing/2014/main" id="{00000000-0008-0000-0500-000087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2" name="Text Box 15">
          <a:extLst>
            <a:ext uri="{FF2B5EF4-FFF2-40B4-BE49-F238E27FC236}">
              <a16:creationId xmlns:a16="http://schemas.microsoft.com/office/drawing/2014/main" id="{00000000-0008-0000-0500-000088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76</xdr:row>
      <xdr:rowOff>504825</xdr:rowOff>
    </xdr:from>
    <xdr:ext cx="95250" cy="213632"/>
    <xdr:sp macro="" textlink="">
      <xdr:nvSpPr>
        <xdr:cNvPr id="4233" name="Text Box 15">
          <a:extLst>
            <a:ext uri="{FF2B5EF4-FFF2-40B4-BE49-F238E27FC236}">
              <a16:creationId xmlns:a16="http://schemas.microsoft.com/office/drawing/2014/main" id="{00000000-0008-0000-0500-000089100000}"/>
            </a:ext>
          </a:extLst>
        </xdr:cNvPr>
        <xdr:cNvSpPr txBox="1">
          <a:spLocks noChangeArrowheads="1"/>
        </xdr:cNvSpPr>
      </xdr:nvSpPr>
      <xdr:spPr bwMode="auto">
        <a:xfrm>
          <a:off x="4972050" y="26806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4" name="Text Box 15">
          <a:extLst>
            <a:ext uri="{FF2B5EF4-FFF2-40B4-BE49-F238E27FC236}">
              <a16:creationId xmlns:a16="http://schemas.microsoft.com/office/drawing/2014/main" id="{00000000-0008-0000-0500-00008A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5" name="Text Box 15">
          <a:extLst>
            <a:ext uri="{FF2B5EF4-FFF2-40B4-BE49-F238E27FC236}">
              <a16:creationId xmlns:a16="http://schemas.microsoft.com/office/drawing/2014/main" id="{00000000-0008-0000-0500-00008B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6" name="Text Box 15">
          <a:extLst>
            <a:ext uri="{FF2B5EF4-FFF2-40B4-BE49-F238E27FC236}">
              <a16:creationId xmlns:a16="http://schemas.microsoft.com/office/drawing/2014/main" id="{00000000-0008-0000-0500-00008C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7" name="Text Box 15">
          <a:extLst>
            <a:ext uri="{FF2B5EF4-FFF2-40B4-BE49-F238E27FC236}">
              <a16:creationId xmlns:a16="http://schemas.microsoft.com/office/drawing/2014/main" id="{00000000-0008-0000-0500-00008D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8" name="Text Box 15">
          <a:extLst>
            <a:ext uri="{FF2B5EF4-FFF2-40B4-BE49-F238E27FC236}">
              <a16:creationId xmlns:a16="http://schemas.microsoft.com/office/drawing/2014/main" id="{00000000-0008-0000-0500-00008E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39" name="Text Box 15">
          <a:extLst>
            <a:ext uri="{FF2B5EF4-FFF2-40B4-BE49-F238E27FC236}">
              <a16:creationId xmlns:a16="http://schemas.microsoft.com/office/drawing/2014/main" id="{00000000-0008-0000-0500-00008F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0" name="Text Box 15">
          <a:extLst>
            <a:ext uri="{FF2B5EF4-FFF2-40B4-BE49-F238E27FC236}">
              <a16:creationId xmlns:a16="http://schemas.microsoft.com/office/drawing/2014/main" id="{00000000-0008-0000-0500-000090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1" name="Text Box 15">
          <a:extLst>
            <a:ext uri="{FF2B5EF4-FFF2-40B4-BE49-F238E27FC236}">
              <a16:creationId xmlns:a16="http://schemas.microsoft.com/office/drawing/2014/main" id="{00000000-0008-0000-0500-000091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2" name="Text Box 15">
          <a:extLst>
            <a:ext uri="{FF2B5EF4-FFF2-40B4-BE49-F238E27FC236}">
              <a16:creationId xmlns:a16="http://schemas.microsoft.com/office/drawing/2014/main" id="{00000000-0008-0000-0500-000092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3" name="Text Box 15">
          <a:extLst>
            <a:ext uri="{FF2B5EF4-FFF2-40B4-BE49-F238E27FC236}">
              <a16:creationId xmlns:a16="http://schemas.microsoft.com/office/drawing/2014/main" id="{00000000-0008-0000-0500-000093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4" name="Text Box 15">
          <a:extLst>
            <a:ext uri="{FF2B5EF4-FFF2-40B4-BE49-F238E27FC236}">
              <a16:creationId xmlns:a16="http://schemas.microsoft.com/office/drawing/2014/main" id="{00000000-0008-0000-0500-000094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5" name="Text Box 15">
          <a:extLst>
            <a:ext uri="{FF2B5EF4-FFF2-40B4-BE49-F238E27FC236}">
              <a16:creationId xmlns:a16="http://schemas.microsoft.com/office/drawing/2014/main" id="{00000000-0008-0000-0500-000095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6" name="Text Box 15">
          <a:extLst>
            <a:ext uri="{FF2B5EF4-FFF2-40B4-BE49-F238E27FC236}">
              <a16:creationId xmlns:a16="http://schemas.microsoft.com/office/drawing/2014/main" id="{00000000-0008-0000-0500-000096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7" name="Text Box 15">
          <a:extLst>
            <a:ext uri="{FF2B5EF4-FFF2-40B4-BE49-F238E27FC236}">
              <a16:creationId xmlns:a16="http://schemas.microsoft.com/office/drawing/2014/main" id="{00000000-0008-0000-0500-000097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8" name="Text Box 15">
          <a:extLst>
            <a:ext uri="{FF2B5EF4-FFF2-40B4-BE49-F238E27FC236}">
              <a16:creationId xmlns:a16="http://schemas.microsoft.com/office/drawing/2014/main" id="{00000000-0008-0000-0500-000098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78</xdr:row>
      <xdr:rowOff>504825</xdr:rowOff>
    </xdr:from>
    <xdr:ext cx="95250" cy="213632"/>
    <xdr:sp macro="" textlink="">
      <xdr:nvSpPr>
        <xdr:cNvPr id="4249" name="Text Box 15">
          <a:extLst>
            <a:ext uri="{FF2B5EF4-FFF2-40B4-BE49-F238E27FC236}">
              <a16:creationId xmlns:a16="http://schemas.microsoft.com/office/drawing/2014/main" id="{00000000-0008-0000-0500-000099100000}"/>
            </a:ext>
          </a:extLst>
        </xdr:cNvPr>
        <xdr:cNvSpPr txBox="1">
          <a:spLocks noChangeArrowheads="1"/>
        </xdr:cNvSpPr>
      </xdr:nvSpPr>
      <xdr:spPr bwMode="auto">
        <a:xfrm>
          <a:off x="4972050" y="27555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8496"/>
    <xdr:sp macro="" textlink="">
      <xdr:nvSpPr>
        <xdr:cNvPr id="4250" name="Text Box 15">
          <a:extLst>
            <a:ext uri="{FF2B5EF4-FFF2-40B4-BE49-F238E27FC236}">
              <a16:creationId xmlns:a16="http://schemas.microsoft.com/office/drawing/2014/main" id="{00000000-0008-0000-0500-00009A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1" name="Text Box 15">
          <a:extLst>
            <a:ext uri="{FF2B5EF4-FFF2-40B4-BE49-F238E27FC236}">
              <a16:creationId xmlns:a16="http://schemas.microsoft.com/office/drawing/2014/main" id="{00000000-0008-0000-0500-00009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2" name="Text Box 15">
          <a:extLst>
            <a:ext uri="{FF2B5EF4-FFF2-40B4-BE49-F238E27FC236}">
              <a16:creationId xmlns:a16="http://schemas.microsoft.com/office/drawing/2014/main" id="{00000000-0008-0000-0500-00009C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56743"/>
    <xdr:sp macro="" textlink="">
      <xdr:nvSpPr>
        <xdr:cNvPr id="4253" name="Text Box 15">
          <a:extLst>
            <a:ext uri="{FF2B5EF4-FFF2-40B4-BE49-F238E27FC236}">
              <a16:creationId xmlns:a16="http://schemas.microsoft.com/office/drawing/2014/main" id="{00000000-0008-0000-0500-00009D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4" name="Text Box 15">
          <a:extLst>
            <a:ext uri="{FF2B5EF4-FFF2-40B4-BE49-F238E27FC236}">
              <a16:creationId xmlns:a16="http://schemas.microsoft.com/office/drawing/2014/main" id="{00000000-0008-0000-0500-00009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444331"/>
    <xdr:sp macro="" textlink="">
      <xdr:nvSpPr>
        <xdr:cNvPr id="4255" name="Text Box 15">
          <a:extLst>
            <a:ext uri="{FF2B5EF4-FFF2-40B4-BE49-F238E27FC236}">
              <a16:creationId xmlns:a16="http://schemas.microsoft.com/office/drawing/2014/main" id="{00000000-0008-0000-0500-00009F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6" name="Text Box 15">
          <a:extLst>
            <a:ext uri="{FF2B5EF4-FFF2-40B4-BE49-F238E27FC236}">
              <a16:creationId xmlns:a16="http://schemas.microsoft.com/office/drawing/2014/main" id="{00000000-0008-0000-0500-0000A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7" name="Text Box 15">
          <a:extLst>
            <a:ext uri="{FF2B5EF4-FFF2-40B4-BE49-F238E27FC236}">
              <a16:creationId xmlns:a16="http://schemas.microsoft.com/office/drawing/2014/main" id="{00000000-0008-0000-0500-0000A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8" name="Text Box 15">
          <a:extLst>
            <a:ext uri="{FF2B5EF4-FFF2-40B4-BE49-F238E27FC236}">
              <a16:creationId xmlns:a16="http://schemas.microsoft.com/office/drawing/2014/main" id="{00000000-0008-0000-0500-0000A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59" name="Text Box 15">
          <a:extLst>
            <a:ext uri="{FF2B5EF4-FFF2-40B4-BE49-F238E27FC236}">
              <a16:creationId xmlns:a16="http://schemas.microsoft.com/office/drawing/2014/main" id="{00000000-0008-0000-0500-0000A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0" name="Text Box 15">
          <a:extLst>
            <a:ext uri="{FF2B5EF4-FFF2-40B4-BE49-F238E27FC236}">
              <a16:creationId xmlns:a16="http://schemas.microsoft.com/office/drawing/2014/main" id="{00000000-0008-0000-0500-0000A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1" name="Text Box 15">
          <a:extLst>
            <a:ext uri="{FF2B5EF4-FFF2-40B4-BE49-F238E27FC236}">
              <a16:creationId xmlns:a16="http://schemas.microsoft.com/office/drawing/2014/main" id="{00000000-0008-0000-0500-0000A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2" name="Text Box 15">
          <a:extLst>
            <a:ext uri="{FF2B5EF4-FFF2-40B4-BE49-F238E27FC236}">
              <a16:creationId xmlns:a16="http://schemas.microsoft.com/office/drawing/2014/main" id="{00000000-0008-0000-0500-0000A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3" name="Text Box 15">
          <a:extLst>
            <a:ext uri="{FF2B5EF4-FFF2-40B4-BE49-F238E27FC236}">
              <a16:creationId xmlns:a16="http://schemas.microsoft.com/office/drawing/2014/main" id="{00000000-0008-0000-0500-0000A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4" name="Text Box 15">
          <a:extLst>
            <a:ext uri="{FF2B5EF4-FFF2-40B4-BE49-F238E27FC236}">
              <a16:creationId xmlns:a16="http://schemas.microsoft.com/office/drawing/2014/main" id="{00000000-0008-0000-0500-0000A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5" name="Text Box 15">
          <a:extLst>
            <a:ext uri="{FF2B5EF4-FFF2-40B4-BE49-F238E27FC236}">
              <a16:creationId xmlns:a16="http://schemas.microsoft.com/office/drawing/2014/main" id="{00000000-0008-0000-0500-0000A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6" name="Text Box 15">
          <a:extLst>
            <a:ext uri="{FF2B5EF4-FFF2-40B4-BE49-F238E27FC236}">
              <a16:creationId xmlns:a16="http://schemas.microsoft.com/office/drawing/2014/main" id="{00000000-0008-0000-0500-0000A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7" name="Text Box 15">
          <a:extLst>
            <a:ext uri="{FF2B5EF4-FFF2-40B4-BE49-F238E27FC236}">
              <a16:creationId xmlns:a16="http://schemas.microsoft.com/office/drawing/2014/main" id="{00000000-0008-0000-0500-0000A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8" name="Text Box 15">
          <a:extLst>
            <a:ext uri="{FF2B5EF4-FFF2-40B4-BE49-F238E27FC236}">
              <a16:creationId xmlns:a16="http://schemas.microsoft.com/office/drawing/2014/main" id="{00000000-0008-0000-0500-0000A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69" name="Text Box 15">
          <a:extLst>
            <a:ext uri="{FF2B5EF4-FFF2-40B4-BE49-F238E27FC236}">
              <a16:creationId xmlns:a16="http://schemas.microsoft.com/office/drawing/2014/main" id="{00000000-0008-0000-0500-0000A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0" name="Text Box 15">
          <a:extLst>
            <a:ext uri="{FF2B5EF4-FFF2-40B4-BE49-F238E27FC236}">
              <a16:creationId xmlns:a16="http://schemas.microsoft.com/office/drawing/2014/main" id="{00000000-0008-0000-0500-0000A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80</xdr:row>
      <xdr:rowOff>504825</xdr:rowOff>
    </xdr:from>
    <xdr:ext cx="95250" cy="213632"/>
    <xdr:sp macro="" textlink="">
      <xdr:nvSpPr>
        <xdr:cNvPr id="4271" name="Text Box 15">
          <a:extLst>
            <a:ext uri="{FF2B5EF4-FFF2-40B4-BE49-F238E27FC236}">
              <a16:creationId xmlns:a16="http://schemas.microsoft.com/office/drawing/2014/main" id="{00000000-0008-0000-0500-0000A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8496"/>
    <xdr:sp macro="" textlink="">
      <xdr:nvSpPr>
        <xdr:cNvPr id="4272" name="Text Box 15">
          <a:extLst>
            <a:ext uri="{FF2B5EF4-FFF2-40B4-BE49-F238E27FC236}">
              <a16:creationId xmlns:a16="http://schemas.microsoft.com/office/drawing/2014/main" id="{00000000-0008-0000-0500-0000B0100000}"/>
            </a:ext>
          </a:extLst>
        </xdr:cNvPr>
        <xdr:cNvSpPr txBox="1">
          <a:spLocks noChangeArrowheads="1"/>
        </xdr:cNvSpPr>
      </xdr:nvSpPr>
      <xdr:spPr bwMode="auto">
        <a:xfrm>
          <a:off x="4972050" y="29054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3" name="Text Box 15">
          <a:extLst>
            <a:ext uri="{FF2B5EF4-FFF2-40B4-BE49-F238E27FC236}">
              <a16:creationId xmlns:a16="http://schemas.microsoft.com/office/drawing/2014/main" id="{00000000-0008-0000-0500-0000B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4" name="Text Box 15">
          <a:extLst>
            <a:ext uri="{FF2B5EF4-FFF2-40B4-BE49-F238E27FC236}">
              <a16:creationId xmlns:a16="http://schemas.microsoft.com/office/drawing/2014/main" id="{00000000-0008-0000-0500-0000B2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56743"/>
    <xdr:sp macro="" textlink="">
      <xdr:nvSpPr>
        <xdr:cNvPr id="4275" name="Text Box 15">
          <a:extLst>
            <a:ext uri="{FF2B5EF4-FFF2-40B4-BE49-F238E27FC236}">
              <a16:creationId xmlns:a16="http://schemas.microsoft.com/office/drawing/2014/main" id="{00000000-0008-0000-0500-0000B3100000}"/>
            </a:ext>
          </a:extLst>
        </xdr:cNvPr>
        <xdr:cNvSpPr txBox="1">
          <a:spLocks noChangeArrowheads="1"/>
        </xdr:cNvSpPr>
      </xdr:nvSpPr>
      <xdr:spPr bwMode="auto">
        <a:xfrm>
          <a:off x="4972050" y="29054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6" name="Text Box 15">
          <a:extLst>
            <a:ext uri="{FF2B5EF4-FFF2-40B4-BE49-F238E27FC236}">
              <a16:creationId xmlns:a16="http://schemas.microsoft.com/office/drawing/2014/main" id="{00000000-0008-0000-0500-0000B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444331"/>
    <xdr:sp macro="" textlink="">
      <xdr:nvSpPr>
        <xdr:cNvPr id="4277" name="Text Box 15">
          <a:extLst>
            <a:ext uri="{FF2B5EF4-FFF2-40B4-BE49-F238E27FC236}">
              <a16:creationId xmlns:a16="http://schemas.microsoft.com/office/drawing/2014/main" id="{00000000-0008-0000-0500-0000B5100000}"/>
            </a:ext>
          </a:extLst>
        </xdr:cNvPr>
        <xdr:cNvSpPr txBox="1">
          <a:spLocks noChangeArrowheads="1"/>
        </xdr:cNvSpPr>
      </xdr:nvSpPr>
      <xdr:spPr bwMode="auto">
        <a:xfrm>
          <a:off x="4972050" y="29054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8" name="Text Box 15">
          <a:extLst>
            <a:ext uri="{FF2B5EF4-FFF2-40B4-BE49-F238E27FC236}">
              <a16:creationId xmlns:a16="http://schemas.microsoft.com/office/drawing/2014/main" id="{00000000-0008-0000-0500-0000B6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79" name="Text Box 15">
          <a:extLst>
            <a:ext uri="{FF2B5EF4-FFF2-40B4-BE49-F238E27FC236}">
              <a16:creationId xmlns:a16="http://schemas.microsoft.com/office/drawing/2014/main" id="{00000000-0008-0000-0500-0000B7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0" name="Text Box 15">
          <a:extLst>
            <a:ext uri="{FF2B5EF4-FFF2-40B4-BE49-F238E27FC236}">
              <a16:creationId xmlns:a16="http://schemas.microsoft.com/office/drawing/2014/main" id="{00000000-0008-0000-0500-0000B8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1" name="Text Box 15">
          <a:extLst>
            <a:ext uri="{FF2B5EF4-FFF2-40B4-BE49-F238E27FC236}">
              <a16:creationId xmlns:a16="http://schemas.microsoft.com/office/drawing/2014/main" id="{00000000-0008-0000-0500-0000B9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2" name="Text Box 15">
          <a:extLst>
            <a:ext uri="{FF2B5EF4-FFF2-40B4-BE49-F238E27FC236}">
              <a16:creationId xmlns:a16="http://schemas.microsoft.com/office/drawing/2014/main" id="{00000000-0008-0000-0500-0000BA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3" name="Text Box 15">
          <a:extLst>
            <a:ext uri="{FF2B5EF4-FFF2-40B4-BE49-F238E27FC236}">
              <a16:creationId xmlns:a16="http://schemas.microsoft.com/office/drawing/2014/main" id="{00000000-0008-0000-0500-0000BB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4" name="Text Box 15">
          <a:extLst>
            <a:ext uri="{FF2B5EF4-FFF2-40B4-BE49-F238E27FC236}">
              <a16:creationId xmlns:a16="http://schemas.microsoft.com/office/drawing/2014/main" id="{00000000-0008-0000-0500-0000BC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5" name="Text Box 15">
          <a:extLst>
            <a:ext uri="{FF2B5EF4-FFF2-40B4-BE49-F238E27FC236}">
              <a16:creationId xmlns:a16="http://schemas.microsoft.com/office/drawing/2014/main" id="{00000000-0008-0000-0500-0000BD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6" name="Text Box 15">
          <a:extLst>
            <a:ext uri="{FF2B5EF4-FFF2-40B4-BE49-F238E27FC236}">
              <a16:creationId xmlns:a16="http://schemas.microsoft.com/office/drawing/2014/main" id="{00000000-0008-0000-0500-0000BE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7" name="Text Box 15">
          <a:extLst>
            <a:ext uri="{FF2B5EF4-FFF2-40B4-BE49-F238E27FC236}">
              <a16:creationId xmlns:a16="http://schemas.microsoft.com/office/drawing/2014/main" id="{00000000-0008-0000-0500-0000BF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8" name="Text Box 15">
          <a:extLst>
            <a:ext uri="{FF2B5EF4-FFF2-40B4-BE49-F238E27FC236}">
              <a16:creationId xmlns:a16="http://schemas.microsoft.com/office/drawing/2014/main" id="{00000000-0008-0000-0500-0000C0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89" name="Text Box 15">
          <a:extLst>
            <a:ext uri="{FF2B5EF4-FFF2-40B4-BE49-F238E27FC236}">
              <a16:creationId xmlns:a16="http://schemas.microsoft.com/office/drawing/2014/main" id="{00000000-0008-0000-0500-0000C1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0" name="Text Box 15">
          <a:extLst>
            <a:ext uri="{FF2B5EF4-FFF2-40B4-BE49-F238E27FC236}">
              <a16:creationId xmlns:a16="http://schemas.microsoft.com/office/drawing/2014/main" id="{00000000-0008-0000-0500-0000C2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1" name="Text Box 15">
          <a:extLst>
            <a:ext uri="{FF2B5EF4-FFF2-40B4-BE49-F238E27FC236}">
              <a16:creationId xmlns:a16="http://schemas.microsoft.com/office/drawing/2014/main" id="{00000000-0008-0000-0500-0000C3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2" name="Text Box 15">
          <a:extLst>
            <a:ext uri="{FF2B5EF4-FFF2-40B4-BE49-F238E27FC236}">
              <a16:creationId xmlns:a16="http://schemas.microsoft.com/office/drawing/2014/main" id="{00000000-0008-0000-0500-0000C4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82</xdr:row>
      <xdr:rowOff>504825</xdr:rowOff>
    </xdr:from>
    <xdr:ext cx="95250" cy="213632"/>
    <xdr:sp macro="" textlink="">
      <xdr:nvSpPr>
        <xdr:cNvPr id="4293" name="Text Box 15">
          <a:extLst>
            <a:ext uri="{FF2B5EF4-FFF2-40B4-BE49-F238E27FC236}">
              <a16:creationId xmlns:a16="http://schemas.microsoft.com/office/drawing/2014/main" id="{00000000-0008-0000-0500-0000C5100000}"/>
            </a:ext>
          </a:extLst>
        </xdr:cNvPr>
        <xdr:cNvSpPr txBox="1">
          <a:spLocks noChangeArrowheads="1"/>
        </xdr:cNvSpPr>
      </xdr:nvSpPr>
      <xdr:spPr bwMode="auto">
        <a:xfrm>
          <a:off x="4972050" y="29054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4" name="Text Box 15">
          <a:extLst>
            <a:ext uri="{FF2B5EF4-FFF2-40B4-BE49-F238E27FC236}">
              <a16:creationId xmlns:a16="http://schemas.microsoft.com/office/drawing/2014/main" id="{00000000-0008-0000-0500-0000C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5" name="Text Box 15">
          <a:extLst>
            <a:ext uri="{FF2B5EF4-FFF2-40B4-BE49-F238E27FC236}">
              <a16:creationId xmlns:a16="http://schemas.microsoft.com/office/drawing/2014/main" id="{00000000-0008-0000-0500-0000C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6" name="Text Box 15">
          <a:extLst>
            <a:ext uri="{FF2B5EF4-FFF2-40B4-BE49-F238E27FC236}">
              <a16:creationId xmlns:a16="http://schemas.microsoft.com/office/drawing/2014/main" id="{00000000-0008-0000-0500-0000C8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7" name="Text Box 15">
          <a:extLst>
            <a:ext uri="{FF2B5EF4-FFF2-40B4-BE49-F238E27FC236}">
              <a16:creationId xmlns:a16="http://schemas.microsoft.com/office/drawing/2014/main" id="{00000000-0008-0000-0500-0000C9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8" name="Text Box 15">
          <a:extLst>
            <a:ext uri="{FF2B5EF4-FFF2-40B4-BE49-F238E27FC236}">
              <a16:creationId xmlns:a16="http://schemas.microsoft.com/office/drawing/2014/main" id="{00000000-0008-0000-0500-0000CA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299" name="Text Box 15">
          <a:extLst>
            <a:ext uri="{FF2B5EF4-FFF2-40B4-BE49-F238E27FC236}">
              <a16:creationId xmlns:a16="http://schemas.microsoft.com/office/drawing/2014/main" id="{00000000-0008-0000-0500-0000CB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0" name="Text Box 15">
          <a:extLst>
            <a:ext uri="{FF2B5EF4-FFF2-40B4-BE49-F238E27FC236}">
              <a16:creationId xmlns:a16="http://schemas.microsoft.com/office/drawing/2014/main" id="{00000000-0008-0000-0500-0000CC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1" name="Text Box 15">
          <a:extLst>
            <a:ext uri="{FF2B5EF4-FFF2-40B4-BE49-F238E27FC236}">
              <a16:creationId xmlns:a16="http://schemas.microsoft.com/office/drawing/2014/main" id="{00000000-0008-0000-0500-0000CD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2" name="Text Box 15">
          <a:extLst>
            <a:ext uri="{FF2B5EF4-FFF2-40B4-BE49-F238E27FC236}">
              <a16:creationId xmlns:a16="http://schemas.microsoft.com/office/drawing/2014/main" id="{00000000-0008-0000-0500-0000CE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3" name="Text Box 15">
          <a:extLst>
            <a:ext uri="{FF2B5EF4-FFF2-40B4-BE49-F238E27FC236}">
              <a16:creationId xmlns:a16="http://schemas.microsoft.com/office/drawing/2014/main" id="{00000000-0008-0000-0500-0000CF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4" name="Text Box 15">
          <a:extLst>
            <a:ext uri="{FF2B5EF4-FFF2-40B4-BE49-F238E27FC236}">
              <a16:creationId xmlns:a16="http://schemas.microsoft.com/office/drawing/2014/main" id="{00000000-0008-0000-0500-0000D0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5" name="Text Box 15">
          <a:extLst>
            <a:ext uri="{FF2B5EF4-FFF2-40B4-BE49-F238E27FC236}">
              <a16:creationId xmlns:a16="http://schemas.microsoft.com/office/drawing/2014/main" id="{00000000-0008-0000-0500-0000D1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6" name="Text Box 15">
          <a:extLst>
            <a:ext uri="{FF2B5EF4-FFF2-40B4-BE49-F238E27FC236}">
              <a16:creationId xmlns:a16="http://schemas.microsoft.com/office/drawing/2014/main" id="{00000000-0008-0000-0500-0000D2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7" name="Text Box 15">
          <a:extLst>
            <a:ext uri="{FF2B5EF4-FFF2-40B4-BE49-F238E27FC236}">
              <a16:creationId xmlns:a16="http://schemas.microsoft.com/office/drawing/2014/main" id="{00000000-0008-0000-0500-0000D3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8" name="Text Box 15">
          <a:extLst>
            <a:ext uri="{FF2B5EF4-FFF2-40B4-BE49-F238E27FC236}">
              <a16:creationId xmlns:a16="http://schemas.microsoft.com/office/drawing/2014/main" id="{00000000-0008-0000-0500-0000D4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09" name="Text Box 15">
          <a:extLst>
            <a:ext uri="{FF2B5EF4-FFF2-40B4-BE49-F238E27FC236}">
              <a16:creationId xmlns:a16="http://schemas.microsoft.com/office/drawing/2014/main" id="{00000000-0008-0000-0500-0000D5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0" name="Text Box 15">
          <a:extLst>
            <a:ext uri="{FF2B5EF4-FFF2-40B4-BE49-F238E27FC236}">
              <a16:creationId xmlns:a16="http://schemas.microsoft.com/office/drawing/2014/main" id="{00000000-0008-0000-0500-0000D6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84</xdr:row>
      <xdr:rowOff>504825</xdr:rowOff>
    </xdr:from>
    <xdr:ext cx="95250" cy="213632"/>
    <xdr:sp macro="" textlink="">
      <xdr:nvSpPr>
        <xdr:cNvPr id="4311" name="Text Box 15">
          <a:extLst>
            <a:ext uri="{FF2B5EF4-FFF2-40B4-BE49-F238E27FC236}">
              <a16:creationId xmlns:a16="http://schemas.microsoft.com/office/drawing/2014/main" id="{00000000-0008-0000-0500-0000D7100000}"/>
            </a:ext>
          </a:extLst>
        </xdr:cNvPr>
        <xdr:cNvSpPr txBox="1">
          <a:spLocks noChangeArrowheads="1"/>
        </xdr:cNvSpPr>
      </xdr:nvSpPr>
      <xdr:spPr bwMode="auto">
        <a:xfrm>
          <a:off x="4972050" y="29803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61691"/>
    <xdr:sp macro="" textlink="">
      <xdr:nvSpPr>
        <xdr:cNvPr id="4312" name="Text Box 15">
          <a:extLst>
            <a:ext uri="{FF2B5EF4-FFF2-40B4-BE49-F238E27FC236}">
              <a16:creationId xmlns:a16="http://schemas.microsoft.com/office/drawing/2014/main" id="{00000000-0008-0000-0500-0000D8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3" name="Text Box 15">
          <a:extLst>
            <a:ext uri="{FF2B5EF4-FFF2-40B4-BE49-F238E27FC236}">
              <a16:creationId xmlns:a16="http://schemas.microsoft.com/office/drawing/2014/main" id="{00000000-0008-0000-0500-0000D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4" name="Text Box 15">
          <a:extLst>
            <a:ext uri="{FF2B5EF4-FFF2-40B4-BE49-F238E27FC236}">
              <a16:creationId xmlns:a16="http://schemas.microsoft.com/office/drawing/2014/main" id="{00000000-0008-0000-0500-0000DA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8496"/>
    <xdr:sp macro="" textlink="">
      <xdr:nvSpPr>
        <xdr:cNvPr id="4315" name="Text Box 15">
          <a:extLst>
            <a:ext uri="{FF2B5EF4-FFF2-40B4-BE49-F238E27FC236}">
              <a16:creationId xmlns:a16="http://schemas.microsoft.com/office/drawing/2014/main" id="{00000000-0008-0000-0500-0000DB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6" name="Text Box 15">
          <a:extLst>
            <a:ext uri="{FF2B5EF4-FFF2-40B4-BE49-F238E27FC236}">
              <a16:creationId xmlns:a16="http://schemas.microsoft.com/office/drawing/2014/main" id="{00000000-0008-0000-0500-0000D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17" name="Text Box 15">
          <a:extLst>
            <a:ext uri="{FF2B5EF4-FFF2-40B4-BE49-F238E27FC236}">
              <a16:creationId xmlns:a16="http://schemas.microsoft.com/office/drawing/2014/main" id="{00000000-0008-0000-0500-0000DD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56743"/>
    <xdr:sp macro="" textlink="">
      <xdr:nvSpPr>
        <xdr:cNvPr id="4318" name="Text Box 15">
          <a:extLst>
            <a:ext uri="{FF2B5EF4-FFF2-40B4-BE49-F238E27FC236}">
              <a16:creationId xmlns:a16="http://schemas.microsoft.com/office/drawing/2014/main" id="{00000000-0008-0000-0500-0000DE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19" name="Text Box 15">
          <a:extLst>
            <a:ext uri="{FF2B5EF4-FFF2-40B4-BE49-F238E27FC236}">
              <a16:creationId xmlns:a16="http://schemas.microsoft.com/office/drawing/2014/main" id="{00000000-0008-0000-0500-0000D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444331"/>
    <xdr:sp macro="" textlink="">
      <xdr:nvSpPr>
        <xdr:cNvPr id="4320" name="Text Box 15">
          <a:extLst>
            <a:ext uri="{FF2B5EF4-FFF2-40B4-BE49-F238E27FC236}">
              <a16:creationId xmlns:a16="http://schemas.microsoft.com/office/drawing/2014/main" id="{00000000-0008-0000-0500-0000E0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1" name="Text Box 15">
          <a:extLst>
            <a:ext uri="{FF2B5EF4-FFF2-40B4-BE49-F238E27FC236}">
              <a16:creationId xmlns:a16="http://schemas.microsoft.com/office/drawing/2014/main" id="{00000000-0008-0000-0500-0000E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2" name="Text Box 15">
          <a:extLst>
            <a:ext uri="{FF2B5EF4-FFF2-40B4-BE49-F238E27FC236}">
              <a16:creationId xmlns:a16="http://schemas.microsoft.com/office/drawing/2014/main" id="{00000000-0008-0000-0500-0000E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3" name="Text Box 15">
          <a:extLst>
            <a:ext uri="{FF2B5EF4-FFF2-40B4-BE49-F238E27FC236}">
              <a16:creationId xmlns:a16="http://schemas.microsoft.com/office/drawing/2014/main" id="{00000000-0008-0000-0500-0000E3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4" name="Text Box 15">
          <a:extLst>
            <a:ext uri="{FF2B5EF4-FFF2-40B4-BE49-F238E27FC236}">
              <a16:creationId xmlns:a16="http://schemas.microsoft.com/office/drawing/2014/main" id="{00000000-0008-0000-0500-0000E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5" name="Text Box 15">
          <a:extLst>
            <a:ext uri="{FF2B5EF4-FFF2-40B4-BE49-F238E27FC236}">
              <a16:creationId xmlns:a16="http://schemas.microsoft.com/office/drawing/2014/main" id="{00000000-0008-0000-0500-0000E5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6" name="Text Box 15">
          <a:extLst>
            <a:ext uri="{FF2B5EF4-FFF2-40B4-BE49-F238E27FC236}">
              <a16:creationId xmlns:a16="http://schemas.microsoft.com/office/drawing/2014/main" id="{00000000-0008-0000-0500-0000E6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7" name="Text Box 15">
          <a:extLst>
            <a:ext uri="{FF2B5EF4-FFF2-40B4-BE49-F238E27FC236}">
              <a16:creationId xmlns:a16="http://schemas.microsoft.com/office/drawing/2014/main" id="{00000000-0008-0000-0500-0000E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8" name="Text Box 15">
          <a:extLst>
            <a:ext uri="{FF2B5EF4-FFF2-40B4-BE49-F238E27FC236}">
              <a16:creationId xmlns:a16="http://schemas.microsoft.com/office/drawing/2014/main" id="{00000000-0008-0000-0500-0000E8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29" name="Text Box 15">
          <a:extLst>
            <a:ext uri="{FF2B5EF4-FFF2-40B4-BE49-F238E27FC236}">
              <a16:creationId xmlns:a16="http://schemas.microsoft.com/office/drawing/2014/main" id="{00000000-0008-0000-0500-0000E9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0" name="Text Box 15">
          <a:extLst>
            <a:ext uri="{FF2B5EF4-FFF2-40B4-BE49-F238E27FC236}">
              <a16:creationId xmlns:a16="http://schemas.microsoft.com/office/drawing/2014/main" id="{00000000-0008-0000-0500-0000E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1" name="Text Box 15">
          <a:extLst>
            <a:ext uri="{FF2B5EF4-FFF2-40B4-BE49-F238E27FC236}">
              <a16:creationId xmlns:a16="http://schemas.microsoft.com/office/drawing/2014/main" id="{00000000-0008-0000-0500-0000EB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2" name="Text Box 15">
          <a:extLst>
            <a:ext uri="{FF2B5EF4-FFF2-40B4-BE49-F238E27FC236}">
              <a16:creationId xmlns:a16="http://schemas.microsoft.com/office/drawing/2014/main" id="{00000000-0008-0000-0500-0000E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3" name="Text Box 15">
          <a:extLst>
            <a:ext uri="{FF2B5EF4-FFF2-40B4-BE49-F238E27FC236}">
              <a16:creationId xmlns:a16="http://schemas.microsoft.com/office/drawing/2014/main" id="{00000000-0008-0000-0500-0000E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4" name="Text Box 15">
          <a:extLst>
            <a:ext uri="{FF2B5EF4-FFF2-40B4-BE49-F238E27FC236}">
              <a16:creationId xmlns:a16="http://schemas.microsoft.com/office/drawing/2014/main" id="{00000000-0008-0000-0500-0000E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5" name="Text Box 15">
          <a:extLst>
            <a:ext uri="{FF2B5EF4-FFF2-40B4-BE49-F238E27FC236}">
              <a16:creationId xmlns:a16="http://schemas.microsoft.com/office/drawing/2014/main" id="{00000000-0008-0000-0500-0000E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6" name="Text Box 15">
          <a:extLst>
            <a:ext uri="{FF2B5EF4-FFF2-40B4-BE49-F238E27FC236}">
              <a16:creationId xmlns:a16="http://schemas.microsoft.com/office/drawing/2014/main" id="{00000000-0008-0000-0500-0000F0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7" name="Text Box 15">
          <a:extLst>
            <a:ext uri="{FF2B5EF4-FFF2-40B4-BE49-F238E27FC236}">
              <a16:creationId xmlns:a16="http://schemas.microsoft.com/office/drawing/2014/main" id="{00000000-0008-0000-0500-0000F1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86</xdr:row>
      <xdr:rowOff>504825</xdr:rowOff>
    </xdr:from>
    <xdr:ext cx="95250" cy="213632"/>
    <xdr:sp macro="" textlink="">
      <xdr:nvSpPr>
        <xdr:cNvPr id="4338" name="Text Box 15">
          <a:extLst>
            <a:ext uri="{FF2B5EF4-FFF2-40B4-BE49-F238E27FC236}">
              <a16:creationId xmlns:a16="http://schemas.microsoft.com/office/drawing/2014/main" id="{00000000-0008-0000-0500-0000F2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61691"/>
    <xdr:sp macro="" textlink="">
      <xdr:nvSpPr>
        <xdr:cNvPr id="4339" name="Text Box 15">
          <a:extLst>
            <a:ext uri="{FF2B5EF4-FFF2-40B4-BE49-F238E27FC236}">
              <a16:creationId xmlns:a16="http://schemas.microsoft.com/office/drawing/2014/main" id="{00000000-0008-0000-0500-0000F3100000}"/>
            </a:ext>
          </a:extLst>
        </xdr:cNvPr>
        <xdr:cNvSpPr txBox="1">
          <a:spLocks noChangeArrowheads="1"/>
        </xdr:cNvSpPr>
      </xdr:nvSpPr>
      <xdr:spPr bwMode="auto">
        <a:xfrm>
          <a:off x="4972050" y="313023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0" name="Text Box 15">
          <a:extLst>
            <a:ext uri="{FF2B5EF4-FFF2-40B4-BE49-F238E27FC236}">
              <a16:creationId xmlns:a16="http://schemas.microsoft.com/office/drawing/2014/main" id="{00000000-0008-0000-0500-0000F4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1" name="Text Box 15">
          <a:extLst>
            <a:ext uri="{FF2B5EF4-FFF2-40B4-BE49-F238E27FC236}">
              <a16:creationId xmlns:a16="http://schemas.microsoft.com/office/drawing/2014/main" id="{00000000-0008-0000-0500-0000F5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8496"/>
    <xdr:sp macro="" textlink="">
      <xdr:nvSpPr>
        <xdr:cNvPr id="4342" name="Text Box 15">
          <a:extLst>
            <a:ext uri="{FF2B5EF4-FFF2-40B4-BE49-F238E27FC236}">
              <a16:creationId xmlns:a16="http://schemas.microsoft.com/office/drawing/2014/main" id="{00000000-0008-0000-0500-0000F6100000}"/>
            </a:ext>
          </a:extLst>
        </xdr:cNvPr>
        <xdr:cNvSpPr txBox="1">
          <a:spLocks noChangeArrowheads="1"/>
        </xdr:cNvSpPr>
      </xdr:nvSpPr>
      <xdr:spPr bwMode="auto">
        <a:xfrm>
          <a:off x="4972050" y="313023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3" name="Text Box 15">
          <a:extLst>
            <a:ext uri="{FF2B5EF4-FFF2-40B4-BE49-F238E27FC236}">
              <a16:creationId xmlns:a16="http://schemas.microsoft.com/office/drawing/2014/main" id="{00000000-0008-0000-0500-0000F7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4" name="Text Box 15">
          <a:extLst>
            <a:ext uri="{FF2B5EF4-FFF2-40B4-BE49-F238E27FC236}">
              <a16:creationId xmlns:a16="http://schemas.microsoft.com/office/drawing/2014/main" id="{00000000-0008-0000-0500-0000F8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56743"/>
    <xdr:sp macro="" textlink="">
      <xdr:nvSpPr>
        <xdr:cNvPr id="4345" name="Text Box 15">
          <a:extLst>
            <a:ext uri="{FF2B5EF4-FFF2-40B4-BE49-F238E27FC236}">
              <a16:creationId xmlns:a16="http://schemas.microsoft.com/office/drawing/2014/main" id="{00000000-0008-0000-0500-0000F9100000}"/>
            </a:ext>
          </a:extLst>
        </xdr:cNvPr>
        <xdr:cNvSpPr txBox="1">
          <a:spLocks noChangeArrowheads="1"/>
        </xdr:cNvSpPr>
      </xdr:nvSpPr>
      <xdr:spPr bwMode="auto">
        <a:xfrm>
          <a:off x="4972050" y="313023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6" name="Text Box 15">
          <a:extLst>
            <a:ext uri="{FF2B5EF4-FFF2-40B4-BE49-F238E27FC236}">
              <a16:creationId xmlns:a16="http://schemas.microsoft.com/office/drawing/2014/main" id="{00000000-0008-0000-0500-0000FA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444331"/>
    <xdr:sp macro="" textlink="">
      <xdr:nvSpPr>
        <xdr:cNvPr id="4347" name="Text Box 15">
          <a:extLst>
            <a:ext uri="{FF2B5EF4-FFF2-40B4-BE49-F238E27FC236}">
              <a16:creationId xmlns:a16="http://schemas.microsoft.com/office/drawing/2014/main" id="{00000000-0008-0000-0500-0000FB100000}"/>
            </a:ext>
          </a:extLst>
        </xdr:cNvPr>
        <xdr:cNvSpPr txBox="1">
          <a:spLocks noChangeArrowheads="1"/>
        </xdr:cNvSpPr>
      </xdr:nvSpPr>
      <xdr:spPr bwMode="auto">
        <a:xfrm>
          <a:off x="4972050" y="313023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8" name="Text Box 15">
          <a:extLst>
            <a:ext uri="{FF2B5EF4-FFF2-40B4-BE49-F238E27FC236}">
              <a16:creationId xmlns:a16="http://schemas.microsoft.com/office/drawing/2014/main" id="{00000000-0008-0000-0500-0000FC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49" name="Text Box 15">
          <a:extLst>
            <a:ext uri="{FF2B5EF4-FFF2-40B4-BE49-F238E27FC236}">
              <a16:creationId xmlns:a16="http://schemas.microsoft.com/office/drawing/2014/main" id="{00000000-0008-0000-0500-0000FD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0" name="Text Box 15">
          <a:extLst>
            <a:ext uri="{FF2B5EF4-FFF2-40B4-BE49-F238E27FC236}">
              <a16:creationId xmlns:a16="http://schemas.microsoft.com/office/drawing/2014/main" id="{00000000-0008-0000-0500-0000FE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1" name="Text Box 15">
          <a:extLst>
            <a:ext uri="{FF2B5EF4-FFF2-40B4-BE49-F238E27FC236}">
              <a16:creationId xmlns:a16="http://schemas.microsoft.com/office/drawing/2014/main" id="{00000000-0008-0000-0500-0000FF10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2" name="Text Box 15">
          <a:extLst>
            <a:ext uri="{FF2B5EF4-FFF2-40B4-BE49-F238E27FC236}">
              <a16:creationId xmlns:a16="http://schemas.microsoft.com/office/drawing/2014/main" id="{00000000-0008-0000-0500-000000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3" name="Text Box 15">
          <a:extLst>
            <a:ext uri="{FF2B5EF4-FFF2-40B4-BE49-F238E27FC236}">
              <a16:creationId xmlns:a16="http://schemas.microsoft.com/office/drawing/2014/main" id="{00000000-0008-0000-0500-000001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4" name="Text Box 15">
          <a:extLst>
            <a:ext uri="{FF2B5EF4-FFF2-40B4-BE49-F238E27FC236}">
              <a16:creationId xmlns:a16="http://schemas.microsoft.com/office/drawing/2014/main" id="{00000000-0008-0000-0500-000002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5" name="Text Box 15">
          <a:extLst>
            <a:ext uri="{FF2B5EF4-FFF2-40B4-BE49-F238E27FC236}">
              <a16:creationId xmlns:a16="http://schemas.microsoft.com/office/drawing/2014/main" id="{00000000-0008-0000-0500-000003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6" name="Text Box 15">
          <a:extLst>
            <a:ext uri="{FF2B5EF4-FFF2-40B4-BE49-F238E27FC236}">
              <a16:creationId xmlns:a16="http://schemas.microsoft.com/office/drawing/2014/main" id="{00000000-0008-0000-0500-000004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7" name="Text Box 15">
          <a:extLst>
            <a:ext uri="{FF2B5EF4-FFF2-40B4-BE49-F238E27FC236}">
              <a16:creationId xmlns:a16="http://schemas.microsoft.com/office/drawing/2014/main" id="{00000000-0008-0000-0500-000005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8" name="Text Box 15">
          <a:extLst>
            <a:ext uri="{FF2B5EF4-FFF2-40B4-BE49-F238E27FC236}">
              <a16:creationId xmlns:a16="http://schemas.microsoft.com/office/drawing/2014/main" id="{00000000-0008-0000-0500-000006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59" name="Text Box 15">
          <a:extLst>
            <a:ext uri="{FF2B5EF4-FFF2-40B4-BE49-F238E27FC236}">
              <a16:creationId xmlns:a16="http://schemas.microsoft.com/office/drawing/2014/main" id="{00000000-0008-0000-0500-000007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0" name="Text Box 15">
          <a:extLst>
            <a:ext uri="{FF2B5EF4-FFF2-40B4-BE49-F238E27FC236}">
              <a16:creationId xmlns:a16="http://schemas.microsoft.com/office/drawing/2014/main" id="{00000000-0008-0000-0500-000008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1" name="Text Box 15">
          <a:extLst>
            <a:ext uri="{FF2B5EF4-FFF2-40B4-BE49-F238E27FC236}">
              <a16:creationId xmlns:a16="http://schemas.microsoft.com/office/drawing/2014/main" id="{00000000-0008-0000-0500-000009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2" name="Text Box 15">
          <a:extLst>
            <a:ext uri="{FF2B5EF4-FFF2-40B4-BE49-F238E27FC236}">
              <a16:creationId xmlns:a16="http://schemas.microsoft.com/office/drawing/2014/main" id="{00000000-0008-0000-0500-00000A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3" name="Text Box 15">
          <a:extLst>
            <a:ext uri="{FF2B5EF4-FFF2-40B4-BE49-F238E27FC236}">
              <a16:creationId xmlns:a16="http://schemas.microsoft.com/office/drawing/2014/main" id="{00000000-0008-0000-0500-00000B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4" name="Text Box 15">
          <a:extLst>
            <a:ext uri="{FF2B5EF4-FFF2-40B4-BE49-F238E27FC236}">
              <a16:creationId xmlns:a16="http://schemas.microsoft.com/office/drawing/2014/main" id="{00000000-0008-0000-0500-00000C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88</xdr:row>
      <xdr:rowOff>504825</xdr:rowOff>
    </xdr:from>
    <xdr:ext cx="95250" cy="213632"/>
    <xdr:sp macro="" textlink="">
      <xdr:nvSpPr>
        <xdr:cNvPr id="4365" name="Text Box 15">
          <a:extLst>
            <a:ext uri="{FF2B5EF4-FFF2-40B4-BE49-F238E27FC236}">
              <a16:creationId xmlns:a16="http://schemas.microsoft.com/office/drawing/2014/main" id="{00000000-0008-0000-0500-00000D110000}"/>
            </a:ext>
          </a:extLst>
        </xdr:cNvPr>
        <xdr:cNvSpPr txBox="1">
          <a:spLocks noChangeArrowheads="1"/>
        </xdr:cNvSpPr>
      </xdr:nvSpPr>
      <xdr:spPr bwMode="auto">
        <a:xfrm>
          <a:off x="4972050" y="31302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6" name="Text Box 15">
          <a:extLst>
            <a:ext uri="{FF2B5EF4-FFF2-40B4-BE49-F238E27FC236}">
              <a16:creationId xmlns:a16="http://schemas.microsoft.com/office/drawing/2014/main" id="{00000000-0008-0000-0500-00000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7" name="Text Box 15">
          <a:extLst>
            <a:ext uri="{FF2B5EF4-FFF2-40B4-BE49-F238E27FC236}">
              <a16:creationId xmlns:a16="http://schemas.microsoft.com/office/drawing/2014/main" id="{00000000-0008-0000-0500-00000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8" name="Text Box 15">
          <a:extLst>
            <a:ext uri="{FF2B5EF4-FFF2-40B4-BE49-F238E27FC236}">
              <a16:creationId xmlns:a16="http://schemas.microsoft.com/office/drawing/2014/main" id="{00000000-0008-0000-0500-00001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69" name="Text Box 15">
          <a:extLst>
            <a:ext uri="{FF2B5EF4-FFF2-40B4-BE49-F238E27FC236}">
              <a16:creationId xmlns:a16="http://schemas.microsoft.com/office/drawing/2014/main" id="{00000000-0008-0000-0500-00001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0" name="Text Box 15">
          <a:extLst>
            <a:ext uri="{FF2B5EF4-FFF2-40B4-BE49-F238E27FC236}">
              <a16:creationId xmlns:a16="http://schemas.microsoft.com/office/drawing/2014/main" id="{00000000-0008-0000-0500-00001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1" name="Text Box 15">
          <a:extLst>
            <a:ext uri="{FF2B5EF4-FFF2-40B4-BE49-F238E27FC236}">
              <a16:creationId xmlns:a16="http://schemas.microsoft.com/office/drawing/2014/main" id="{00000000-0008-0000-0500-000013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2" name="Text Box 15">
          <a:extLst>
            <a:ext uri="{FF2B5EF4-FFF2-40B4-BE49-F238E27FC236}">
              <a16:creationId xmlns:a16="http://schemas.microsoft.com/office/drawing/2014/main" id="{00000000-0008-0000-0500-000014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3" name="Text Box 15">
          <a:extLst>
            <a:ext uri="{FF2B5EF4-FFF2-40B4-BE49-F238E27FC236}">
              <a16:creationId xmlns:a16="http://schemas.microsoft.com/office/drawing/2014/main" id="{00000000-0008-0000-0500-000015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4" name="Text Box 15">
          <a:extLst>
            <a:ext uri="{FF2B5EF4-FFF2-40B4-BE49-F238E27FC236}">
              <a16:creationId xmlns:a16="http://schemas.microsoft.com/office/drawing/2014/main" id="{00000000-0008-0000-0500-000016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5" name="Text Box 15">
          <a:extLst>
            <a:ext uri="{FF2B5EF4-FFF2-40B4-BE49-F238E27FC236}">
              <a16:creationId xmlns:a16="http://schemas.microsoft.com/office/drawing/2014/main" id="{00000000-0008-0000-0500-000017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6" name="Text Box 15">
          <a:extLst>
            <a:ext uri="{FF2B5EF4-FFF2-40B4-BE49-F238E27FC236}">
              <a16:creationId xmlns:a16="http://schemas.microsoft.com/office/drawing/2014/main" id="{00000000-0008-0000-0500-000018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7" name="Text Box 15">
          <a:extLst>
            <a:ext uri="{FF2B5EF4-FFF2-40B4-BE49-F238E27FC236}">
              <a16:creationId xmlns:a16="http://schemas.microsoft.com/office/drawing/2014/main" id="{00000000-0008-0000-0500-000019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8" name="Text Box 15">
          <a:extLst>
            <a:ext uri="{FF2B5EF4-FFF2-40B4-BE49-F238E27FC236}">
              <a16:creationId xmlns:a16="http://schemas.microsoft.com/office/drawing/2014/main" id="{00000000-0008-0000-0500-00001A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79" name="Text Box 15">
          <a:extLst>
            <a:ext uri="{FF2B5EF4-FFF2-40B4-BE49-F238E27FC236}">
              <a16:creationId xmlns:a16="http://schemas.microsoft.com/office/drawing/2014/main" id="{00000000-0008-0000-0500-00001B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0" name="Text Box 15">
          <a:extLst>
            <a:ext uri="{FF2B5EF4-FFF2-40B4-BE49-F238E27FC236}">
              <a16:creationId xmlns:a16="http://schemas.microsoft.com/office/drawing/2014/main" id="{00000000-0008-0000-0500-00001C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1" name="Text Box 15">
          <a:extLst>
            <a:ext uri="{FF2B5EF4-FFF2-40B4-BE49-F238E27FC236}">
              <a16:creationId xmlns:a16="http://schemas.microsoft.com/office/drawing/2014/main" id="{00000000-0008-0000-0500-00001D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2" name="Text Box 15">
          <a:extLst>
            <a:ext uri="{FF2B5EF4-FFF2-40B4-BE49-F238E27FC236}">
              <a16:creationId xmlns:a16="http://schemas.microsoft.com/office/drawing/2014/main" id="{00000000-0008-0000-0500-00001E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3" name="Text Box 15">
          <a:extLst>
            <a:ext uri="{FF2B5EF4-FFF2-40B4-BE49-F238E27FC236}">
              <a16:creationId xmlns:a16="http://schemas.microsoft.com/office/drawing/2014/main" id="{00000000-0008-0000-0500-00001F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4" name="Text Box 15">
          <a:extLst>
            <a:ext uri="{FF2B5EF4-FFF2-40B4-BE49-F238E27FC236}">
              <a16:creationId xmlns:a16="http://schemas.microsoft.com/office/drawing/2014/main" id="{00000000-0008-0000-0500-000020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5" name="Text Box 15">
          <a:extLst>
            <a:ext uri="{FF2B5EF4-FFF2-40B4-BE49-F238E27FC236}">
              <a16:creationId xmlns:a16="http://schemas.microsoft.com/office/drawing/2014/main" id="{00000000-0008-0000-0500-000021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90</xdr:row>
      <xdr:rowOff>504825</xdr:rowOff>
    </xdr:from>
    <xdr:ext cx="95250" cy="213632"/>
    <xdr:sp macro="" textlink="">
      <xdr:nvSpPr>
        <xdr:cNvPr id="4386" name="Text Box 15">
          <a:extLst>
            <a:ext uri="{FF2B5EF4-FFF2-40B4-BE49-F238E27FC236}">
              <a16:creationId xmlns:a16="http://schemas.microsoft.com/office/drawing/2014/main" id="{00000000-0008-0000-0500-000022110000}"/>
            </a:ext>
          </a:extLst>
        </xdr:cNvPr>
        <xdr:cNvSpPr txBox="1">
          <a:spLocks noChangeArrowheads="1"/>
        </xdr:cNvSpPr>
      </xdr:nvSpPr>
      <xdr:spPr bwMode="auto">
        <a:xfrm>
          <a:off x="4972050" y="320516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87" name="Text Box 15">
          <a:extLst>
            <a:ext uri="{FF2B5EF4-FFF2-40B4-BE49-F238E27FC236}">
              <a16:creationId xmlns:a16="http://schemas.microsoft.com/office/drawing/2014/main" id="{00000000-0008-0000-0500-000023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88" name="Text Box 15">
          <a:extLst>
            <a:ext uri="{FF2B5EF4-FFF2-40B4-BE49-F238E27FC236}">
              <a16:creationId xmlns:a16="http://schemas.microsoft.com/office/drawing/2014/main" id="{00000000-0008-0000-0500-00002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89" name="Text Box 15">
          <a:extLst>
            <a:ext uri="{FF2B5EF4-FFF2-40B4-BE49-F238E27FC236}">
              <a16:creationId xmlns:a16="http://schemas.microsoft.com/office/drawing/2014/main" id="{00000000-0008-0000-0500-000025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8496"/>
    <xdr:sp macro="" textlink="">
      <xdr:nvSpPr>
        <xdr:cNvPr id="4390" name="Text Box 15">
          <a:extLst>
            <a:ext uri="{FF2B5EF4-FFF2-40B4-BE49-F238E27FC236}">
              <a16:creationId xmlns:a16="http://schemas.microsoft.com/office/drawing/2014/main" id="{00000000-0008-0000-0500-000026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1" name="Text Box 15">
          <a:extLst>
            <a:ext uri="{FF2B5EF4-FFF2-40B4-BE49-F238E27FC236}">
              <a16:creationId xmlns:a16="http://schemas.microsoft.com/office/drawing/2014/main" id="{00000000-0008-0000-0500-00002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2" name="Text Box 15">
          <a:extLst>
            <a:ext uri="{FF2B5EF4-FFF2-40B4-BE49-F238E27FC236}">
              <a16:creationId xmlns:a16="http://schemas.microsoft.com/office/drawing/2014/main" id="{00000000-0008-0000-0500-000028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56743"/>
    <xdr:sp macro="" textlink="">
      <xdr:nvSpPr>
        <xdr:cNvPr id="4393" name="Text Box 15">
          <a:extLst>
            <a:ext uri="{FF2B5EF4-FFF2-40B4-BE49-F238E27FC236}">
              <a16:creationId xmlns:a16="http://schemas.microsoft.com/office/drawing/2014/main" id="{00000000-0008-0000-0500-000029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4" name="Text Box 15">
          <a:extLst>
            <a:ext uri="{FF2B5EF4-FFF2-40B4-BE49-F238E27FC236}">
              <a16:creationId xmlns:a16="http://schemas.microsoft.com/office/drawing/2014/main" id="{00000000-0008-0000-0500-00002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444331"/>
    <xdr:sp macro="" textlink="">
      <xdr:nvSpPr>
        <xdr:cNvPr id="4395" name="Text Box 15">
          <a:extLst>
            <a:ext uri="{FF2B5EF4-FFF2-40B4-BE49-F238E27FC236}">
              <a16:creationId xmlns:a16="http://schemas.microsoft.com/office/drawing/2014/main" id="{00000000-0008-0000-0500-00002B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6" name="Text Box 15">
          <a:extLst>
            <a:ext uri="{FF2B5EF4-FFF2-40B4-BE49-F238E27FC236}">
              <a16:creationId xmlns:a16="http://schemas.microsoft.com/office/drawing/2014/main" id="{00000000-0008-0000-0500-00002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7" name="Text Box 15">
          <a:extLst>
            <a:ext uri="{FF2B5EF4-FFF2-40B4-BE49-F238E27FC236}">
              <a16:creationId xmlns:a16="http://schemas.microsoft.com/office/drawing/2014/main" id="{00000000-0008-0000-0500-00002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8" name="Text Box 15">
          <a:extLst>
            <a:ext uri="{FF2B5EF4-FFF2-40B4-BE49-F238E27FC236}">
              <a16:creationId xmlns:a16="http://schemas.microsoft.com/office/drawing/2014/main" id="{00000000-0008-0000-0500-00002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399" name="Text Box 15">
          <a:extLst>
            <a:ext uri="{FF2B5EF4-FFF2-40B4-BE49-F238E27FC236}">
              <a16:creationId xmlns:a16="http://schemas.microsoft.com/office/drawing/2014/main" id="{00000000-0008-0000-0500-00002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0" name="Text Box 15">
          <a:extLst>
            <a:ext uri="{FF2B5EF4-FFF2-40B4-BE49-F238E27FC236}">
              <a16:creationId xmlns:a16="http://schemas.microsoft.com/office/drawing/2014/main" id="{00000000-0008-0000-0500-00003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1" name="Text Box 15">
          <a:extLst>
            <a:ext uri="{FF2B5EF4-FFF2-40B4-BE49-F238E27FC236}">
              <a16:creationId xmlns:a16="http://schemas.microsoft.com/office/drawing/2014/main" id="{00000000-0008-0000-0500-00003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2" name="Text Box 15">
          <a:extLst>
            <a:ext uri="{FF2B5EF4-FFF2-40B4-BE49-F238E27FC236}">
              <a16:creationId xmlns:a16="http://schemas.microsoft.com/office/drawing/2014/main" id="{00000000-0008-0000-0500-00003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3" name="Text Box 15">
          <a:extLst>
            <a:ext uri="{FF2B5EF4-FFF2-40B4-BE49-F238E27FC236}">
              <a16:creationId xmlns:a16="http://schemas.microsoft.com/office/drawing/2014/main" id="{00000000-0008-0000-0500-00003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4" name="Text Box 15">
          <a:extLst>
            <a:ext uri="{FF2B5EF4-FFF2-40B4-BE49-F238E27FC236}">
              <a16:creationId xmlns:a16="http://schemas.microsoft.com/office/drawing/2014/main" id="{00000000-0008-0000-0500-00003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5" name="Text Box 15">
          <a:extLst>
            <a:ext uri="{FF2B5EF4-FFF2-40B4-BE49-F238E27FC236}">
              <a16:creationId xmlns:a16="http://schemas.microsoft.com/office/drawing/2014/main" id="{00000000-0008-0000-0500-00003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6" name="Text Box 15">
          <a:extLst>
            <a:ext uri="{FF2B5EF4-FFF2-40B4-BE49-F238E27FC236}">
              <a16:creationId xmlns:a16="http://schemas.microsoft.com/office/drawing/2014/main" id="{00000000-0008-0000-0500-00003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7" name="Text Box 15">
          <a:extLst>
            <a:ext uri="{FF2B5EF4-FFF2-40B4-BE49-F238E27FC236}">
              <a16:creationId xmlns:a16="http://schemas.microsoft.com/office/drawing/2014/main" id="{00000000-0008-0000-0500-00003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8" name="Text Box 15">
          <a:extLst>
            <a:ext uri="{FF2B5EF4-FFF2-40B4-BE49-F238E27FC236}">
              <a16:creationId xmlns:a16="http://schemas.microsoft.com/office/drawing/2014/main" id="{00000000-0008-0000-0500-00003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09" name="Text Box 15">
          <a:extLst>
            <a:ext uri="{FF2B5EF4-FFF2-40B4-BE49-F238E27FC236}">
              <a16:creationId xmlns:a16="http://schemas.microsoft.com/office/drawing/2014/main" id="{00000000-0008-0000-0500-00003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0" name="Text Box 15">
          <a:extLst>
            <a:ext uri="{FF2B5EF4-FFF2-40B4-BE49-F238E27FC236}">
              <a16:creationId xmlns:a16="http://schemas.microsoft.com/office/drawing/2014/main" id="{00000000-0008-0000-0500-00003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1" name="Text Box 15">
          <a:extLst>
            <a:ext uri="{FF2B5EF4-FFF2-40B4-BE49-F238E27FC236}">
              <a16:creationId xmlns:a16="http://schemas.microsoft.com/office/drawing/2014/main" id="{00000000-0008-0000-0500-00003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2" name="Text Box 15">
          <a:extLst>
            <a:ext uri="{FF2B5EF4-FFF2-40B4-BE49-F238E27FC236}">
              <a16:creationId xmlns:a16="http://schemas.microsoft.com/office/drawing/2014/main" id="{00000000-0008-0000-0500-00003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3" name="Text Box 15">
          <a:extLst>
            <a:ext uri="{FF2B5EF4-FFF2-40B4-BE49-F238E27FC236}">
              <a16:creationId xmlns:a16="http://schemas.microsoft.com/office/drawing/2014/main" id="{00000000-0008-0000-0500-00003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4" name="Text Box 15">
          <a:extLst>
            <a:ext uri="{FF2B5EF4-FFF2-40B4-BE49-F238E27FC236}">
              <a16:creationId xmlns:a16="http://schemas.microsoft.com/office/drawing/2014/main" id="{00000000-0008-0000-0500-00003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5" name="Text Box 15">
          <a:extLst>
            <a:ext uri="{FF2B5EF4-FFF2-40B4-BE49-F238E27FC236}">
              <a16:creationId xmlns:a16="http://schemas.microsoft.com/office/drawing/2014/main" id="{00000000-0008-0000-0500-00003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92</xdr:row>
      <xdr:rowOff>504825</xdr:rowOff>
    </xdr:from>
    <xdr:ext cx="95250" cy="213632"/>
    <xdr:sp macro="" textlink="">
      <xdr:nvSpPr>
        <xdr:cNvPr id="4416" name="Text Box 15">
          <a:extLst>
            <a:ext uri="{FF2B5EF4-FFF2-40B4-BE49-F238E27FC236}">
              <a16:creationId xmlns:a16="http://schemas.microsoft.com/office/drawing/2014/main" id="{00000000-0008-0000-0500-00004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17" name="Text Box 15">
          <a:extLst>
            <a:ext uri="{FF2B5EF4-FFF2-40B4-BE49-F238E27FC236}">
              <a16:creationId xmlns:a16="http://schemas.microsoft.com/office/drawing/2014/main" id="{00000000-0008-0000-0500-000041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18" name="Text Box 15">
          <a:extLst>
            <a:ext uri="{FF2B5EF4-FFF2-40B4-BE49-F238E27FC236}">
              <a16:creationId xmlns:a16="http://schemas.microsoft.com/office/drawing/2014/main" id="{00000000-0008-0000-0500-00004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19" name="Text Box 15">
          <a:extLst>
            <a:ext uri="{FF2B5EF4-FFF2-40B4-BE49-F238E27FC236}">
              <a16:creationId xmlns:a16="http://schemas.microsoft.com/office/drawing/2014/main" id="{00000000-0008-0000-0500-000043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8496"/>
    <xdr:sp macro="" textlink="">
      <xdr:nvSpPr>
        <xdr:cNvPr id="4420" name="Text Box 15">
          <a:extLst>
            <a:ext uri="{FF2B5EF4-FFF2-40B4-BE49-F238E27FC236}">
              <a16:creationId xmlns:a16="http://schemas.microsoft.com/office/drawing/2014/main" id="{00000000-0008-0000-0500-000044110000}"/>
            </a:ext>
          </a:extLst>
        </xdr:cNvPr>
        <xdr:cNvSpPr txBox="1">
          <a:spLocks noChangeArrowheads="1"/>
        </xdr:cNvSpPr>
      </xdr:nvSpPr>
      <xdr:spPr bwMode="auto">
        <a:xfrm>
          <a:off x="4972050" y="335502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1" name="Text Box 15">
          <a:extLst>
            <a:ext uri="{FF2B5EF4-FFF2-40B4-BE49-F238E27FC236}">
              <a16:creationId xmlns:a16="http://schemas.microsoft.com/office/drawing/2014/main" id="{00000000-0008-0000-0500-00004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2" name="Text Box 15">
          <a:extLst>
            <a:ext uri="{FF2B5EF4-FFF2-40B4-BE49-F238E27FC236}">
              <a16:creationId xmlns:a16="http://schemas.microsoft.com/office/drawing/2014/main" id="{00000000-0008-0000-0500-000046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56743"/>
    <xdr:sp macro="" textlink="">
      <xdr:nvSpPr>
        <xdr:cNvPr id="4423" name="Text Box 15">
          <a:extLst>
            <a:ext uri="{FF2B5EF4-FFF2-40B4-BE49-F238E27FC236}">
              <a16:creationId xmlns:a16="http://schemas.microsoft.com/office/drawing/2014/main" id="{00000000-0008-0000-0500-000047110000}"/>
            </a:ext>
          </a:extLst>
        </xdr:cNvPr>
        <xdr:cNvSpPr txBox="1">
          <a:spLocks noChangeArrowheads="1"/>
        </xdr:cNvSpPr>
      </xdr:nvSpPr>
      <xdr:spPr bwMode="auto">
        <a:xfrm>
          <a:off x="4972050" y="335502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4" name="Text Box 15">
          <a:extLst>
            <a:ext uri="{FF2B5EF4-FFF2-40B4-BE49-F238E27FC236}">
              <a16:creationId xmlns:a16="http://schemas.microsoft.com/office/drawing/2014/main" id="{00000000-0008-0000-0500-00004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444331"/>
    <xdr:sp macro="" textlink="">
      <xdr:nvSpPr>
        <xdr:cNvPr id="4425" name="Text Box 15">
          <a:extLst>
            <a:ext uri="{FF2B5EF4-FFF2-40B4-BE49-F238E27FC236}">
              <a16:creationId xmlns:a16="http://schemas.microsoft.com/office/drawing/2014/main" id="{00000000-0008-0000-0500-000049110000}"/>
            </a:ext>
          </a:extLst>
        </xdr:cNvPr>
        <xdr:cNvSpPr txBox="1">
          <a:spLocks noChangeArrowheads="1"/>
        </xdr:cNvSpPr>
      </xdr:nvSpPr>
      <xdr:spPr bwMode="auto">
        <a:xfrm>
          <a:off x="4972050" y="335502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6" name="Text Box 15">
          <a:extLst>
            <a:ext uri="{FF2B5EF4-FFF2-40B4-BE49-F238E27FC236}">
              <a16:creationId xmlns:a16="http://schemas.microsoft.com/office/drawing/2014/main" id="{00000000-0008-0000-0500-00004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7" name="Text Box 15">
          <a:extLst>
            <a:ext uri="{FF2B5EF4-FFF2-40B4-BE49-F238E27FC236}">
              <a16:creationId xmlns:a16="http://schemas.microsoft.com/office/drawing/2014/main" id="{00000000-0008-0000-0500-00004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8" name="Text Box 15">
          <a:extLst>
            <a:ext uri="{FF2B5EF4-FFF2-40B4-BE49-F238E27FC236}">
              <a16:creationId xmlns:a16="http://schemas.microsoft.com/office/drawing/2014/main" id="{00000000-0008-0000-0500-00004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29" name="Text Box 15">
          <a:extLst>
            <a:ext uri="{FF2B5EF4-FFF2-40B4-BE49-F238E27FC236}">
              <a16:creationId xmlns:a16="http://schemas.microsoft.com/office/drawing/2014/main" id="{00000000-0008-0000-0500-00004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0" name="Text Box 15">
          <a:extLst>
            <a:ext uri="{FF2B5EF4-FFF2-40B4-BE49-F238E27FC236}">
              <a16:creationId xmlns:a16="http://schemas.microsoft.com/office/drawing/2014/main" id="{00000000-0008-0000-0500-00004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1" name="Text Box 15">
          <a:extLst>
            <a:ext uri="{FF2B5EF4-FFF2-40B4-BE49-F238E27FC236}">
              <a16:creationId xmlns:a16="http://schemas.microsoft.com/office/drawing/2014/main" id="{00000000-0008-0000-0500-00004F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2" name="Text Box 15">
          <a:extLst>
            <a:ext uri="{FF2B5EF4-FFF2-40B4-BE49-F238E27FC236}">
              <a16:creationId xmlns:a16="http://schemas.microsoft.com/office/drawing/2014/main" id="{00000000-0008-0000-0500-000050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3" name="Text Box 15">
          <a:extLst>
            <a:ext uri="{FF2B5EF4-FFF2-40B4-BE49-F238E27FC236}">
              <a16:creationId xmlns:a16="http://schemas.microsoft.com/office/drawing/2014/main" id="{00000000-0008-0000-0500-000051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4" name="Text Box 15">
          <a:extLst>
            <a:ext uri="{FF2B5EF4-FFF2-40B4-BE49-F238E27FC236}">
              <a16:creationId xmlns:a16="http://schemas.microsoft.com/office/drawing/2014/main" id="{00000000-0008-0000-0500-000052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5" name="Text Box 15">
          <a:extLst>
            <a:ext uri="{FF2B5EF4-FFF2-40B4-BE49-F238E27FC236}">
              <a16:creationId xmlns:a16="http://schemas.microsoft.com/office/drawing/2014/main" id="{00000000-0008-0000-0500-000053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6" name="Text Box 15">
          <a:extLst>
            <a:ext uri="{FF2B5EF4-FFF2-40B4-BE49-F238E27FC236}">
              <a16:creationId xmlns:a16="http://schemas.microsoft.com/office/drawing/2014/main" id="{00000000-0008-0000-0500-000054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7" name="Text Box 15">
          <a:extLst>
            <a:ext uri="{FF2B5EF4-FFF2-40B4-BE49-F238E27FC236}">
              <a16:creationId xmlns:a16="http://schemas.microsoft.com/office/drawing/2014/main" id="{00000000-0008-0000-0500-000055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8" name="Text Box 15">
          <a:extLst>
            <a:ext uri="{FF2B5EF4-FFF2-40B4-BE49-F238E27FC236}">
              <a16:creationId xmlns:a16="http://schemas.microsoft.com/office/drawing/2014/main" id="{00000000-0008-0000-0500-000056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39" name="Text Box 15">
          <a:extLst>
            <a:ext uri="{FF2B5EF4-FFF2-40B4-BE49-F238E27FC236}">
              <a16:creationId xmlns:a16="http://schemas.microsoft.com/office/drawing/2014/main" id="{00000000-0008-0000-0500-000057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0" name="Text Box 15">
          <a:extLst>
            <a:ext uri="{FF2B5EF4-FFF2-40B4-BE49-F238E27FC236}">
              <a16:creationId xmlns:a16="http://schemas.microsoft.com/office/drawing/2014/main" id="{00000000-0008-0000-0500-000058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1" name="Text Box 15">
          <a:extLst>
            <a:ext uri="{FF2B5EF4-FFF2-40B4-BE49-F238E27FC236}">
              <a16:creationId xmlns:a16="http://schemas.microsoft.com/office/drawing/2014/main" id="{00000000-0008-0000-0500-000059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2" name="Text Box 15">
          <a:extLst>
            <a:ext uri="{FF2B5EF4-FFF2-40B4-BE49-F238E27FC236}">
              <a16:creationId xmlns:a16="http://schemas.microsoft.com/office/drawing/2014/main" id="{00000000-0008-0000-0500-00005A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3" name="Text Box 15">
          <a:extLst>
            <a:ext uri="{FF2B5EF4-FFF2-40B4-BE49-F238E27FC236}">
              <a16:creationId xmlns:a16="http://schemas.microsoft.com/office/drawing/2014/main" id="{00000000-0008-0000-0500-00005B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4" name="Text Box 15">
          <a:extLst>
            <a:ext uri="{FF2B5EF4-FFF2-40B4-BE49-F238E27FC236}">
              <a16:creationId xmlns:a16="http://schemas.microsoft.com/office/drawing/2014/main" id="{00000000-0008-0000-0500-00005C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5" name="Text Box 15">
          <a:extLst>
            <a:ext uri="{FF2B5EF4-FFF2-40B4-BE49-F238E27FC236}">
              <a16:creationId xmlns:a16="http://schemas.microsoft.com/office/drawing/2014/main" id="{00000000-0008-0000-0500-00005D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94</xdr:row>
      <xdr:rowOff>504825</xdr:rowOff>
    </xdr:from>
    <xdr:ext cx="95250" cy="213632"/>
    <xdr:sp macro="" textlink="">
      <xdr:nvSpPr>
        <xdr:cNvPr id="4446" name="Text Box 15">
          <a:extLst>
            <a:ext uri="{FF2B5EF4-FFF2-40B4-BE49-F238E27FC236}">
              <a16:creationId xmlns:a16="http://schemas.microsoft.com/office/drawing/2014/main" id="{00000000-0008-0000-0500-00005E110000}"/>
            </a:ext>
          </a:extLst>
        </xdr:cNvPr>
        <xdr:cNvSpPr txBox="1">
          <a:spLocks noChangeArrowheads="1"/>
        </xdr:cNvSpPr>
      </xdr:nvSpPr>
      <xdr:spPr bwMode="auto">
        <a:xfrm>
          <a:off x="4972050" y="33550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7" name="Text Box 15">
          <a:extLst>
            <a:ext uri="{FF2B5EF4-FFF2-40B4-BE49-F238E27FC236}">
              <a16:creationId xmlns:a16="http://schemas.microsoft.com/office/drawing/2014/main" id="{00000000-0008-0000-0500-00005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8" name="Text Box 15">
          <a:extLst>
            <a:ext uri="{FF2B5EF4-FFF2-40B4-BE49-F238E27FC236}">
              <a16:creationId xmlns:a16="http://schemas.microsoft.com/office/drawing/2014/main" id="{00000000-0008-0000-0500-00006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49" name="Text Box 15">
          <a:extLst>
            <a:ext uri="{FF2B5EF4-FFF2-40B4-BE49-F238E27FC236}">
              <a16:creationId xmlns:a16="http://schemas.microsoft.com/office/drawing/2014/main" id="{00000000-0008-0000-0500-00006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0" name="Text Box 15">
          <a:extLst>
            <a:ext uri="{FF2B5EF4-FFF2-40B4-BE49-F238E27FC236}">
              <a16:creationId xmlns:a16="http://schemas.microsoft.com/office/drawing/2014/main" id="{00000000-0008-0000-0500-00006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1" name="Text Box 15">
          <a:extLst>
            <a:ext uri="{FF2B5EF4-FFF2-40B4-BE49-F238E27FC236}">
              <a16:creationId xmlns:a16="http://schemas.microsoft.com/office/drawing/2014/main" id="{00000000-0008-0000-0500-00006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2" name="Text Box 15">
          <a:extLst>
            <a:ext uri="{FF2B5EF4-FFF2-40B4-BE49-F238E27FC236}">
              <a16:creationId xmlns:a16="http://schemas.microsoft.com/office/drawing/2014/main" id="{00000000-0008-0000-0500-00006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3" name="Text Box 15">
          <a:extLst>
            <a:ext uri="{FF2B5EF4-FFF2-40B4-BE49-F238E27FC236}">
              <a16:creationId xmlns:a16="http://schemas.microsoft.com/office/drawing/2014/main" id="{00000000-0008-0000-0500-00006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4" name="Text Box 15">
          <a:extLst>
            <a:ext uri="{FF2B5EF4-FFF2-40B4-BE49-F238E27FC236}">
              <a16:creationId xmlns:a16="http://schemas.microsoft.com/office/drawing/2014/main" id="{00000000-0008-0000-0500-00006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5" name="Text Box 15">
          <a:extLst>
            <a:ext uri="{FF2B5EF4-FFF2-40B4-BE49-F238E27FC236}">
              <a16:creationId xmlns:a16="http://schemas.microsoft.com/office/drawing/2014/main" id="{00000000-0008-0000-0500-000067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6" name="Text Box 15">
          <a:extLst>
            <a:ext uri="{FF2B5EF4-FFF2-40B4-BE49-F238E27FC236}">
              <a16:creationId xmlns:a16="http://schemas.microsoft.com/office/drawing/2014/main" id="{00000000-0008-0000-0500-000068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7" name="Text Box 15">
          <a:extLst>
            <a:ext uri="{FF2B5EF4-FFF2-40B4-BE49-F238E27FC236}">
              <a16:creationId xmlns:a16="http://schemas.microsoft.com/office/drawing/2014/main" id="{00000000-0008-0000-0500-000069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8" name="Text Box 15">
          <a:extLst>
            <a:ext uri="{FF2B5EF4-FFF2-40B4-BE49-F238E27FC236}">
              <a16:creationId xmlns:a16="http://schemas.microsoft.com/office/drawing/2014/main" id="{00000000-0008-0000-0500-00006A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59" name="Text Box 15">
          <a:extLst>
            <a:ext uri="{FF2B5EF4-FFF2-40B4-BE49-F238E27FC236}">
              <a16:creationId xmlns:a16="http://schemas.microsoft.com/office/drawing/2014/main" id="{00000000-0008-0000-0500-00006B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0" name="Text Box 15">
          <a:extLst>
            <a:ext uri="{FF2B5EF4-FFF2-40B4-BE49-F238E27FC236}">
              <a16:creationId xmlns:a16="http://schemas.microsoft.com/office/drawing/2014/main" id="{00000000-0008-0000-0500-00006C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1" name="Text Box 15">
          <a:extLst>
            <a:ext uri="{FF2B5EF4-FFF2-40B4-BE49-F238E27FC236}">
              <a16:creationId xmlns:a16="http://schemas.microsoft.com/office/drawing/2014/main" id="{00000000-0008-0000-0500-00006D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2" name="Text Box 15">
          <a:extLst>
            <a:ext uri="{FF2B5EF4-FFF2-40B4-BE49-F238E27FC236}">
              <a16:creationId xmlns:a16="http://schemas.microsoft.com/office/drawing/2014/main" id="{00000000-0008-0000-0500-00006E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3" name="Text Box 15">
          <a:extLst>
            <a:ext uri="{FF2B5EF4-FFF2-40B4-BE49-F238E27FC236}">
              <a16:creationId xmlns:a16="http://schemas.microsoft.com/office/drawing/2014/main" id="{00000000-0008-0000-0500-00006F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4" name="Text Box 15">
          <a:extLst>
            <a:ext uri="{FF2B5EF4-FFF2-40B4-BE49-F238E27FC236}">
              <a16:creationId xmlns:a16="http://schemas.microsoft.com/office/drawing/2014/main" id="{00000000-0008-0000-0500-000070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5" name="Text Box 15">
          <a:extLst>
            <a:ext uri="{FF2B5EF4-FFF2-40B4-BE49-F238E27FC236}">
              <a16:creationId xmlns:a16="http://schemas.microsoft.com/office/drawing/2014/main" id="{00000000-0008-0000-0500-000071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6" name="Text Box 15">
          <a:extLst>
            <a:ext uri="{FF2B5EF4-FFF2-40B4-BE49-F238E27FC236}">
              <a16:creationId xmlns:a16="http://schemas.microsoft.com/office/drawing/2014/main" id="{00000000-0008-0000-0500-000072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7" name="Text Box 15">
          <a:extLst>
            <a:ext uri="{FF2B5EF4-FFF2-40B4-BE49-F238E27FC236}">
              <a16:creationId xmlns:a16="http://schemas.microsoft.com/office/drawing/2014/main" id="{00000000-0008-0000-0500-000073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8" name="Text Box 15">
          <a:extLst>
            <a:ext uri="{FF2B5EF4-FFF2-40B4-BE49-F238E27FC236}">
              <a16:creationId xmlns:a16="http://schemas.microsoft.com/office/drawing/2014/main" id="{00000000-0008-0000-0500-000074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69" name="Text Box 15">
          <a:extLst>
            <a:ext uri="{FF2B5EF4-FFF2-40B4-BE49-F238E27FC236}">
              <a16:creationId xmlns:a16="http://schemas.microsoft.com/office/drawing/2014/main" id="{00000000-0008-0000-0500-000075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96</xdr:row>
      <xdr:rowOff>504825</xdr:rowOff>
    </xdr:from>
    <xdr:ext cx="95250" cy="213632"/>
    <xdr:sp macro="" textlink="">
      <xdr:nvSpPr>
        <xdr:cNvPr id="4470" name="Text Box 15">
          <a:extLst>
            <a:ext uri="{FF2B5EF4-FFF2-40B4-BE49-F238E27FC236}">
              <a16:creationId xmlns:a16="http://schemas.microsoft.com/office/drawing/2014/main" id="{00000000-0008-0000-0500-000076110000}"/>
            </a:ext>
          </a:extLst>
        </xdr:cNvPr>
        <xdr:cNvSpPr txBox="1">
          <a:spLocks noChangeArrowheads="1"/>
        </xdr:cNvSpPr>
      </xdr:nvSpPr>
      <xdr:spPr bwMode="auto">
        <a:xfrm>
          <a:off x="4972050" y="342995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8496"/>
    <xdr:sp macro="" textlink="">
      <xdr:nvSpPr>
        <xdr:cNvPr id="4471" name="Text Box 15">
          <a:extLst>
            <a:ext uri="{FF2B5EF4-FFF2-40B4-BE49-F238E27FC236}">
              <a16:creationId xmlns:a16="http://schemas.microsoft.com/office/drawing/2014/main" id="{00000000-0008-0000-0500-000077110000}"/>
            </a:ext>
          </a:extLst>
        </xdr:cNvPr>
        <xdr:cNvSpPr txBox="1">
          <a:spLocks noChangeArrowheads="1"/>
        </xdr:cNvSpPr>
      </xdr:nvSpPr>
      <xdr:spPr bwMode="auto">
        <a:xfrm>
          <a:off x="4972050" y="357981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2" name="Text Box 15">
          <a:extLst>
            <a:ext uri="{FF2B5EF4-FFF2-40B4-BE49-F238E27FC236}">
              <a16:creationId xmlns:a16="http://schemas.microsoft.com/office/drawing/2014/main" id="{00000000-0008-0000-0500-00007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3" name="Text Box 15">
          <a:extLst>
            <a:ext uri="{FF2B5EF4-FFF2-40B4-BE49-F238E27FC236}">
              <a16:creationId xmlns:a16="http://schemas.microsoft.com/office/drawing/2014/main" id="{00000000-0008-0000-0500-000079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56743"/>
    <xdr:sp macro="" textlink="">
      <xdr:nvSpPr>
        <xdr:cNvPr id="4474" name="Text Box 15">
          <a:extLst>
            <a:ext uri="{FF2B5EF4-FFF2-40B4-BE49-F238E27FC236}">
              <a16:creationId xmlns:a16="http://schemas.microsoft.com/office/drawing/2014/main" id="{00000000-0008-0000-0500-00007A110000}"/>
            </a:ext>
          </a:extLst>
        </xdr:cNvPr>
        <xdr:cNvSpPr txBox="1">
          <a:spLocks noChangeArrowheads="1"/>
        </xdr:cNvSpPr>
      </xdr:nvSpPr>
      <xdr:spPr bwMode="auto">
        <a:xfrm>
          <a:off x="4972050" y="357981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5" name="Text Box 15">
          <a:extLst>
            <a:ext uri="{FF2B5EF4-FFF2-40B4-BE49-F238E27FC236}">
              <a16:creationId xmlns:a16="http://schemas.microsoft.com/office/drawing/2014/main" id="{00000000-0008-0000-0500-00007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444331"/>
    <xdr:sp macro="" textlink="">
      <xdr:nvSpPr>
        <xdr:cNvPr id="4476" name="Text Box 15">
          <a:extLst>
            <a:ext uri="{FF2B5EF4-FFF2-40B4-BE49-F238E27FC236}">
              <a16:creationId xmlns:a16="http://schemas.microsoft.com/office/drawing/2014/main" id="{00000000-0008-0000-0500-00007C110000}"/>
            </a:ext>
          </a:extLst>
        </xdr:cNvPr>
        <xdr:cNvSpPr txBox="1">
          <a:spLocks noChangeArrowheads="1"/>
        </xdr:cNvSpPr>
      </xdr:nvSpPr>
      <xdr:spPr bwMode="auto">
        <a:xfrm>
          <a:off x="4972050" y="357981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7" name="Text Box 15">
          <a:extLst>
            <a:ext uri="{FF2B5EF4-FFF2-40B4-BE49-F238E27FC236}">
              <a16:creationId xmlns:a16="http://schemas.microsoft.com/office/drawing/2014/main" id="{00000000-0008-0000-0500-00007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8" name="Text Box 15">
          <a:extLst>
            <a:ext uri="{FF2B5EF4-FFF2-40B4-BE49-F238E27FC236}">
              <a16:creationId xmlns:a16="http://schemas.microsoft.com/office/drawing/2014/main" id="{00000000-0008-0000-0500-00007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79" name="Text Box 15">
          <a:extLst>
            <a:ext uri="{FF2B5EF4-FFF2-40B4-BE49-F238E27FC236}">
              <a16:creationId xmlns:a16="http://schemas.microsoft.com/office/drawing/2014/main" id="{00000000-0008-0000-0500-00007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0" name="Text Box 15">
          <a:extLst>
            <a:ext uri="{FF2B5EF4-FFF2-40B4-BE49-F238E27FC236}">
              <a16:creationId xmlns:a16="http://schemas.microsoft.com/office/drawing/2014/main" id="{00000000-0008-0000-0500-00008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1" name="Text Box 15">
          <a:extLst>
            <a:ext uri="{FF2B5EF4-FFF2-40B4-BE49-F238E27FC236}">
              <a16:creationId xmlns:a16="http://schemas.microsoft.com/office/drawing/2014/main" id="{00000000-0008-0000-0500-00008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2" name="Text Box 15">
          <a:extLst>
            <a:ext uri="{FF2B5EF4-FFF2-40B4-BE49-F238E27FC236}">
              <a16:creationId xmlns:a16="http://schemas.microsoft.com/office/drawing/2014/main" id="{00000000-0008-0000-0500-00008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3" name="Text Box 15">
          <a:extLst>
            <a:ext uri="{FF2B5EF4-FFF2-40B4-BE49-F238E27FC236}">
              <a16:creationId xmlns:a16="http://schemas.microsoft.com/office/drawing/2014/main" id="{00000000-0008-0000-0500-00008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4" name="Text Box 15">
          <a:extLst>
            <a:ext uri="{FF2B5EF4-FFF2-40B4-BE49-F238E27FC236}">
              <a16:creationId xmlns:a16="http://schemas.microsoft.com/office/drawing/2014/main" id="{00000000-0008-0000-0500-00008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5" name="Text Box 15">
          <a:extLst>
            <a:ext uri="{FF2B5EF4-FFF2-40B4-BE49-F238E27FC236}">
              <a16:creationId xmlns:a16="http://schemas.microsoft.com/office/drawing/2014/main" id="{00000000-0008-0000-0500-000085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6" name="Text Box 15">
          <a:extLst>
            <a:ext uri="{FF2B5EF4-FFF2-40B4-BE49-F238E27FC236}">
              <a16:creationId xmlns:a16="http://schemas.microsoft.com/office/drawing/2014/main" id="{00000000-0008-0000-0500-000086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7" name="Text Box 15">
          <a:extLst>
            <a:ext uri="{FF2B5EF4-FFF2-40B4-BE49-F238E27FC236}">
              <a16:creationId xmlns:a16="http://schemas.microsoft.com/office/drawing/2014/main" id="{00000000-0008-0000-0500-000087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8" name="Text Box 15">
          <a:extLst>
            <a:ext uri="{FF2B5EF4-FFF2-40B4-BE49-F238E27FC236}">
              <a16:creationId xmlns:a16="http://schemas.microsoft.com/office/drawing/2014/main" id="{00000000-0008-0000-0500-000088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89" name="Text Box 15">
          <a:extLst>
            <a:ext uri="{FF2B5EF4-FFF2-40B4-BE49-F238E27FC236}">
              <a16:creationId xmlns:a16="http://schemas.microsoft.com/office/drawing/2014/main" id="{00000000-0008-0000-0500-000089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0" name="Text Box 15">
          <a:extLst>
            <a:ext uri="{FF2B5EF4-FFF2-40B4-BE49-F238E27FC236}">
              <a16:creationId xmlns:a16="http://schemas.microsoft.com/office/drawing/2014/main" id="{00000000-0008-0000-0500-00008A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1" name="Text Box 15">
          <a:extLst>
            <a:ext uri="{FF2B5EF4-FFF2-40B4-BE49-F238E27FC236}">
              <a16:creationId xmlns:a16="http://schemas.microsoft.com/office/drawing/2014/main" id="{00000000-0008-0000-0500-00008B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2" name="Text Box 15">
          <a:extLst>
            <a:ext uri="{FF2B5EF4-FFF2-40B4-BE49-F238E27FC236}">
              <a16:creationId xmlns:a16="http://schemas.microsoft.com/office/drawing/2014/main" id="{00000000-0008-0000-0500-00008C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3" name="Text Box 15">
          <a:extLst>
            <a:ext uri="{FF2B5EF4-FFF2-40B4-BE49-F238E27FC236}">
              <a16:creationId xmlns:a16="http://schemas.microsoft.com/office/drawing/2014/main" id="{00000000-0008-0000-0500-00008D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4" name="Text Box 15">
          <a:extLst>
            <a:ext uri="{FF2B5EF4-FFF2-40B4-BE49-F238E27FC236}">
              <a16:creationId xmlns:a16="http://schemas.microsoft.com/office/drawing/2014/main" id="{00000000-0008-0000-0500-00008E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5" name="Text Box 15">
          <a:extLst>
            <a:ext uri="{FF2B5EF4-FFF2-40B4-BE49-F238E27FC236}">
              <a16:creationId xmlns:a16="http://schemas.microsoft.com/office/drawing/2014/main" id="{00000000-0008-0000-0500-00008F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6" name="Text Box 15">
          <a:extLst>
            <a:ext uri="{FF2B5EF4-FFF2-40B4-BE49-F238E27FC236}">
              <a16:creationId xmlns:a16="http://schemas.microsoft.com/office/drawing/2014/main" id="{00000000-0008-0000-0500-000090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7" name="Text Box 15">
          <a:extLst>
            <a:ext uri="{FF2B5EF4-FFF2-40B4-BE49-F238E27FC236}">
              <a16:creationId xmlns:a16="http://schemas.microsoft.com/office/drawing/2014/main" id="{00000000-0008-0000-0500-000091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8" name="Text Box 15">
          <a:extLst>
            <a:ext uri="{FF2B5EF4-FFF2-40B4-BE49-F238E27FC236}">
              <a16:creationId xmlns:a16="http://schemas.microsoft.com/office/drawing/2014/main" id="{00000000-0008-0000-0500-000092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499" name="Text Box 15">
          <a:extLst>
            <a:ext uri="{FF2B5EF4-FFF2-40B4-BE49-F238E27FC236}">
              <a16:creationId xmlns:a16="http://schemas.microsoft.com/office/drawing/2014/main" id="{00000000-0008-0000-0500-000093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98</xdr:row>
      <xdr:rowOff>504825</xdr:rowOff>
    </xdr:from>
    <xdr:ext cx="95250" cy="213632"/>
    <xdr:sp macro="" textlink="">
      <xdr:nvSpPr>
        <xdr:cNvPr id="4500" name="Text Box 15">
          <a:extLst>
            <a:ext uri="{FF2B5EF4-FFF2-40B4-BE49-F238E27FC236}">
              <a16:creationId xmlns:a16="http://schemas.microsoft.com/office/drawing/2014/main" id="{00000000-0008-0000-0500-000094110000}"/>
            </a:ext>
          </a:extLst>
        </xdr:cNvPr>
        <xdr:cNvSpPr txBox="1">
          <a:spLocks noChangeArrowheads="1"/>
        </xdr:cNvSpPr>
      </xdr:nvSpPr>
      <xdr:spPr bwMode="auto">
        <a:xfrm>
          <a:off x="4972050" y="35798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1" name="Text Box 15">
          <a:extLst>
            <a:ext uri="{FF2B5EF4-FFF2-40B4-BE49-F238E27FC236}">
              <a16:creationId xmlns:a16="http://schemas.microsoft.com/office/drawing/2014/main" id="{00000000-0008-0000-0500-000095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2" name="Text Box 15">
          <a:extLst>
            <a:ext uri="{FF2B5EF4-FFF2-40B4-BE49-F238E27FC236}">
              <a16:creationId xmlns:a16="http://schemas.microsoft.com/office/drawing/2014/main" id="{00000000-0008-0000-0500-000096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3" name="Text Box 15">
          <a:extLst>
            <a:ext uri="{FF2B5EF4-FFF2-40B4-BE49-F238E27FC236}">
              <a16:creationId xmlns:a16="http://schemas.microsoft.com/office/drawing/2014/main" id="{00000000-0008-0000-0500-000097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8496"/>
    <xdr:sp macro="" textlink="">
      <xdr:nvSpPr>
        <xdr:cNvPr id="4504" name="Text Box 15">
          <a:extLst>
            <a:ext uri="{FF2B5EF4-FFF2-40B4-BE49-F238E27FC236}">
              <a16:creationId xmlns:a16="http://schemas.microsoft.com/office/drawing/2014/main" id="{00000000-0008-0000-0500-000098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5" name="Text Box 15">
          <a:extLst>
            <a:ext uri="{FF2B5EF4-FFF2-40B4-BE49-F238E27FC236}">
              <a16:creationId xmlns:a16="http://schemas.microsoft.com/office/drawing/2014/main" id="{00000000-0008-0000-0500-000099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6" name="Text Box 15">
          <a:extLst>
            <a:ext uri="{FF2B5EF4-FFF2-40B4-BE49-F238E27FC236}">
              <a16:creationId xmlns:a16="http://schemas.microsoft.com/office/drawing/2014/main" id="{00000000-0008-0000-0500-00009A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56743"/>
    <xdr:sp macro="" textlink="">
      <xdr:nvSpPr>
        <xdr:cNvPr id="4507" name="Text Box 15">
          <a:extLst>
            <a:ext uri="{FF2B5EF4-FFF2-40B4-BE49-F238E27FC236}">
              <a16:creationId xmlns:a16="http://schemas.microsoft.com/office/drawing/2014/main" id="{00000000-0008-0000-0500-00009B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213632"/>
    <xdr:sp macro="" textlink="">
      <xdr:nvSpPr>
        <xdr:cNvPr id="4508" name="Text Box 15">
          <a:extLst>
            <a:ext uri="{FF2B5EF4-FFF2-40B4-BE49-F238E27FC236}">
              <a16:creationId xmlns:a16="http://schemas.microsoft.com/office/drawing/2014/main" id="{00000000-0008-0000-0500-00009C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104</xdr:row>
      <xdr:rowOff>504825</xdr:rowOff>
    </xdr:from>
    <xdr:ext cx="95250" cy="444331"/>
    <xdr:sp macro="" textlink="">
      <xdr:nvSpPr>
        <xdr:cNvPr id="4509" name="Text Box 15">
          <a:extLst>
            <a:ext uri="{FF2B5EF4-FFF2-40B4-BE49-F238E27FC236}">
              <a16:creationId xmlns:a16="http://schemas.microsoft.com/office/drawing/2014/main" id="{00000000-0008-0000-0500-00009D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0" name="Text Box 15">
          <a:extLst>
            <a:ext uri="{FF2B5EF4-FFF2-40B4-BE49-F238E27FC236}">
              <a16:creationId xmlns:a16="http://schemas.microsoft.com/office/drawing/2014/main" id="{00000000-0008-0000-0500-00009E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1" name="Text Box 15">
          <a:extLst>
            <a:ext uri="{FF2B5EF4-FFF2-40B4-BE49-F238E27FC236}">
              <a16:creationId xmlns:a16="http://schemas.microsoft.com/office/drawing/2014/main" id="{00000000-0008-0000-0500-00009F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2" name="Text Box 15">
          <a:extLst>
            <a:ext uri="{FF2B5EF4-FFF2-40B4-BE49-F238E27FC236}">
              <a16:creationId xmlns:a16="http://schemas.microsoft.com/office/drawing/2014/main" id="{00000000-0008-0000-0500-0000A0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8496"/>
    <xdr:sp macro="" textlink="">
      <xdr:nvSpPr>
        <xdr:cNvPr id="4513" name="Text Box 15">
          <a:extLst>
            <a:ext uri="{FF2B5EF4-FFF2-40B4-BE49-F238E27FC236}">
              <a16:creationId xmlns:a16="http://schemas.microsoft.com/office/drawing/2014/main" id="{00000000-0008-0000-0500-0000A1110000}"/>
            </a:ext>
          </a:extLst>
        </xdr:cNvPr>
        <xdr:cNvSpPr txBox="1">
          <a:spLocks noChangeArrowheads="1"/>
        </xdr:cNvSpPr>
      </xdr:nvSpPr>
      <xdr:spPr bwMode="auto">
        <a:xfrm>
          <a:off x="4972050" y="380460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4" name="Text Box 15">
          <a:extLst>
            <a:ext uri="{FF2B5EF4-FFF2-40B4-BE49-F238E27FC236}">
              <a16:creationId xmlns:a16="http://schemas.microsoft.com/office/drawing/2014/main" id="{00000000-0008-0000-0500-0000A2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5" name="Text Box 15">
          <a:extLst>
            <a:ext uri="{FF2B5EF4-FFF2-40B4-BE49-F238E27FC236}">
              <a16:creationId xmlns:a16="http://schemas.microsoft.com/office/drawing/2014/main" id="{00000000-0008-0000-0500-0000A3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56743"/>
    <xdr:sp macro="" textlink="">
      <xdr:nvSpPr>
        <xdr:cNvPr id="4516" name="Text Box 15">
          <a:extLst>
            <a:ext uri="{FF2B5EF4-FFF2-40B4-BE49-F238E27FC236}">
              <a16:creationId xmlns:a16="http://schemas.microsoft.com/office/drawing/2014/main" id="{00000000-0008-0000-0500-0000A4110000}"/>
            </a:ext>
          </a:extLst>
        </xdr:cNvPr>
        <xdr:cNvSpPr txBox="1">
          <a:spLocks noChangeArrowheads="1"/>
        </xdr:cNvSpPr>
      </xdr:nvSpPr>
      <xdr:spPr bwMode="auto">
        <a:xfrm>
          <a:off x="4972050" y="380460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213632"/>
    <xdr:sp macro="" textlink="">
      <xdr:nvSpPr>
        <xdr:cNvPr id="4517" name="Text Box 15">
          <a:extLst>
            <a:ext uri="{FF2B5EF4-FFF2-40B4-BE49-F238E27FC236}">
              <a16:creationId xmlns:a16="http://schemas.microsoft.com/office/drawing/2014/main" id="{00000000-0008-0000-0500-0000A5110000}"/>
            </a:ext>
          </a:extLst>
        </xdr:cNvPr>
        <xdr:cNvSpPr txBox="1">
          <a:spLocks noChangeArrowheads="1"/>
        </xdr:cNvSpPr>
      </xdr:nvSpPr>
      <xdr:spPr bwMode="auto">
        <a:xfrm>
          <a:off x="4972050" y="38046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106</xdr:row>
      <xdr:rowOff>504825</xdr:rowOff>
    </xdr:from>
    <xdr:ext cx="95250" cy="444331"/>
    <xdr:sp macro="" textlink="">
      <xdr:nvSpPr>
        <xdr:cNvPr id="4518" name="Text Box 15">
          <a:extLst>
            <a:ext uri="{FF2B5EF4-FFF2-40B4-BE49-F238E27FC236}">
              <a16:creationId xmlns:a16="http://schemas.microsoft.com/office/drawing/2014/main" id="{00000000-0008-0000-0500-0000A6110000}"/>
            </a:ext>
          </a:extLst>
        </xdr:cNvPr>
        <xdr:cNvSpPr txBox="1">
          <a:spLocks noChangeArrowheads="1"/>
        </xdr:cNvSpPr>
      </xdr:nvSpPr>
      <xdr:spPr bwMode="auto">
        <a:xfrm>
          <a:off x="4972050" y="380460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19" name="Text Box 15">
          <a:extLst>
            <a:ext uri="{FF2B5EF4-FFF2-40B4-BE49-F238E27FC236}">
              <a16:creationId xmlns:a16="http://schemas.microsoft.com/office/drawing/2014/main" id="{00000000-0008-0000-0500-0000A7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0" name="Text Box 15">
          <a:extLst>
            <a:ext uri="{FF2B5EF4-FFF2-40B4-BE49-F238E27FC236}">
              <a16:creationId xmlns:a16="http://schemas.microsoft.com/office/drawing/2014/main" id="{00000000-0008-0000-0500-0000A8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108</xdr:row>
      <xdr:rowOff>504825</xdr:rowOff>
    </xdr:from>
    <xdr:ext cx="95250" cy="213632"/>
    <xdr:sp macro="" textlink="">
      <xdr:nvSpPr>
        <xdr:cNvPr id="4521" name="Text Box 15">
          <a:extLst>
            <a:ext uri="{FF2B5EF4-FFF2-40B4-BE49-F238E27FC236}">
              <a16:creationId xmlns:a16="http://schemas.microsoft.com/office/drawing/2014/main" id="{00000000-0008-0000-0500-0000A9110000}"/>
            </a:ext>
          </a:extLst>
        </xdr:cNvPr>
        <xdr:cNvSpPr txBox="1">
          <a:spLocks noChangeArrowheads="1"/>
        </xdr:cNvSpPr>
      </xdr:nvSpPr>
      <xdr:spPr bwMode="auto">
        <a:xfrm>
          <a:off x="4972050" y="387953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2" name="Text Box 15">
          <a:extLst>
            <a:ext uri="{FF2B5EF4-FFF2-40B4-BE49-F238E27FC236}">
              <a16:creationId xmlns:a16="http://schemas.microsoft.com/office/drawing/2014/main" id="{00000000-0008-0000-0500-0000AA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3" name="Text Box 15">
          <a:extLst>
            <a:ext uri="{FF2B5EF4-FFF2-40B4-BE49-F238E27FC236}">
              <a16:creationId xmlns:a16="http://schemas.microsoft.com/office/drawing/2014/main" id="{00000000-0008-0000-0500-0000AB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4" name="Text Box 15">
          <a:extLst>
            <a:ext uri="{FF2B5EF4-FFF2-40B4-BE49-F238E27FC236}">
              <a16:creationId xmlns:a16="http://schemas.microsoft.com/office/drawing/2014/main" id="{00000000-0008-0000-0500-0000AC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8496"/>
    <xdr:sp macro="" textlink="">
      <xdr:nvSpPr>
        <xdr:cNvPr id="4525" name="Text Box 15">
          <a:extLst>
            <a:ext uri="{FF2B5EF4-FFF2-40B4-BE49-F238E27FC236}">
              <a16:creationId xmlns:a16="http://schemas.microsoft.com/office/drawing/2014/main" id="{00000000-0008-0000-0500-0000AD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6" name="Text Box 15">
          <a:extLst>
            <a:ext uri="{FF2B5EF4-FFF2-40B4-BE49-F238E27FC236}">
              <a16:creationId xmlns:a16="http://schemas.microsoft.com/office/drawing/2014/main" id="{00000000-0008-0000-0500-0000AE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27" name="Text Box 15">
          <a:extLst>
            <a:ext uri="{FF2B5EF4-FFF2-40B4-BE49-F238E27FC236}">
              <a16:creationId xmlns:a16="http://schemas.microsoft.com/office/drawing/2014/main" id="{00000000-0008-0000-0500-0000AF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56743"/>
    <xdr:sp macro="" textlink="">
      <xdr:nvSpPr>
        <xdr:cNvPr id="4528" name="Text Box 15">
          <a:extLst>
            <a:ext uri="{FF2B5EF4-FFF2-40B4-BE49-F238E27FC236}">
              <a16:creationId xmlns:a16="http://schemas.microsoft.com/office/drawing/2014/main" id="{00000000-0008-0000-0500-0000B0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29" name="Text Box 15">
          <a:extLst>
            <a:ext uri="{FF2B5EF4-FFF2-40B4-BE49-F238E27FC236}">
              <a16:creationId xmlns:a16="http://schemas.microsoft.com/office/drawing/2014/main" id="{00000000-0008-0000-0500-0000B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444331"/>
    <xdr:sp macro="" textlink="">
      <xdr:nvSpPr>
        <xdr:cNvPr id="4530" name="Text Box 15">
          <a:extLst>
            <a:ext uri="{FF2B5EF4-FFF2-40B4-BE49-F238E27FC236}">
              <a16:creationId xmlns:a16="http://schemas.microsoft.com/office/drawing/2014/main" id="{00000000-0008-0000-0500-0000B2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1" name="Text Box 15">
          <a:extLst>
            <a:ext uri="{FF2B5EF4-FFF2-40B4-BE49-F238E27FC236}">
              <a16:creationId xmlns:a16="http://schemas.microsoft.com/office/drawing/2014/main" id="{00000000-0008-0000-0500-0000B3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2" name="Text Box 15">
          <a:extLst>
            <a:ext uri="{FF2B5EF4-FFF2-40B4-BE49-F238E27FC236}">
              <a16:creationId xmlns:a16="http://schemas.microsoft.com/office/drawing/2014/main" id="{00000000-0008-0000-0500-0000B4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110</xdr:row>
      <xdr:rowOff>504825</xdr:rowOff>
    </xdr:from>
    <xdr:ext cx="95250" cy="213632"/>
    <xdr:sp macro="" textlink="">
      <xdr:nvSpPr>
        <xdr:cNvPr id="4533" name="Text Box 15">
          <a:extLst>
            <a:ext uri="{FF2B5EF4-FFF2-40B4-BE49-F238E27FC236}">
              <a16:creationId xmlns:a16="http://schemas.microsoft.com/office/drawing/2014/main" id="{00000000-0008-0000-0500-0000B5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4" name="Text Box 15">
          <a:extLst>
            <a:ext uri="{FF2B5EF4-FFF2-40B4-BE49-F238E27FC236}">
              <a16:creationId xmlns:a16="http://schemas.microsoft.com/office/drawing/2014/main" id="{00000000-0008-0000-0500-0000B6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5" name="Text Box 15">
          <a:extLst>
            <a:ext uri="{FF2B5EF4-FFF2-40B4-BE49-F238E27FC236}">
              <a16:creationId xmlns:a16="http://schemas.microsoft.com/office/drawing/2014/main" id="{00000000-0008-0000-0500-0000B7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6" name="Text Box 15">
          <a:extLst>
            <a:ext uri="{FF2B5EF4-FFF2-40B4-BE49-F238E27FC236}">
              <a16:creationId xmlns:a16="http://schemas.microsoft.com/office/drawing/2014/main" id="{00000000-0008-0000-0500-0000B8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8496"/>
    <xdr:sp macro="" textlink="">
      <xdr:nvSpPr>
        <xdr:cNvPr id="4537" name="Text Box 15">
          <a:extLst>
            <a:ext uri="{FF2B5EF4-FFF2-40B4-BE49-F238E27FC236}">
              <a16:creationId xmlns:a16="http://schemas.microsoft.com/office/drawing/2014/main" id="{00000000-0008-0000-0500-0000B9110000}"/>
            </a:ext>
          </a:extLst>
        </xdr:cNvPr>
        <xdr:cNvSpPr txBox="1">
          <a:spLocks noChangeArrowheads="1"/>
        </xdr:cNvSpPr>
      </xdr:nvSpPr>
      <xdr:spPr bwMode="auto">
        <a:xfrm>
          <a:off x="4972050" y="402939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38" name="Text Box 15">
          <a:extLst>
            <a:ext uri="{FF2B5EF4-FFF2-40B4-BE49-F238E27FC236}">
              <a16:creationId xmlns:a16="http://schemas.microsoft.com/office/drawing/2014/main" id="{00000000-0008-0000-0500-0000BA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39" name="Text Box 15">
          <a:extLst>
            <a:ext uri="{FF2B5EF4-FFF2-40B4-BE49-F238E27FC236}">
              <a16:creationId xmlns:a16="http://schemas.microsoft.com/office/drawing/2014/main" id="{00000000-0008-0000-0500-0000BB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56743"/>
    <xdr:sp macro="" textlink="">
      <xdr:nvSpPr>
        <xdr:cNvPr id="4540" name="Text Box 15">
          <a:extLst>
            <a:ext uri="{FF2B5EF4-FFF2-40B4-BE49-F238E27FC236}">
              <a16:creationId xmlns:a16="http://schemas.microsoft.com/office/drawing/2014/main" id="{00000000-0008-0000-0500-0000BC110000}"/>
            </a:ext>
          </a:extLst>
        </xdr:cNvPr>
        <xdr:cNvSpPr txBox="1">
          <a:spLocks noChangeArrowheads="1"/>
        </xdr:cNvSpPr>
      </xdr:nvSpPr>
      <xdr:spPr bwMode="auto">
        <a:xfrm>
          <a:off x="4972050" y="402939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1" name="Text Box 15">
          <a:extLst>
            <a:ext uri="{FF2B5EF4-FFF2-40B4-BE49-F238E27FC236}">
              <a16:creationId xmlns:a16="http://schemas.microsoft.com/office/drawing/2014/main" id="{00000000-0008-0000-0500-0000BD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444331"/>
    <xdr:sp macro="" textlink="">
      <xdr:nvSpPr>
        <xdr:cNvPr id="4542" name="Text Box 15">
          <a:extLst>
            <a:ext uri="{FF2B5EF4-FFF2-40B4-BE49-F238E27FC236}">
              <a16:creationId xmlns:a16="http://schemas.microsoft.com/office/drawing/2014/main" id="{00000000-0008-0000-0500-0000BE110000}"/>
            </a:ext>
          </a:extLst>
        </xdr:cNvPr>
        <xdr:cNvSpPr txBox="1">
          <a:spLocks noChangeArrowheads="1"/>
        </xdr:cNvSpPr>
      </xdr:nvSpPr>
      <xdr:spPr bwMode="auto">
        <a:xfrm>
          <a:off x="4972050" y="402939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3" name="Text Box 15">
          <a:extLst>
            <a:ext uri="{FF2B5EF4-FFF2-40B4-BE49-F238E27FC236}">
              <a16:creationId xmlns:a16="http://schemas.microsoft.com/office/drawing/2014/main" id="{00000000-0008-0000-0500-0000BF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4" name="Text Box 15">
          <a:extLst>
            <a:ext uri="{FF2B5EF4-FFF2-40B4-BE49-F238E27FC236}">
              <a16:creationId xmlns:a16="http://schemas.microsoft.com/office/drawing/2014/main" id="{00000000-0008-0000-0500-0000C0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112</xdr:row>
      <xdr:rowOff>504825</xdr:rowOff>
    </xdr:from>
    <xdr:ext cx="95250" cy="213632"/>
    <xdr:sp macro="" textlink="">
      <xdr:nvSpPr>
        <xdr:cNvPr id="4545" name="Text Box 15">
          <a:extLst>
            <a:ext uri="{FF2B5EF4-FFF2-40B4-BE49-F238E27FC236}">
              <a16:creationId xmlns:a16="http://schemas.microsoft.com/office/drawing/2014/main" id="{00000000-0008-0000-0500-0000C1110000}"/>
            </a:ext>
          </a:extLst>
        </xdr:cNvPr>
        <xdr:cNvSpPr txBox="1">
          <a:spLocks noChangeArrowheads="1"/>
        </xdr:cNvSpPr>
      </xdr:nvSpPr>
      <xdr:spPr bwMode="auto">
        <a:xfrm>
          <a:off x="4972050" y="402939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6" name="Text Box 15">
          <a:extLst>
            <a:ext uri="{FF2B5EF4-FFF2-40B4-BE49-F238E27FC236}">
              <a16:creationId xmlns:a16="http://schemas.microsoft.com/office/drawing/2014/main" id="{00000000-0008-0000-0500-0000C2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7" name="Text Box 15">
          <a:extLst>
            <a:ext uri="{FF2B5EF4-FFF2-40B4-BE49-F238E27FC236}">
              <a16:creationId xmlns:a16="http://schemas.microsoft.com/office/drawing/2014/main" id="{00000000-0008-0000-0500-0000C3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8" name="Text Box 15">
          <a:extLst>
            <a:ext uri="{FF2B5EF4-FFF2-40B4-BE49-F238E27FC236}">
              <a16:creationId xmlns:a16="http://schemas.microsoft.com/office/drawing/2014/main" id="{00000000-0008-0000-0500-0000C4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49" name="Text Box 15">
          <a:extLst>
            <a:ext uri="{FF2B5EF4-FFF2-40B4-BE49-F238E27FC236}">
              <a16:creationId xmlns:a16="http://schemas.microsoft.com/office/drawing/2014/main" id="{00000000-0008-0000-0500-0000C5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0" name="Text Box 15">
          <a:extLst>
            <a:ext uri="{FF2B5EF4-FFF2-40B4-BE49-F238E27FC236}">
              <a16:creationId xmlns:a16="http://schemas.microsoft.com/office/drawing/2014/main" id="{00000000-0008-0000-0500-0000C6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114</xdr:row>
      <xdr:rowOff>504825</xdr:rowOff>
    </xdr:from>
    <xdr:ext cx="95250" cy="213632"/>
    <xdr:sp macro="" textlink="">
      <xdr:nvSpPr>
        <xdr:cNvPr id="4551" name="Text Box 15">
          <a:extLst>
            <a:ext uri="{FF2B5EF4-FFF2-40B4-BE49-F238E27FC236}">
              <a16:creationId xmlns:a16="http://schemas.microsoft.com/office/drawing/2014/main" id="{00000000-0008-0000-0500-0000C7110000}"/>
            </a:ext>
          </a:extLst>
        </xdr:cNvPr>
        <xdr:cNvSpPr txBox="1">
          <a:spLocks noChangeArrowheads="1"/>
        </xdr:cNvSpPr>
      </xdr:nvSpPr>
      <xdr:spPr bwMode="auto">
        <a:xfrm>
          <a:off x="4972050" y="410432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8496"/>
    <xdr:sp macro="" textlink="">
      <xdr:nvSpPr>
        <xdr:cNvPr id="4552" name="Text Box 15">
          <a:extLst>
            <a:ext uri="{FF2B5EF4-FFF2-40B4-BE49-F238E27FC236}">
              <a16:creationId xmlns:a16="http://schemas.microsoft.com/office/drawing/2014/main" id="{00000000-0008-0000-0500-0000C8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3" name="Text Box 15">
          <a:extLst>
            <a:ext uri="{FF2B5EF4-FFF2-40B4-BE49-F238E27FC236}">
              <a16:creationId xmlns:a16="http://schemas.microsoft.com/office/drawing/2014/main" id="{00000000-0008-0000-0500-0000C9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4" name="Text Box 15">
          <a:extLst>
            <a:ext uri="{FF2B5EF4-FFF2-40B4-BE49-F238E27FC236}">
              <a16:creationId xmlns:a16="http://schemas.microsoft.com/office/drawing/2014/main" id="{00000000-0008-0000-0500-0000CA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56743"/>
    <xdr:sp macro="" textlink="">
      <xdr:nvSpPr>
        <xdr:cNvPr id="4555" name="Text Box 15">
          <a:extLst>
            <a:ext uri="{FF2B5EF4-FFF2-40B4-BE49-F238E27FC236}">
              <a16:creationId xmlns:a16="http://schemas.microsoft.com/office/drawing/2014/main" id="{00000000-0008-0000-0500-0000CB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6" name="Text Box 15">
          <a:extLst>
            <a:ext uri="{FF2B5EF4-FFF2-40B4-BE49-F238E27FC236}">
              <a16:creationId xmlns:a16="http://schemas.microsoft.com/office/drawing/2014/main" id="{00000000-0008-0000-0500-0000C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444331"/>
    <xdr:sp macro="" textlink="">
      <xdr:nvSpPr>
        <xdr:cNvPr id="4557" name="Text Box 15">
          <a:extLst>
            <a:ext uri="{FF2B5EF4-FFF2-40B4-BE49-F238E27FC236}">
              <a16:creationId xmlns:a16="http://schemas.microsoft.com/office/drawing/2014/main" id="{00000000-0008-0000-0500-0000CD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8" name="Text Box 15">
          <a:extLst>
            <a:ext uri="{FF2B5EF4-FFF2-40B4-BE49-F238E27FC236}">
              <a16:creationId xmlns:a16="http://schemas.microsoft.com/office/drawing/2014/main" id="{00000000-0008-0000-0500-0000C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59" name="Text Box 15">
          <a:extLst>
            <a:ext uri="{FF2B5EF4-FFF2-40B4-BE49-F238E27FC236}">
              <a16:creationId xmlns:a16="http://schemas.microsoft.com/office/drawing/2014/main" id="{00000000-0008-0000-0500-0000C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0" name="Text Box 15">
          <a:extLst>
            <a:ext uri="{FF2B5EF4-FFF2-40B4-BE49-F238E27FC236}">
              <a16:creationId xmlns:a16="http://schemas.microsoft.com/office/drawing/2014/main" id="{00000000-0008-0000-0500-0000D0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1" name="Text Box 15">
          <a:extLst>
            <a:ext uri="{FF2B5EF4-FFF2-40B4-BE49-F238E27FC236}">
              <a16:creationId xmlns:a16="http://schemas.microsoft.com/office/drawing/2014/main" id="{00000000-0008-0000-0500-0000D1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2" name="Text Box 15">
          <a:extLst>
            <a:ext uri="{FF2B5EF4-FFF2-40B4-BE49-F238E27FC236}">
              <a16:creationId xmlns:a16="http://schemas.microsoft.com/office/drawing/2014/main" id="{00000000-0008-0000-0500-0000D2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116</xdr:row>
      <xdr:rowOff>504825</xdr:rowOff>
    </xdr:from>
    <xdr:ext cx="95250" cy="213632"/>
    <xdr:sp macro="" textlink="">
      <xdr:nvSpPr>
        <xdr:cNvPr id="4563" name="Text Box 15">
          <a:extLst>
            <a:ext uri="{FF2B5EF4-FFF2-40B4-BE49-F238E27FC236}">
              <a16:creationId xmlns:a16="http://schemas.microsoft.com/office/drawing/2014/main" id="{00000000-0008-0000-0500-0000D3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8496"/>
    <xdr:sp macro="" textlink="">
      <xdr:nvSpPr>
        <xdr:cNvPr id="4564" name="Text Box 15">
          <a:extLst>
            <a:ext uri="{FF2B5EF4-FFF2-40B4-BE49-F238E27FC236}">
              <a16:creationId xmlns:a16="http://schemas.microsoft.com/office/drawing/2014/main" id="{00000000-0008-0000-0500-0000D4110000}"/>
            </a:ext>
          </a:extLst>
        </xdr:cNvPr>
        <xdr:cNvSpPr txBox="1">
          <a:spLocks noChangeArrowheads="1"/>
        </xdr:cNvSpPr>
      </xdr:nvSpPr>
      <xdr:spPr bwMode="auto">
        <a:xfrm>
          <a:off x="4972050" y="425418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5" name="Text Box 15">
          <a:extLst>
            <a:ext uri="{FF2B5EF4-FFF2-40B4-BE49-F238E27FC236}">
              <a16:creationId xmlns:a16="http://schemas.microsoft.com/office/drawing/2014/main" id="{00000000-0008-0000-0500-0000D5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6" name="Text Box 15">
          <a:extLst>
            <a:ext uri="{FF2B5EF4-FFF2-40B4-BE49-F238E27FC236}">
              <a16:creationId xmlns:a16="http://schemas.microsoft.com/office/drawing/2014/main" id="{00000000-0008-0000-0500-0000D6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56743"/>
    <xdr:sp macro="" textlink="">
      <xdr:nvSpPr>
        <xdr:cNvPr id="4567" name="Text Box 15">
          <a:extLst>
            <a:ext uri="{FF2B5EF4-FFF2-40B4-BE49-F238E27FC236}">
              <a16:creationId xmlns:a16="http://schemas.microsoft.com/office/drawing/2014/main" id="{00000000-0008-0000-0500-0000D7110000}"/>
            </a:ext>
          </a:extLst>
        </xdr:cNvPr>
        <xdr:cNvSpPr txBox="1">
          <a:spLocks noChangeArrowheads="1"/>
        </xdr:cNvSpPr>
      </xdr:nvSpPr>
      <xdr:spPr bwMode="auto">
        <a:xfrm>
          <a:off x="4972050" y="425418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68" name="Text Box 15">
          <a:extLst>
            <a:ext uri="{FF2B5EF4-FFF2-40B4-BE49-F238E27FC236}">
              <a16:creationId xmlns:a16="http://schemas.microsoft.com/office/drawing/2014/main" id="{00000000-0008-0000-0500-0000D8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444331"/>
    <xdr:sp macro="" textlink="">
      <xdr:nvSpPr>
        <xdr:cNvPr id="4569" name="Text Box 15">
          <a:extLst>
            <a:ext uri="{FF2B5EF4-FFF2-40B4-BE49-F238E27FC236}">
              <a16:creationId xmlns:a16="http://schemas.microsoft.com/office/drawing/2014/main" id="{00000000-0008-0000-0500-0000D9110000}"/>
            </a:ext>
          </a:extLst>
        </xdr:cNvPr>
        <xdr:cNvSpPr txBox="1">
          <a:spLocks noChangeArrowheads="1"/>
        </xdr:cNvSpPr>
      </xdr:nvSpPr>
      <xdr:spPr bwMode="auto">
        <a:xfrm>
          <a:off x="4972050" y="425418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0" name="Text Box 15">
          <a:extLst>
            <a:ext uri="{FF2B5EF4-FFF2-40B4-BE49-F238E27FC236}">
              <a16:creationId xmlns:a16="http://schemas.microsoft.com/office/drawing/2014/main" id="{00000000-0008-0000-0500-0000DA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1" name="Text Box 15">
          <a:extLst>
            <a:ext uri="{FF2B5EF4-FFF2-40B4-BE49-F238E27FC236}">
              <a16:creationId xmlns:a16="http://schemas.microsoft.com/office/drawing/2014/main" id="{00000000-0008-0000-0500-0000DB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2" name="Text Box 15">
          <a:extLst>
            <a:ext uri="{FF2B5EF4-FFF2-40B4-BE49-F238E27FC236}">
              <a16:creationId xmlns:a16="http://schemas.microsoft.com/office/drawing/2014/main" id="{00000000-0008-0000-0500-0000DC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3" name="Text Box 15">
          <a:extLst>
            <a:ext uri="{FF2B5EF4-FFF2-40B4-BE49-F238E27FC236}">
              <a16:creationId xmlns:a16="http://schemas.microsoft.com/office/drawing/2014/main" id="{00000000-0008-0000-0500-0000DD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4" name="Text Box 15">
          <a:extLst>
            <a:ext uri="{FF2B5EF4-FFF2-40B4-BE49-F238E27FC236}">
              <a16:creationId xmlns:a16="http://schemas.microsoft.com/office/drawing/2014/main" id="{00000000-0008-0000-0500-0000DE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118</xdr:row>
      <xdr:rowOff>504825</xdr:rowOff>
    </xdr:from>
    <xdr:ext cx="95250" cy="213632"/>
    <xdr:sp macro="" textlink="">
      <xdr:nvSpPr>
        <xdr:cNvPr id="4575" name="Text Box 15">
          <a:extLst>
            <a:ext uri="{FF2B5EF4-FFF2-40B4-BE49-F238E27FC236}">
              <a16:creationId xmlns:a16="http://schemas.microsoft.com/office/drawing/2014/main" id="{00000000-0008-0000-0500-0000DF110000}"/>
            </a:ext>
          </a:extLst>
        </xdr:cNvPr>
        <xdr:cNvSpPr txBox="1">
          <a:spLocks noChangeArrowheads="1"/>
        </xdr:cNvSpPr>
      </xdr:nvSpPr>
      <xdr:spPr bwMode="auto">
        <a:xfrm>
          <a:off x="4972050" y="425418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6" name="Text Box 15">
          <a:extLst>
            <a:ext uri="{FF2B5EF4-FFF2-40B4-BE49-F238E27FC236}">
              <a16:creationId xmlns:a16="http://schemas.microsoft.com/office/drawing/2014/main" id="{00000000-0008-0000-0500-0000E0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7" name="Text Box 15">
          <a:extLst>
            <a:ext uri="{FF2B5EF4-FFF2-40B4-BE49-F238E27FC236}">
              <a16:creationId xmlns:a16="http://schemas.microsoft.com/office/drawing/2014/main" id="{00000000-0008-0000-0500-0000E1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8" name="Text Box 15">
          <a:extLst>
            <a:ext uri="{FF2B5EF4-FFF2-40B4-BE49-F238E27FC236}">
              <a16:creationId xmlns:a16="http://schemas.microsoft.com/office/drawing/2014/main" id="{00000000-0008-0000-0500-0000E2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79" name="Text Box 15">
          <a:extLst>
            <a:ext uri="{FF2B5EF4-FFF2-40B4-BE49-F238E27FC236}">
              <a16:creationId xmlns:a16="http://schemas.microsoft.com/office/drawing/2014/main" id="{00000000-0008-0000-0500-0000E3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0" name="Text Box 15">
          <a:extLst>
            <a:ext uri="{FF2B5EF4-FFF2-40B4-BE49-F238E27FC236}">
              <a16:creationId xmlns:a16="http://schemas.microsoft.com/office/drawing/2014/main" id="{00000000-0008-0000-0500-0000E4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1" name="Text Box 15">
          <a:extLst>
            <a:ext uri="{FF2B5EF4-FFF2-40B4-BE49-F238E27FC236}">
              <a16:creationId xmlns:a16="http://schemas.microsoft.com/office/drawing/2014/main" id="{00000000-0008-0000-0500-0000E5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2" name="Text Box 15">
          <a:extLst>
            <a:ext uri="{FF2B5EF4-FFF2-40B4-BE49-F238E27FC236}">
              <a16:creationId xmlns:a16="http://schemas.microsoft.com/office/drawing/2014/main" id="{00000000-0008-0000-0500-0000E6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120</xdr:row>
      <xdr:rowOff>504825</xdr:rowOff>
    </xdr:from>
    <xdr:ext cx="95250" cy="213632"/>
    <xdr:sp macro="" textlink="">
      <xdr:nvSpPr>
        <xdr:cNvPr id="4583" name="Text Box 15">
          <a:extLst>
            <a:ext uri="{FF2B5EF4-FFF2-40B4-BE49-F238E27FC236}">
              <a16:creationId xmlns:a16="http://schemas.microsoft.com/office/drawing/2014/main" id="{00000000-0008-0000-0500-0000E7110000}"/>
            </a:ext>
          </a:extLst>
        </xdr:cNvPr>
        <xdr:cNvSpPr txBox="1">
          <a:spLocks noChangeArrowheads="1"/>
        </xdr:cNvSpPr>
      </xdr:nvSpPr>
      <xdr:spPr bwMode="auto">
        <a:xfrm>
          <a:off x="4972050" y="432911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61691"/>
    <xdr:sp macro="" textlink="">
      <xdr:nvSpPr>
        <xdr:cNvPr id="4584" name="Text Box 15">
          <a:extLst>
            <a:ext uri="{FF2B5EF4-FFF2-40B4-BE49-F238E27FC236}">
              <a16:creationId xmlns:a16="http://schemas.microsoft.com/office/drawing/2014/main" id="{00000000-0008-0000-0500-0000E8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5" name="Text Box 15">
          <a:extLst>
            <a:ext uri="{FF2B5EF4-FFF2-40B4-BE49-F238E27FC236}">
              <a16:creationId xmlns:a16="http://schemas.microsoft.com/office/drawing/2014/main" id="{00000000-0008-0000-0500-0000E9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6" name="Text Box 15">
          <a:extLst>
            <a:ext uri="{FF2B5EF4-FFF2-40B4-BE49-F238E27FC236}">
              <a16:creationId xmlns:a16="http://schemas.microsoft.com/office/drawing/2014/main" id="{00000000-0008-0000-0500-0000EA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8496"/>
    <xdr:sp macro="" textlink="">
      <xdr:nvSpPr>
        <xdr:cNvPr id="4587" name="Text Box 15">
          <a:extLst>
            <a:ext uri="{FF2B5EF4-FFF2-40B4-BE49-F238E27FC236}">
              <a16:creationId xmlns:a16="http://schemas.microsoft.com/office/drawing/2014/main" id="{00000000-0008-0000-0500-0000EB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88" name="Text Box 15">
          <a:extLst>
            <a:ext uri="{FF2B5EF4-FFF2-40B4-BE49-F238E27FC236}">
              <a16:creationId xmlns:a16="http://schemas.microsoft.com/office/drawing/2014/main" id="{00000000-0008-0000-0500-0000EC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44331"/>
    <xdr:sp macro="" textlink="">
      <xdr:nvSpPr>
        <xdr:cNvPr id="4589" name="Text Box 15">
          <a:extLst>
            <a:ext uri="{FF2B5EF4-FFF2-40B4-BE49-F238E27FC236}">
              <a16:creationId xmlns:a16="http://schemas.microsoft.com/office/drawing/2014/main" id="{00000000-0008-0000-0500-0000ED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456743"/>
    <xdr:sp macro="" textlink="">
      <xdr:nvSpPr>
        <xdr:cNvPr id="4590" name="Text Box 15">
          <a:extLst>
            <a:ext uri="{FF2B5EF4-FFF2-40B4-BE49-F238E27FC236}">
              <a16:creationId xmlns:a16="http://schemas.microsoft.com/office/drawing/2014/main" id="{00000000-0008-0000-0500-0000EE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1" name="Text Box 15">
          <a:extLst>
            <a:ext uri="{FF2B5EF4-FFF2-40B4-BE49-F238E27FC236}">
              <a16:creationId xmlns:a16="http://schemas.microsoft.com/office/drawing/2014/main" id="{00000000-0008-0000-0500-0000EF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3" name="Text Box 15">
          <a:extLst>
            <a:ext uri="{FF2B5EF4-FFF2-40B4-BE49-F238E27FC236}">
              <a16:creationId xmlns:a16="http://schemas.microsoft.com/office/drawing/2014/main" id="{00000000-0008-0000-0500-0000F1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4" name="Text Box 15">
          <a:extLst>
            <a:ext uri="{FF2B5EF4-FFF2-40B4-BE49-F238E27FC236}">
              <a16:creationId xmlns:a16="http://schemas.microsoft.com/office/drawing/2014/main" id="{00000000-0008-0000-0500-0000F2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5" name="Text Box 15">
          <a:extLst>
            <a:ext uri="{FF2B5EF4-FFF2-40B4-BE49-F238E27FC236}">
              <a16:creationId xmlns:a16="http://schemas.microsoft.com/office/drawing/2014/main" id="{00000000-0008-0000-0500-0000F3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6" name="Text Box 15">
          <a:extLst>
            <a:ext uri="{FF2B5EF4-FFF2-40B4-BE49-F238E27FC236}">
              <a16:creationId xmlns:a16="http://schemas.microsoft.com/office/drawing/2014/main" id="{00000000-0008-0000-0500-0000F4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7" name="Text Box 15">
          <a:extLst>
            <a:ext uri="{FF2B5EF4-FFF2-40B4-BE49-F238E27FC236}">
              <a16:creationId xmlns:a16="http://schemas.microsoft.com/office/drawing/2014/main" id="{00000000-0008-0000-0500-0000F5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8" name="Text Box 15">
          <a:extLst>
            <a:ext uri="{FF2B5EF4-FFF2-40B4-BE49-F238E27FC236}">
              <a16:creationId xmlns:a16="http://schemas.microsoft.com/office/drawing/2014/main" id="{00000000-0008-0000-0500-0000F6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599" name="Text Box 15">
          <a:extLst>
            <a:ext uri="{FF2B5EF4-FFF2-40B4-BE49-F238E27FC236}">
              <a16:creationId xmlns:a16="http://schemas.microsoft.com/office/drawing/2014/main" id="{00000000-0008-0000-0500-0000F7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122</xdr:row>
      <xdr:rowOff>504825</xdr:rowOff>
    </xdr:from>
    <xdr:ext cx="95250" cy="213632"/>
    <xdr:sp macro="" textlink="">
      <xdr:nvSpPr>
        <xdr:cNvPr id="4600" name="Text Box 15">
          <a:extLst>
            <a:ext uri="{FF2B5EF4-FFF2-40B4-BE49-F238E27FC236}">
              <a16:creationId xmlns:a16="http://schemas.microsoft.com/office/drawing/2014/main" id="{00000000-0008-0000-0500-0000F8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61691"/>
    <xdr:sp macro="" textlink="">
      <xdr:nvSpPr>
        <xdr:cNvPr id="4601" name="Text Box 15">
          <a:extLst>
            <a:ext uri="{FF2B5EF4-FFF2-40B4-BE49-F238E27FC236}">
              <a16:creationId xmlns:a16="http://schemas.microsoft.com/office/drawing/2014/main" id="{00000000-0008-0000-0500-0000F9110000}"/>
            </a:ext>
          </a:extLst>
        </xdr:cNvPr>
        <xdr:cNvSpPr txBox="1">
          <a:spLocks noChangeArrowheads="1"/>
        </xdr:cNvSpPr>
      </xdr:nvSpPr>
      <xdr:spPr bwMode="auto">
        <a:xfrm>
          <a:off x="4972050" y="44789725"/>
          <a:ext cx="95250" cy="46169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2" name="Text Box 15">
          <a:extLst>
            <a:ext uri="{FF2B5EF4-FFF2-40B4-BE49-F238E27FC236}">
              <a16:creationId xmlns:a16="http://schemas.microsoft.com/office/drawing/2014/main" id="{00000000-0008-0000-0500-0000FA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3" name="Text Box 15">
          <a:extLst>
            <a:ext uri="{FF2B5EF4-FFF2-40B4-BE49-F238E27FC236}">
              <a16:creationId xmlns:a16="http://schemas.microsoft.com/office/drawing/2014/main" id="{00000000-0008-0000-0500-0000FB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8496"/>
    <xdr:sp macro="" textlink="">
      <xdr:nvSpPr>
        <xdr:cNvPr id="4604" name="Text Box 15">
          <a:extLst>
            <a:ext uri="{FF2B5EF4-FFF2-40B4-BE49-F238E27FC236}">
              <a16:creationId xmlns:a16="http://schemas.microsoft.com/office/drawing/2014/main" id="{00000000-0008-0000-0500-0000FC110000}"/>
            </a:ext>
          </a:extLst>
        </xdr:cNvPr>
        <xdr:cNvSpPr txBox="1">
          <a:spLocks noChangeArrowheads="1"/>
        </xdr:cNvSpPr>
      </xdr:nvSpPr>
      <xdr:spPr bwMode="auto">
        <a:xfrm>
          <a:off x="4972050" y="447897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5" name="Text Box 15">
          <a:extLst>
            <a:ext uri="{FF2B5EF4-FFF2-40B4-BE49-F238E27FC236}">
              <a16:creationId xmlns:a16="http://schemas.microsoft.com/office/drawing/2014/main" id="{00000000-0008-0000-0500-0000FD11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6" name="Text Box 15">
          <a:extLst>
            <a:ext uri="{FF2B5EF4-FFF2-40B4-BE49-F238E27FC236}">
              <a16:creationId xmlns:a16="http://schemas.microsoft.com/office/drawing/2014/main" id="{00000000-0008-0000-0500-0000FE11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56743"/>
    <xdr:sp macro="" textlink="">
      <xdr:nvSpPr>
        <xdr:cNvPr id="4607" name="Text Box 15">
          <a:extLst>
            <a:ext uri="{FF2B5EF4-FFF2-40B4-BE49-F238E27FC236}">
              <a16:creationId xmlns:a16="http://schemas.microsoft.com/office/drawing/2014/main" id="{00000000-0008-0000-0500-0000FF110000}"/>
            </a:ext>
          </a:extLst>
        </xdr:cNvPr>
        <xdr:cNvSpPr txBox="1">
          <a:spLocks noChangeArrowheads="1"/>
        </xdr:cNvSpPr>
      </xdr:nvSpPr>
      <xdr:spPr bwMode="auto">
        <a:xfrm>
          <a:off x="4972050" y="447897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08" name="Text Box 15">
          <a:extLst>
            <a:ext uri="{FF2B5EF4-FFF2-40B4-BE49-F238E27FC236}">
              <a16:creationId xmlns:a16="http://schemas.microsoft.com/office/drawing/2014/main" id="{00000000-0008-0000-0500-000000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444331"/>
    <xdr:sp macro="" textlink="">
      <xdr:nvSpPr>
        <xdr:cNvPr id="4609" name="Text Box 15">
          <a:extLst>
            <a:ext uri="{FF2B5EF4-FFF2-40B4-BE49-F238E27FC236}">
              <a16:creationId xmlns:a16="http://schemas.microsoft.com/office/drawing/2014/main" id="{00000000-0008-0000-0500-000001120000}"/>
            </a:ext>
          </a:extLst>
        </xdr:cNvPr>
        <xdr:cNvSpPr txBox="1">
          <a:spLocks noChangeArrowheads="1"/>
        </xdr:cNvSpPr>
      </xdr:nvSpPr>
      <xdr:spPr bwMode="auto">
        <a:xfrm>
          <a:off x="4972050" y="447897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0" name="Text Box 15">
          <a:extLst>
            <a:ext uri="{FF2B5EF4-FFF2-40B4-BE49-F238E27FC236}">
              <a16:creationId xmlns:a16="http://schemas.microsoft.com/office/drawing/2014/main" id="{00000000-0008-0000-0500-000002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1" name="Text Box 15">
          <a:extLst>
            <a:ext uri="{FF2B5EF4-FFF2-40B4-BE49-F238E27FC236}">
              <a16:creationId xmlns:a16="http://schemas.microsoft.com/office/drawing/2014/main" id="{00000000-0008-0000-0500-000003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2" name="Text Box 15">
          <a:extLst>
            <a:ext uri="{FF2B5EF4-FFF2-40B4-BE49-F238E27FC236}">
              <a16:creationId xmlns:a16="http://schemas.microsoft.com/office/drawing/2014/main" id="{00000000-0008-0000-0500-000004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3" name="Text Box 15">
          <a:extLst>
            <a:ext uri="{FF2B5EF4-FFF2-40B4-BE49-F238E27FC236}">
              <a16:creationId xmlns:a16="http://schemas.microsoft.com/office/drawing/2014/main" id="{00000000-0008-0000-0500-000005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4" name="Text Box 15">
          <a:extLst>
            <a:ext uri="{FF2B5EF4-FFF2-40B4-BE49-F238E27FC236}">
              <a16:creationId xmlns:a16="http://schemas.microsoft.com/office/drawing/2014/main" id="{00000000-0008-0000-0500-000006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5" name="Text Box 15">
          <a:extLst>
            <a:ext uri="{FF2B5EF4-FFF2-40B4-BE49-F238E27FC236}">
              <a16:creationId xmlns:a16="http://schemas.microsoft.com/office/drawing/2014/main" id="{00000000-0008-0000-0500-000007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6" name="Text Box 15">
          <a:extLst>
            <a:ext uri="{FF2B5EF4-FFF2-40B4-BE49-F238E27FC236}">
              <a16:creationId xmlns:a16="http://schemas.microsoft.com/office/drawing/2014/main" id="{00000000-0008-0000-0500-000008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124</xdr:row>
      <xdr:rowOff>504825</xdr:rowOff>
    </xdr:from>
    <xdr:ext cx="95250" cy="213632"/>
    <xdr:sp macro="" textlink="">
      <xdr:nvSpPr>
        <xdr:cNvPr id="4617" name="Text Box 15">
          <a:extLst>
            <a:ext uri="{FF2B5EF4-FFF2-40B4-BE49-F238E27FC236}">
              <a16:creationId xmlns:a16="http://schemas.microsoft.com/office/drawing/2014/main" id="{00000000-0008-0000-0500-000009120000}"/>
            </a:ext>
          </a:extLst>
        </xdr:cNvPr>
        <xdr:cNvSpPr txBox="1">
          <a:spLocks noChangeArrowheads="1"/>
        </xdr:cNvSpPr>
      </xdr:nvSpPr>
      <xdr:spPr bwMode="auto">
        <a:xfrm>
          <a:off x="4972050" y="44789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8" name="Text Box 15">
          <a:extLst>
            <a:ext uri="{FF2B5EF4-FFF2-40B4-BE49-F238E27FC236}">
              <a16:creationId xmlns:a16="http://schemas.microsoft.com/office/drawing/2014/main" id="{00000000-0008-0000-0500-00000A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19" name="Text Box 15">
          <a:extLst>
            <a:ext uri="{FF2B5EF4-FFF2-40B4-BE49-F238E27FC236}">
              <a16:creationId xmlns:a16="http://schemas.microsoft.com/office/drawing/2014/main" id="{00000000-0008-0000-0500-00000B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0" name="Text Box 15">
          <a:extLst>
            <a:ext uri="{FF2B5EF4-FFF2-40B4-BE49-F238E27FC236}">
              <a16:creationId xmlns:a16="http://schemas.microsoft.com/office/drawing/2014/main" id="{00000000-0008-0000-0500-00000C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1" name="Text Box 15">
          <a:extLst>
            <a:ext uri="{FF2B5EF4-FFF2-40B4-BE49-F238E27FC236}">
              <a16:creationId xmlns:a16="http://schemas.microsoft.com/office/drawing/2014/main" id="{00000000-0008-0000-0500-00000D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2" name="Text Box 15">
          <a:extLst>
            <a:ext uri="{FF2B5EF4-FFF2-40B4-BE49-F238E27FC236}">
              <a16:creationId xmlns:a16="http://schemas.microsoft.com/office/drawing/2014/main" id="{00000000-0008-0000-0500-00000E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3" name="Text Box 15">
          <a:extLst>
            <a:ext uri="{FF2B5EF4-FFF2-40B4-BE49-F238E27FC236}">
              <a16:creationId xmlns:a16="http://schemas.microsoft.com/office/drawing/2014/main" id="{00000000-0008-0000-0500-00000F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4" name="Text Box 15">
          <a:extLst>
            <a:ext uri="{FF2B5EF4-FFF2-40B4-BE49-F238E27FC236}">
              <a16:creationId xmlns:a16="http://schemas.microsoft.com/office/drawing/2014/main" id="{00000000-0008-0000-0500-000010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5" name="Text Box 15">
          <a:extLst>
            <a:ext uri="{FF2B5EF4-FFF2-40B4-BE49-F238E27FC236}">
              <a16:creationId xmlns:a16="http://schemas.microsoft.com/office/drawing/2014/main" id="{00000000-0008-0000-0500-000011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6" name="Text Box 15">
          <a:extLst>
            <a:ext uri="{FF2B5EF4-FFF2-40B4-BE49-F238E27FC236}">
              <a16:creationId xmlns:a16="http://schemas.microsoft.com/office/drawing/2014/main" id="{00000000-0008-0000-0500-000012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7" name="Text Box 15">
          <a:extLst>
            <a:ext uri="{FF2B5EF4-FFF2-40B4-BE49-F238E27FC236}">
              <a16:creationId xmlns:a16="http://schemas.microsoft.com/office/drawing/2014/main" id="{00000000-0008-0000-0500-000013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126</xdr:row>
      <xdr:rowOff>504825</xdr:rowOff>
    </xdr:from>
    <xdr:ext cx="95250" cy="213632"/>
    <xdr:sp macro="" textlink="">
      <xdr:nvSpPr>
        <xdr:cNvPr id="4628" name="Text Box 15">
          <a:extLst>
            <a:ext uri="{FF2B5EF4-FFF2-40B4-BE49-F238E27FC236}">
              <a16:creationId xmlns:a16="http://schemas.microsoft.com/office/drawing/2014/main" id="{00000000-0008-0000-0500-000014120000}"/>
            </a:ext>
          </a:extLst>
        </xdr:cNvPr>
        <xdr:cNvSpPr txBox="1">
          <a:spLocks noChangeArrowheads="1"/>
        </xdr:cNvSpPr>
      </xdr:nvSpPr>
      <xdr:spPr bwMode="auto">
        <a:xfrm>
          <a:off x="4972050" y="455390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29" name="Text Box 15">
          <a:extLst>
            <a:ext uri="{FF2B5EF4-FFF2-40B4-BE49-F238E27FC236}">
              <a16:creationId xmlns:a16="http://schemas.microsoft.com/office/drawing/2014/main" id="{00000000-0008-0000-0500-000015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0" name="Text Box 15">
          <a:extLst>
            <a:ext uri="{FF2B5EF4-FFF2-40B4-BE49-F238E27FC236}">
              <a16:creationId xmlns:a16="http://schemas.microsoft.com/office/drawing/2014/main" id="{00000000-0008-0000-0500-00001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1" name="Text Box 15">
          <a:extLst>
            <a:ext uri="{FF2B5EF4-FFF2-40B4-BE49-F238E27FC236}">
              <a16:creationId xmlns:a16="http://schemas.microsoft.com/office/drawing/2014/main" id="{00000000-0008-0000-0500-000017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8496"/>
    <xdr:sp macro="" textlink="">
      <xdr:nvSpPr>
        <xdr:cNvPr id="4632" name="Text Box 15">
          <a:extLst>
            <a:ext uri="{FF2B5EF4-FFF2-40B4-BE49-F238E27FC236}">
              <a16:creationId xmlns:a16="http://schemas.microsoft.com/office/drawing/2014/main" id="{00000000-0008-0000-0500-000018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3" name="Text Box 15">
          <a:extLst>
            <a:ext uri="{FF2B5EF4-FFF2-40B4-BE49-F238E27FC236}">
              <a16:creationId xmlns:a16="http://schemas.microsoft.com/office/drawing/2014/main" id="{00000000-0008-0000-0500-00001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4" name="Text Box 15">
          <a:extLst>
            <a:ext uri="{FF2B5EF4-FFF2-40B4-BE49-F238E27FC236}">
              <a16:creationId xmlns:a16="http://schemas.microsoft.com/office/drawing/2014/main" id="{00000000-0008-0000-0500-00001A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56743"/>
    <xdr:sp macro="" textlink="">
      <xdr:nvSpPr>
        <xdr:cNvPr id="4635" name="Text Box 15">
          <a:extLst>
            <a:ext uri="{FF2B5EF4-FFF2-40B4-BE49-F238E27FC236}">
              <a16:creationId xmlns:a16="http://schemas.microsoft.com/office/drawing/2014/main" id="{00000000-0008-0000-0500-00001B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6" name="Text Box 15">
          <a:extLst>
            <a:ext uri="{FF2B5EF4-FFF2-40B4-BE49-F238E27FC236}">
              <a16:creationId xmlns:a16="http://schemas.microsoft.com/office/drawing/2014/main" id="{00000000-0008-0000-0500-00001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444331"/>
    <xdr:sp macro="" textlink="">
      <xdr:nvSpPr>
        <xdr:cNvPr id="4637" name="Text Box 15">
          <a:extLst>
            <a:ext uri="{FF2B5EF4-FFF2-40B4-BE49-F238E27FC236}">
              <a16:creationId xmlns:a16="http://schemas.microsoft.com/office/drawing/2014/main" id="{00000000-0008-0000-0500-00001D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8" name="Text Box 15">
          <a:extLst>
            <a:ext uri="{FF2B5EF4-FFF2-40B4-BE49-F238E27FC236}">
              <a16:creationId xmlns:a16="http://schemas.microsoft.com/office/drawing/2014/main" id="{00000000-0008-0000-0500-00001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39" name="Text Box 15">
          <a:extLst>
            <a:ext uri="{FF2B5EF4-FFF2-40B4-BE49-F238E27FC236}">
              <a16:creationId xmlns:a16="http://schemas.microsoft.com/office/drawing/2014/main" id="{00000000-0008-0000-0500-00001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0" name="Text Box 15">
          <a:extLst>
            <a:ext uri="{FF2B5EF4-FFF2-40B4-BE49-F238E27FC236}">
              <a16:creationId xmlns:a16="http://schemas.microsoft.com/office/drawing/2014/main" id="{00000000-0008-0000-0500-00002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1" name="Text Box 15">
          <a:extLst>
            <a:ext uri="{FF2B5EF4-FFF2-40B4-BE49-F238E27FC236}">
              <a16:creationId xmlns:a16="http://schemas.microsoft.com/office/drawing/2014/main" id="{00000000-0008-0000-0500-00002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2" name="Text Box 15">
          <a:extLst>
            <a:ext uri="{FF2B5EF4-FFF2-40B4-BE49-F238E27FC236}">
              <a16:creationId xmlns:a16="http://schemas.microsoft.com/office/drawing/2014/main" id="{00000000-0008-0000-0500-00002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3" name="Text Box 15">
          <a:extLst>
            <a:ext uri="{FF2B5EF4-FFF2-40B4-BE49-F238E27FC236}">
              <a16:creationId xmlns:a16="http://schemas.microsoft.com/office/drawing/2014/main" id="{00000000-0008-0000-0500-00002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4" name="Text Box 15">
          <a:extLst>
            <a:ext uri="{FF2B5EF4-FFF2-40B4-BE49-F238E27FC236}">
              <a16:creationId xmlns:a16="http://schemas.microsoft.com/office/drawing/2014/main" id="{00000000-0008-0000-0500-00002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5" name="Text Box 15">
          <a:extLst>
            <a:ext uri="{FF2B5EF4-FFF2-40B4-BE49-F238E27FC236}">
              <a16:creationId xmlns:a16="http://schemas.microsoft.com/office/drawing/2014/main" id="{00000000-0008-0000-0500-00002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6" name="Text Box 15">
          <a:extLst>
            <a:ext uri="{FF2B5EF4-FFF2-40B4-BE49-F238E27FC236}">
              <a16:creationId xmlns:a16="http://schemas.microsoft.com/office/drawing/2014/main" id="{00000000-0008-0000-0500-00002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7" name="Text Box 15">
          <a:extLst>
            <a:ext uri="{FF2B5EF4-FFF2-40B4-BE49-F238E27FC236}">
              <a16:creationId xmlns:a16="http://schemas.microsoft.com/office/drawing/2014/main" id="{00000000-0008-0000-0500-00002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8" name="Text Box 15">
          <a:extLst>
            <a:ext uri="{FF2B5EF4-FFF2-40B4-BE49-F238E27FC236}">
              <a16:creationId xmlns:a16="http://schemas.microsoft.com/office/drawing/2014/main" id="{00000000-0008-0000-0500-00002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49" name="Text Box 15">
          <a:extLst>
            <a:ext uri="{FF2B5EF4-FFF2-40B4-BE49-F238E27FC236}">
              <a16:creationId xmlns:a16="http://schemas.microsoft.com/office/drawing/2014/main" id="{00000000-0008-0000-0500-00002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0" name="Text Box 15">
          <a:extLst>
            <a:ext uri="{FF2B5EF4-FFF2-40B4-BE49-F238E27FC236}">
              <a16:creationId xmlns:a16="http://schemas.microsoft.com/office/drawing/2014/main" id="{00000000-0008-0000-0500-00002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1" name="Text Box 15">
          <a:extLst>
            <a:ext uri="{FF2B5EF4-FFF2-40B4-BE49-F238E27FC236}">
              <a16:creationId xmlns:a16="http://schemas.microsoft.com/office/drawing/2014/main" id="{00000000-0008-0000-0500-00002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2" name="Text Box 15">
          <a:extLst>
            <a:ext uri="{FF2B5EF4-FFF2-40B4-BE49-F238E27FC236}">
              <a16:creationId xmlns:a16="http://schemas.microsoft.com/office/drawing/2014/main" id="{00000000-0008-0000-0500-00002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3" name="Text Box 15">
          <a:extLst>
            <a:ext uri="{FF2B5EF4-FFF2-40B4-BE49-F238E27FC236}">
              <a16:creationId xmlns:a16="http://schemas.microsoft.com/office/drawing/2014/main" id="{00000000-0008-0000-0500-00002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4" name="Text Box 15">
          <a:extLst>
            <a:ext uri="{FF2B5EF4-FFF2-40B4-BE49-F238E27FC236}">
              <a16:creationId xmlns:a16="http://schemas.microsoft.com/office/drawing/2014/main" id="{00000000-0008-0000-0500-00002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5" name="Text Box 15">
          <a:extLst>
            <a:ext uri="{FF2B5EF4-FFF2-40B4-BE49-F238E27FC236}">
              <a16:creationId xmlns:a16="http://schemas.microsoft.com/office/drawing/2014/main" id="{00000000-0008-0000-0500-00002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6" name="Text Box 15">
          <a:extLst>
            <a:ext uri="{FF2B5EF4-FFF2-40B4-BE49-F238E27FC236}">
              <a16:creationId xmlns:a16="http://schemas.microsoft.com/office/drawing/2014/main" id="{00000000-0008-0000-0500-00003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7" name="Text Box 15">
          <a:extLst>
            <a:ext uri="{FF2B5EF4-FFF2-40B4-BE49-F238E27FC236}">
              <a16:creationId xmlns:a16="http://schemas.microsoft.com/office/drawing/2014/main" id="{00000000-0008-0000-0500-00003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38</xdr:row>
      <xdr:rowOff>504825</xdr:rowOff>
    </xdr:from>
    <xdr:ext cx="95250" cy="213632"/>
    <xdr:sp macro="" textlink="">
      <xdr:nvSpPr>
        <xdr:cNvPr id="4658" name="Text Box 15">
          <a:extLst>
            <a:ext uri="{FF2B5EF4-FFF2-40B4-BE49-F238E27FC236}">
              <a16:creationId xmlns:a16="http://schemas.microsoft.com/office/drawing/2014/main" id="{00000000-0008-0000-0500-00003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59" name="Text Box 15">
          <a:extLst>
            <a:ext uri="{FF2B5EF4-FFF2-40B4-BE49-F238E27FC236}">
              <a16:creationId xmlns:a16="http://schemas.microsoft.com/office/drawing/2014/main" id="{00000000-0008-0000-0500-000033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0" name="Text Box 15">
          <a:extLst>
            <a:ext uri="{FF2B5EF4-FFF2-40B4-BE49-F238E27FC236}">
              <a16:creationId xmlns:a16="http://schemas.microsoft.com/office/drawing/2014/main" id="{00000000-0008-0000-0500-00003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1" name="Text Box 15">
          <a:extLst>
            <a:ext uri="{FF2B5EF4-FFF2-40B4-BE49-F238E27FC236}">
              <a16:creationId xmlns:a16="http://schemas.microsoft.com/office/drawing/2014/main" id="{00000000-0008-0000-0500-000035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8496"/>
    <xdr:sp macro="" textlink="">
      <xdr:nvSpPr>
        <xdr:cNvPr id="4662" name="Text Box 15">
          <a:extLst>
            <a:ext uri="{FF2B5EF4-FFF2-40B4-BE49-F238E27FC236}">
              <a16:creationId xmlns:a16="http://schemas.microsoft.com/office/drawing/2014/main" id="{00000000-0008-0000-0500-000036120000}"/>
            </a:ext>
          </a:extLst>
        </xdr:cNvPr>
        <xdr:cNvSpPr txBox="1">
          <a:spLocks noChangeArrowheads="1"/>
        </xdr:cNvSpPr>
      </xdr:nvSpPr>
      <xdr:spPr bwMode="auto">
        <a:xfrm>
          <a:off x="4972050" y="14068425"/>
          <a:ext cx="95250" cy="448496"/>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3" name="Text Box 15">
          <a:extLst>
            <a:ext uri="{FF2B5EF4-FFF2-40B4-BE49-F238E27FC236}">
              <a16:creationId xmlns:a16="http://schemas.microsoft.com/office/drawing/2014/main" id="{00000000-0008-0000-0500-00003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4" name="Text Box 15">
          <a:extLst>
            <a:ext uri="{FF2B5EF4-FFF2-40B4-BE49-F238E27FC236}">
              <a16:creationId xmlns:a16="http://schemas.microsoft.com/office/drawing/2014/main" id="{00000000-0008-0000-0500-000038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56743"/>
    <xdr:sp macro="" textlink="">
      <xdr:nvSpPr>
        <xdr:cNvPr id="4665" name="Text Box 15">
          <a:extLst>
            <a:ext uri="{FF2B5EF4-FFF2-40B4-BE49-F238E27FC236}">
              <a16:creationId xmlns:a16="http://schemas.microsoft.com/office/drawing/2014/main" id="{00000000-0008-0000-0500-000039120000}"/>
            </a:ext>
          </a:extLst>
        </xdr:cNvPr>
        <xdr:cNvSpPr txBox="1">
          <a:spLocks noChangeArrowheads="1"/>
        </xdr:cNvSpPr>
      </xdr:nvSpPr>
      <xdr:spPr bwMode="auto">
        <a:xfrm>
          <a:off x="4972050" y="14068425"/>
          <a:ext cx="95250" cy="456743"/>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6" name="Text Box 15">
          <a:extLst>
            <a:ext uri="{FF2B5EF4-FFF2-40B4-BE49-F238E27FC236}">
              <a16:creationId xmlns:a16="http://schemas.microsoft.com/office/drawing/2014/main" id="{00000000-0008-0000-0500-00003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444331"/>
    <xdr:sp macro="" textlink="">
      <xdr:nvSpPr>
        <xdr:cNvPr id="4667" name="Text Box 15">
          <a:extLst>
            <a:ext uri="{FF2B5EF4-FFF2-40B4-BE49-F238E27FC236}">
              <a16:creationId xmlns:a16="http://schemas.microsoft.com/office/drawing/2014/main" id="{00000000-0008-0000-0500-00003B120000}"/>
            </a:ext>
          </a:extLst>
        </xdr:cNvPr>
        <xdr:cNvSpPr txBox="1">
          <a:spLocks noChangeArrowheads="1"/>
        </xdr:cNvSpPr>
      </xdr:nvSpPr>
      <xdr:spPr bwMode="auto">
        <a:xfrm>
          <a:off x="4972050" y="14068425"/>
          <a:ext cx="95250" cy="444331"/>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8" name="Text Box 15">
          <a:extLst>
            <a:ext uri="{FF2B5EF4-FFF2-40B4-BE49-F238E27FC236}">
              <a16:creationId xmlns:a16="http://schemas.microsoft.com/office/drawing/2014/main" id="{00000000-0008-0000-0500-00003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69" name="Text Box 15">
          <a:extLst>
            <a:ext uri="{FF2B5EF4-FFF2-40B4-BE49-F238E27FC236}">
              <a16:creationId xmlns:a16="http://schemas.microsoft.com/office/drawing/2014/main" id="{00000000-0008-0000-0500-00003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0" name="Text Box 15">
          <a:extLst>
            <a:ext uri="{FF2B5EF4-FFF2-40B4-BE49-F238E27FC236}">
              <a16:creationId xmlns:a16="http://schemas.microsoft.com/office/drawing/2014/main" id="{00000000-0008-0000-0500-00003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1" name="Text Box 15">
          <a:extLst>
            <a:ext uri="{FF2B5EF4-FFF2-40B4-BE49-F238E27FC236}">
              <a16:creationId xmlns:a16="http://schemas.microsoft.com/office/drawing/2014/main" id="{00000000-0008-0000-0500-00003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2" name="Text Box 15">
          <a:extLst>
            <a:ext uri="{FF2B5EF4-FFF2-40B4-BE49-F238E27FC236}">
              <a16:creationId xmlns:a16="http://schemas.microsoft.com/office/drawing/2014/main" id="{00000000-0008-0000-0500-00004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3" name="Text Box 15">
          <a:extLst>
            <a:ext uri="{FF2B5EF4-FFF2-40B4-BE49-F238E27FC236}">
              <a16:creationId xmlns:a16="http://schemas.microsoft.com/office/drawing/2014/main" id="{00000000-0008-0000-0500-000041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4" name="Text Box 15">
          <a:extLst>
            <a:ext uri="{FF2B5EF4-FFF2-40B4-BE49-F238E27FC236}">
              <a16:creationId xmlns:a16="http://schemas.microsoft.com/office/drawing/2014/main" id="{00000000-0008-0000-0500-000042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5" name="Text Box 15">
          <a:extLst>
            <a:ext uri="{FF2B5EF4-FFF2-40B4-BE49-F238E27FC236}">
              <a16:creationId xmlns:a16="http://schemas.microsoft.com/office/drawing/2014/main" id="{00000000-0008-0000-0500-000043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6" name="Text Box 15">
          <a:extLst>
            <a:ext uri="{FF2B5EF4-FFF2-40B4-BE49-F238E27FC236}">
              <a16:creationId xmlns:a16="http://schemas.microsoft.com/office/drawing/2014/main" id="{00000000-0008-0000-0500-000044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7" name="Text Box 15">
          <a:extLst>
            <a:ext uri="{FF2B5EF4-FFF2-40B4-BE49-F238E27FC236}">
              <a16:creationId xmlns:a16="http://schemas.microsoft.com/office/drawing/2014/main" id="{00000000-0008-0000-0500-000045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8" name="Text Box 15">
          <a:extLst>
            <a:ext uri="{FF2B5EF4-FFF2-40B4-BE49-F238E27FC236}">
              <a16:creationId xmlns:a16="http://schemas.microsoft.com/office/drawing/2014/main" id="{00000000-0008-0000-0500-000046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79" name="Text Box 15">
          <a:extLst>
            <a:ext uri="{FF2B5EF4-FFF2-40B4-BE49-F238E27FC236}">
              <a16:creationId xmlns:a16="http://schemas.microsoft.com/office/drawing/2014/main" id="{00000000-0008-0000-0500-000047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0" name="Text Box 15">
          <a:extLst>
            <a:ext uri="{FF2B5EF4-FFF2-40B4-BE49-F238E27FC236}">
              <a16:creationId xmlns:a16="http://schemas.microsoft.com/office/drawing/2014/main" id="{00000000-0008-0000-0500-000048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1" name="Text Box 15">
          <a:extLst>
            <a:ext uri="{FF2B5EF4-FFF2-40B4-BE49-F238E27FC236}">
              <a16:creationId xmlns:a16="http://schemas.microsoft.com/office/drawing/2014/main" id="{00000000-0008-0000-0500-000049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2" name="Text Box 15">
          <a:extLst>
            <a:ext uri="{FF2B5EF4-FFF2-40B4-BE49-F238E27FC236}">
              <a16:creationId xmlns:a16="http://schemas.microsoft.com/office/drawing/2014/main" id="{00000000-0008-0000-0500-00004A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3" name="Text Box 15">
          <a:extLst>
            <a:ext uri="{FF2B5EF4-FFF2-40B4-BE49-F238E27FC236}">
              <a16:creationId xmlns:a16="http://schemas.microsoft.com/office/drawing/2014/main" id="{00000000-0008-0000-0500-00004B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4" name="Text Box 15">
          <a:extLst>
            <a:ext uri="{FF2B5EF4-FFF2-40B4-BE49-F238E27FC236}">
              <a16:creationId xmlns:a16="http://schemas.microsoft.com/office/drawing/2014/main" id="{00000000-0008-0000-0500-00004C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5" name="Text Box 15">
          <a:extLst>
            <a:ext uri="{FF2B5EF4-FFF2-40B4-BE49-F238E27FC236}">
              <a16:creationId xmlns:a16="http://schemas.microsoft.com/office/drawing/2014/main" id="{00000000-0008-0000-0500-00004D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6" name="Text Box 15">
          <a:extLst>
            <a:ext uri="{FF2B5EF4-FFF2-40B4-BE49-F238E27FC236}">
              <a16:creationId xmlns:a16="http://schemas.microsoft.com/office/drawing/2014/main" id="{00000000-0008-0000-0500-00004E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7" name="Text Box 15">
          <a:extLst>
            <a:ext uri="{FF2B5EF4-FFF2-40B4-BE49-F238E27FC236}">
              <a16:creationId xmlns:a16="http://schemas.microsoft.com/office/drawing/2014/main" id="{00000000-0008-0000-0500-00004F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40</xdr:row>
      <xdr:rowOff>504825</xdr:rowOff>
    </xdr:from>
    <xdr:ext cx="95250" cy="213632"/>
    <xdr:sp macro="" textlink="">
      <xdr:nvSpPr>
        <xdr:cNvPr id="4688" name="Text Box 15">
          <a:extLst>
            <a:ext uri="{FF2B5EF4-FFF2-40B4-BE49-F238E27FC236}">
              <a16:creationId xmlns:a16="http://schemas.microsoft.com/office/drawing/2014/main" id="{00000000-0008-0000-0500-000050120000}"/>
            </a:ext>
          </a:extLst>
        </xdr:cNvPr>
        <xdr:cNvSpPr txBox="1">
          <a:spLocks noChangeArrowheads="1"/>
        </xdr:cNvSpPr>
      </xdr:nvSpPr>
      <xdr:spPr bwMode="auto">
        <a:xfrm>
          <a:off x="4972050" y="140684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89" name="Text Box 15">
          <a:extLst>
            <a:ext uri="{FF2B5EF4-FFF2-40B4-BE49-F238E27FC236}">
              <a16:creationId xmlns:a16="http://schemas.microsoft.com/office/drawing/2014/main" id="{00000000-0008-0000-0500-00005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0" name="Text Box 15">
          <a:extLst>
            <a:ext uri="{FF2B5EF4-FFF2-40B4-BE49-F238E27FC236}">
              <a16:creationId xmlns:a16="http://schemas.microsoft.com/office/drawing/2014/main" id="{00000000-0008-0000-0500-00005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1" name="Text Box 15">
          <a:extLst>
            <a:ext uri="{FF2B5EF4-FFF2-40B4-BE49-F238E27FC236}">
              <a16:creationId xmlns:a16="http://schemas.microsoft.com/office/drawing/2014/main" id="{00000000-0008-0000-0500-00005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2" name="Text Box 15">
          <a:extLst>
            <a:ext uri="{FF2B5EF4-FFF2-40B4-BE49-F238E27FC236}">
              <a16:creationId xmlns:a16="http://schemas.microsoft.com/office/drawing/2014/main" id="{00000000-0008-0000-0500-00005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3" name="Text Box 15">
          <a:extLst>
            <a:ext uri="{FF2B5EF4-FFF2-40B4-BE49-F238E27FC236}">
              <a16:creationId xmlns:a16="http://schemas.microsoft.com/office/drawing/2014/main" id="{00000000-0008-0000-0500-00005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4" name="Text Box 15">
          <a:extLst>
            <a:ext uri="{FF2B5EF4-FFF2-40B4-BE49-F238E27FC236}">
              <a16:creationId xmlns:a16="http://schemas.microsoft.com/office/drawing/2014/main" id="{00000000-0008-0000-0500-00005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5" name="Text Box 15">
          <a:extLst>
            <a:ext uri="{FF2B5EF4-FFF2-40B4-BE49-F238E27FC236}">
              <a16:creationId xmlns:a16="http://schemas.microsoft.com/office/drawing/2014/main" id="{00000000-0008-0000-0500-00005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6" name="Text Box 15">
          <a:extLst>
            <a:ext uri="{FF2B5EF4-FFF2-40B4-BE49-F238E27FC236}">
              <a16:creationId xmlns:a16="http://schemas.microsoft.com/office/drawing/2014/main" id="{00000000-0008-0000-0500-00005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7" name="Text Box 15">
          <a:extLst>
            <a:ext uri="{FF2B5EF4-FFF2-40B4-BE49-F238E27FC236}">
              <a16:creationId xmlns:a16="http://schemas.microsoft.com/office/drawing/2014/main" id="{00000000-0008-0000-0500-000059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8" name="Text Box 15">
          <a:extLst>
            <a:ext uri="{FF2B5EF4-FFF2-40B4-BE49-F238E27FC236}">
              <a16:creationId xmlns:a16="http://schemas.microsoft.com/office/drawing/2014/main" id="{00000000-0008-0000-0500-00005A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699" name="Text Box 15">
          <a:extLst>
            <a:ext uri="{FF2B5EF4-FFF2-40B4-BE49-F238E27FC236}">
              <a16:creationId xmlns:a16="http://schemas.microsoft.com/office/drawing/2014/main" id="{00000000-0008-0000-0500-00005B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0" name="Text Box 15">
          <a:extLst>
            <a:ext uri="{FF2B5EF4-FFF2-40B4-BE49-F238E27FC236}">
              <a16:creationId xmlns:a16="http://schemas.microsoft.com/office/drawing/2014/main" id="{00000000-0008-0000-0500-00005C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1" name="Text Box 15">
          <a:extLst>
            <a:ext uri="{FF2B5EF4-FFF2-40B4-BE49-F238E27FC236}">
              <a16:creationId xmlns:a16="http://schemas.microsoft.com/office/drawing/2014/main" id="{00000000-0008-0000-0500-00005D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2" name="Text Box 15">
          <a:extLst>
            <a:ext uri="{FF2B5EF4-FFF2-40B4-BE49-F238E27FC236}">
              <a16:creationId xmlns:a16="http://schemas.microsoft.com/office/drawing/2014/main" id="{00000000-0008-0000-0500-00005E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3" name="Text Box 15">
          <a:extLst>
            <a:ext uri="{FF2B5EF4-FFF2-40B4-BE49-F238E27FC236}">
              <a16:creationId xmlns:a16="http://schemas.microsoft.com/office/drawing/2014/main" id="{00000000-0008-0000-0500-00005F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4" name="Text Box 15">
          <a:extLst>
            <a:ext uri="{FF2B5EF4-FFF2-40B4-BE49-F238E27FC236}">
              <a16:creationId xmlns:a16="http://schemas.microsoft.com/office/drawing/2014/main" id="{00000000-0008-0000-0500-000060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5" name="Text Box 15">
          <a:extLst>
            <a:ext uri="{FF2B5EF4-FFF2-40B4-BE49-F238E27FC236}">
              <a16:creationId xmlns:a16="http://schemas.microsoft.com/office/drawing/2014/main" id="{00000000-0008-0000-0500-000061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6" name="Text Box 15">
          <a:extLst>
            <a:ext uri="{FF2B5EF4-FFF2-40B4-BE49-F238E27FC236}">
              <a16:creationId xmlns:a16="http://schemas.microsoft.com/office/drawing/2014/main" id="{00000000-0008-0000-0500-000062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7" name="Text Box 15">
          <a:extLst>
            <a:ext uri="{FF2B5EF4-FFF2-40B4-BE49-F238E27FC236}">
              <a16:creationId xmlns:a16="http://schemas.microsoft.com/office/drawing/2014/main" id="{00000000-0008-0000-0500-000063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8" name="Text Box 15">
          <a:extLst>
            <a:ext uri="{FF2B5EF4-FFF2-40B4-BE49-F238E27FC236}">
              <a16:creationId xmlns:a16="http://schemas.microsoft.com/office/drawing/2014/main" id="{00000000-0008-0000-0500-000064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09" name="Text Box 15">
          <a:extLst>
            <a:ext uri="{FF2B5EF4-FFF2-40B4-BE49-F238E27FC236}">
              <a16:creationId xmlns:a16="http://schemas.microsoft.com/office/drawing/2014/main" id="{00000000-0008-0000-0500-000065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0" name="Text Box 15">
          <a:extLst>
            <a:ext uri="{FF2B5EF4-FFF2-40B4-BE49-F238E27FC236}">
              <a16:creationId xmlns:a16="http://schemas.microsoft.com/office/drawing/2014/main" id="{00000000-0008-0000-0500-000066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1" name="Text Box 15">
          <a:extLst>
            <a:ext uri="{FF2B5EF4-FFF2-40B4-BE49-F238E27FC236}">
              <a16:creationId xmlns:a16="http://schemas.microsoft.com/office/drawing/2014/main" id="{00000000-0008-0000-0500-000067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oneCellAnchor>
    <xdr:from>
      <xdr:col>4</xdr:col>
      <xdr:colOff>0</xdr:colOff>
      <xdr:row>42</xdr:row>
      <xdr:rowOff>504825</xdr:rowOff>
    </xdr:from>
    <xdr:ext cx="95250" cy="213632"/>
    <xdr:sp macro="" textlink="">
      <xdr:nvSpPr>
        <xdr:cNvPr id="4712" name="Text Box 15">
          <a:extLst>
            <a:ext uri="{FF2B5EF4-FFF2-40B4-BE49-F238E27FC236}">
              <a16:creationId xmlns:a16="http://schemas.microsoft.com/office/drawing/2014/main" id="{00000000-0008-0000-0500-000068120000}"/>
            </a:ext>
          </a:extLst>
        </xdr:cNvPr>
        <xdr:cNvSpPr txBox="1">
          <a:spLocks noChangeArrowheads="1"/>
        </xdr:cNvSpPr>
      </xdr:nvSpPr>
      <xdr:spPr bwMode="auto">
        <a:xfrm>
          <a:off x="4972050" y="14817725"/>
          <a:ext cx="95250" cy="213632"/>
        </a:xfrm>
        <a:prstGeom prst="rect">
          <a:avLst/>
        </a:prstGeom>
        <a:noFill/>
        <a:ln>
          <a:noFill/>
        </a:ln>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91240B29-F687-4F45-9708-019B960494DF}">
            <a14:hiddenLine xmlns:a14="http://schemas.microsoft.com/office/drawing/2010/main" w="9525">
              <a:solidFill>
                <a:srgbClr xmlns:mc="http://schemas.openxmlformats.org/markup-compatibility/2006" val="000000" mc:Ignorable="a14" a14:legacySpreadsheetColorIndex="64"/>
              </a:solidFill>
              <a:miter lim="800000"/>
              <a:headEnd/>
              <a:tailEnd/>
            </a14:hiddenLine>
          </a:ext>
        </a:extLst>
      </xdr:spPr>
    </xdr:sp>
    <xdr:clientData/>
  </xdr:oneCellAnchor>
</xdr:wsDr>
</file>

<file path=xl/drawings/drawing2.xml><?xml version="1.0" encoding="utf-8"?>
<xdr:wsDr xmlns:xdr="http://schemas.openxmlformats.org/drawingml/2006/spreadsheetDrawing" xmlns:a="http://schemas.openxmlformats.org/drawingml/2006/main">
  <xdr:twoCellAnchor editAs="oneCell">
    <xdr:from>
      <xdr:col>25</xdr:col>
      <xdr:colOff>0</xdr:colOff>
      <xdr:row>26</xdr:row>
      <xdr:rowOff>128588</xdr:rowOff>
    </xdr:from>
    <xdr:to>
      <xdr:col>28</xdr:col>
      <xdr:colOff>207168</xdr:colOff>
      <xdr:row>29</xdr:row>
      <xdr:rowOff>0</xdr:rowOff>
    </xdr:to>
    <xdr:pic>
      <xdr:nvPicPr>
        <xdr:cNvPr id="2" name="Imagen 1">
          <a:extLst>
            <a:ext uri="{FF2B5EF4-FFF2-40B4-BE49-F238E27FC236}">
              <a16:creationId xmlns:a16="http://schemas.microsoft.com/office/drawing/2014/main" id="{00000000-0008-0000-0600-000002000000}"/>
            </a:ext>
          </a:extLst>
        </xdr:cNvPr>
        <xdr:cNvPicPr>
          <a:picLocks noChangeAspect="1"/>
        </xdr:cNvPicPr>
      </xdr:nvPicPr>
      <xdr:blipFill>
        <a:blip xmlns:r="http://schemas.openxmlformats.org/officeDocument/2006/relationships" r:embed="rId1"/>
        <a:stretch>
          <a:fillRect/>
        </a:stretch>
      </xdr:blipFill>
      <xdr:spPr>
        <a:xfrm>
          <a:off x="20431918" y="5360988"/>
          <a:ext cx="7516517" cy="7110992"/>
        </a:xfrm>
        <a:prstGeom prst="rect">
          <a:avLst/>
        </a:prstGeom>
      </xdr:spPr>
    </xdr:pic>
    <xdr:clientData/>
  </xdr:twoCellAnchor>
  <xdr:twoCellAnchor editAs="oneCell">
    <xdr:from>
      <xdr:col>25</xdr:col>
      <xdr:colOff>0</xdr:colOff>
      <xdr:row>28</xdr:row>
      <xdr:rowOff>0</xdr:rowOff>
    </xdr:from>
    <xdr:to>
      <xdr:col>32</xdr:col>
      <xdr:colOff>889000</xdr:colOff>
      <xdr:row>29</xdr:row>
      <xdr:rowOff>0</xdr:rowOff>
    </xdr:to>
    <xdr:pic>
      <xdr:nvPicPr>
        <xdr:cNvPr id="3" name="Imagen 2">
          <a:extLst>
            <a:ext uri="{FF2B5EF4-FFF2-40B4-BE49-F238E27FC236}">
              <a16:creationId xmlns:a16="http://schemas.microsoft.com/office/drawing/2014/main" id="{00000000-0008-0000-06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25768300" y="5549900"/>
          <a:ext cx="16163927" cy="638723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406738</xdr:colOff>
      <xdr:row>17</xdr:row>
      <xdr:rowOff>74160</xdr:rowOff>
    </xdr:from>
    <xdr:to>
      <xdr:col>11</xdr:col>
      <xdr:colOff>222251</xdr:colOff>
      <xdr:row>56</xdr:row>
      <xdr:rowOff>137558</xdr:rowOff>
    </xdr:to>
    <xdr:pic>
      <xdr:nvPicPr>
        <xdr:cNvPr id="2" name="Imagen 1">
          <a:extLst>
            <a:ext uri="{FF2B5EF4-FFF2-40B4-BE49-F238E27FC236}">
              <a16:creationId xmlns:a16="http://schemas.microsoft.com/office/drawing/2014/main" id="{00000000-0008-0000-0700-000002000000}"/>
            </a:ext>
          </a:extLst>
        </xdr:cNvPr>
        <xdr:cNvPicPr>
          <a:picLocks noChangeAspect="1"/>
        </xdr:cNvPicPr>
      </xdr:nvPicPr>
      <xdr:blipFill>
        <a:blip xmlns:r="http://schemas.openxmlformats.org/officeDocument/2006/relationships" r:embed="rId1"/>
        <a:stretch>
          <a:fillRect/>
        </a:stretch>
      </xdr:blipFill>
      <xdr:spPr>
        <a:xfrm>
          <a:off x="1277595" y="6750731"/>
          <a:ext cx="9322370" cy="7193541"/>
        </a:xfrm>
        <a:prstGeom prst="rect">
          <a:avLst/>
        </a:prstGeom>
      </xdr:spPr>
    </xdr:pic>
    <xdr:clientData/>
  </xdr:twoCellAnchor>
  <xdr:twoCellAnchor editAs="oneCell">
    <xdr:from>
      <xdr:col>6</xdr:col>
      <xdr:colOff>421821</xdr:colOff>
      <xdr:row>33</xdr:row>
      <xdr:rowOff>177781</xdr:rowOff>
    </xdr:from>
    <xdr:to>
      <xdr:col>31</xdr:col>
      <xdr:colOff>247197</xdr:colOff>
      <xdr:row>68</xdr:row>
      <xdr:rowOff>24530</xdr:rowOff>
    </xdr:to>
    <xdr:pic>
      <xdr:nvPicPr>
        <xdr:cNvPr id="3" name="Imagen 2">
          <a:extLst>
            <a:ext uri="{FF2B5EF4-FFF2-40B4-BE49-F238E27FC236}">
              <a16:creationId xmlns:a16="http://schemas.microsoft.com/office/drawing/2014/main" id="{00000000-0008-0000-0700-000003000000}"/>
            </a:ext>
          </a:extLst>
        </xdr:cNvPr>
        <xdr:cNvPicPr>
          <a:picLocks noChangeAspect="1"/>
        </xdr:cNvPicPr>
      </xdr:nvPicPr>
      <xdr:blipFill rotWithShape="1">
        <a:blip xmlns:r="http://schemas.openxmlformats.org/officeDocument/2006/relationships" r:embed="rId2"/>
        <a:srcRect l="6425" t="17904" r="5370" b="16965"/>
        <a:stretch/>
      </xdr:blipFill>
      <xdr:spPr>
        <a:xfrm>
          <a:off x="6644821" y="9702781"/>
          <a:ext cx="15065376" cy="4672749"/>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Users/romulo%20mu&#241;oz/Downloads/MAPA%20DE%20RIESGOS.%20BIENES%20Y%20SERVICIOS%20VIC.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BENAVIDES%20SALAS/Dropbox/VICTOR%20BENAVIDES/GOBERNACION%202018/PRODUCTOS/F-ES-05%20MAPA%20DE%20RIESGOS%20V4.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Hoja1"/>
      <sheetName val="CONTROL DE CAMBIOS"/>
      <sheetName val="GLOSARIO DAFP RIESGOS"/>
      <sheetName val="FACTORES CRITICOS DEL RIESGO"/>
      <sheetName val="CONTEXTO E IDENTIFICACIÓN"/>
      <sheetName val="PROBABILIDAD"/>
      <sheetName val="IMPACTO RIESGOS CORRUPCION"/>
      <sheetName val="IMPACTO"/>
      <sheetName val="ANALISIS R. INHERENTE"/>
      <sheetName val="VALORACIÓN DEL CONTROL"/>
      <sheetName val="MAPA DE RIESGOS"/>
      <sheetName val="ANALISIS R. RESIDUAL"/>
      <sheetName val="RIESGO DEL PROCESO"/>
      <sheetName val="LISTAS FORMULAS"/>
    </sheetNames>
    <sheetDataSet>
      <sheetData sheetId="0" refreshError="1"/>
      <sheetData sheetId="1" refreshError="1"/>
      <sheetData sheetId="2" refreshError="1"/>
      <sheetData sheetId="3" refreshError="1"/>
      <sheetData sheetId="4"/>
      <sheetData sheetId="5"/>
      <sheetData sheetId="6" refreshError="1"/>
      <sheetData sheetId="7"/>
      <sheetData sheetId="8" refreshError="1"/>
      <sheetData sheetId="9" refreshError="1"/>
      <sheetData sheetId="10"/>
      <sheetData sheetId="11" refreshError="1"/>
      <sheetData sheetId="12" refreshError="1"/>
      <sheetData sheetId="13"/>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NTROL DE CAMBIOS"/>
      <sheetName val="CONTEXTO E IDENTIFICACIÓN"/>
      <sheetName val="ANALISIS"/>
      <sheetName val="VALORACIÓN DEL RIESGO"/>
      <sheetName val="MAPA DE RIESGOS"/>
      <sheetName val="DEFINICIONES "/>
    </sheetNames>
    <sheetDataSet>
      <sheetData sheetId="0"/>
      <sheetData sheetId="1"/>
      <sheetData sheetId="2"/>
      <sheetData sheetId="3"/>
      <sheetData sheetId="4"/>
      <sheetData sheetId="5"/>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a1" displayName="Tabla1" ref="F8:K28" totalsRowShown="0" headerRowDxfId="145" tableBorderDxfId="144" headerRowCellStyle="Normal 2">
  <autoFilter ref="F8:K28" xr:uid="{00000000-0009-0000-0100-000001000000}"/>
  <tableColumns count="6">
    <tableColumn id="2" xr3:uid="{00000000-0010-0000-0000-000002000000}" name="TIPOLOGÍA" dataDxfId="143" dataCellStyle="Normal 2"/>
    <tableColumn id="3" xr3:uid="{00000000-0010-0000-0000-000003000000}" name="¿QUÉ? _x000a_IMPACTO" dataDxfId="142" dataCellStyle="Normal 2"/>
    <tableColumn id="4" xr3:uid="{00000000-0010-0000-0000-000004000000}" name="¿CÓMO?_x000a_CAUSA INMEDIATA _x000a_(Iniciar con la palabra _x000a_por)" dataDxfId="141" dataCellStyle="Normal 2"/>
    <tableColumn id="5" xr3:uid="{00000000-0010-0000-0000-000005000000}" name="¿PORQUÉ?_x000a_CAUSA RAÍZ_x000a_(Iniciar con _x000a_debido a/a causa de)" dataDxfId="140" dataCellStyle="Normal 2"/>
    <tableColumn id="6" xr3:uid="{00000000-0010-0000-0000-000006000000}" name="DESCRIPCIÓN DEL RIESGO" dataDxfId="139">
      <calculatedColumnFormula>(CONCATENATE(Tabla1[[#This Row],[¿QUÉ? 
IMPACTO]]," ","por",Tabla1[[#This Row],[¿CÓMO?
CAUSA INMEDIATA 
(Iniciar con la palabra 
por)]]," ","a causa de"," ",Tabla1[[#This Row],[¿PORQUÉ?
CAUSA RAÍZ
(Iniciar con 
debido a/a causa de)]]))</calculatedColumnFormula>
    </tableColumn>
    <tableColumn id="1" xr3:uid="{F566824F-C6BB-2645-91F2-208CB3C92770}" name="SUB CAUSAS (Si aplica)" dataDxfId="138" dataCellStyle="Normal 2"/>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1000000}" name="Tabla6" displayName="Tabla6" ref="A31:E35" totalsRowShown="0" headerRowDxfId="137" dataDxfId="136">
  <autoFilter ref="A31:E35" xr:uid="{00000000-0009-0000-0100-000006000000}"/>
  <tableColumns count="5">
    <tableColumn id="1" xr3:uid="{00000000-0010-0000-0100-000001000000}" name="Gestión" dataDxfId="135"/>
    <tableColumn id="2" xr3:uid="{00000000-0010-0000-0100-000002000000}" name="Fiscal" dataDxfId="134"/>
    <tableColumn id="3" xr3:uid="{00000000-0010-0000-0100-000003000000}" name="Seguridad_Información" dataDxfId="133"/>
    <tableColumn id="4" xr3:uid="{00000000-0010-0000-0100-000004000000}" name="Integridad_Pública_Corrupción" dataDxfId="132"/>
    <tableColumn id="5" xr3:uid="{00000000-0010-0000-0100-000005000000}" name="Integridad_Pública_LA_FT_FP" dataDxfId="131"/>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a2" displayName="Tabla2" ref="A38:F47" totalsRowShown="0" headerRowDxfId="130" dataDxfId="129">
  <autoFilter ref="A38:F47" xr:uid="{00000000-0009-0000-0100-000002000000}"/>
  <tableColumns count="6">
    <tableColumn id="1" xr3:uid="{00000000-0010-0000-0200-000001000000}" name="Ejecución_administración_de_procesos" dataDxfId="128"/>
    <tableColumn id="2" xr3:uid="{00000000-0010-0000-0200-000002000000}" name="Transacción_u_Operación_aplica_para_LA_FT_FP" dataDxfId="127"/>
    <tableColumn id="3" xr3:uid="{00000000-0010-0000-0200-000003000000}" name="Talento_Humano" dataDxfId="126"/>
    <tableColumn id="4" xr3:uid="{00000000-0010-0000-0200-000004000000}" name="Tecnología" dataDxfId="125"/>
    <tableColumn id="5" xr3:uid="{00000000-0010-0000-0200-000005000000}" name="Infraestructura" dataDxfId="124"/>
    <tableColumn id="6" xr3:uid="{00000000-0010-0000-0200-000006000000}" name="Evento_externo" dataDxfId="123"/>
  </tableColumns>
  <tableStyleInfo name="TableStyleLight16"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a3" displayName="Tabla3" ref="H37:I43" totalsRowShown="0" headerRowDxfId="122" dataDxfId="121">
  <autoFilter ref="H37:I43" xr:uid="{00000000-0009-0000-0100-000003000000}"/>
  <tableColumns count="2">
    <tableColumn id="1" xr3:uid="{00000000-0010-0000-0300-000001000000}" name="FACTOR DE RIESGO" dataDxfId="120"/>
    <tableColumn id="2" xr3:uid="{00000000-0010-0000-0300-000002000000}" name="Descripción" dataDxfId="119"/>
  </tableColumns>
  <tableStyleInfo name="TableStyleLight9" showFirstColumn="0" showLastColumn="0" showRowStripes="1" showColumnStripes="0"/>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3.bin"/><Relationship Id="rId4" Type="http://schemas.openxmlformats.org/officeDocument/2006/relationships/table" Target="../tables/table4.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9"/>
  <sheetViews>
    <sheetView topLeftCell="A23" zoomScale="90" zoomScaleNormal="90" workbookViewId="0">
      <selection activeCell="D18" sqref="D18"/>
    </sheetView>
  </sheetViews>
  <sheetFormatPr baseColWidth="10" defaultColWidth="0" defaultRowHeight="14.4" zeroHeight="1" x14ac:dyDescent="0.3"/>
  <cols>
    <col min="1" max="1" width="2.88671875" style="261" customWidth="1"/>
    <col min="2" max="3" width="24.44140625" style="261" customWidth="1"/>
    <col min="4" max="4" width="16" style="261" customWidth="1"/>
    <col min="5" max="5" width="24.44140625" style="261" customWidth="1"/>
    <col min="6" max="6" width="27.44140625" style="261" customWidth="1"/>
    <col min="7" max="8" width="24.44140625" style="261" customWidth="1"/>
    <col min="9" max="9" width="4.33203125" style="261" customWidth="1"/>
    <col min="10" max="16384" width="11.44140625" style="261" hidden="1"/>
  </cols>
  <sheetData>
    <row r="1" spans="2:8" ht="15" thickBot="1" x14ac:dyDescent="0.35"/>
    <row r="2" spans="2:8" ht="18" x14ac:dyDescent="0.3">
      <c r="B2" s="435" t="s">
        <v>0</v>
      </c>
      <c r="C2" s="436"/>
      <c r="D2" s="436"/>
      <c r="E2" s="436"/>
      <c r="F2" s="436"/>
      <c r="G2" s="436"/>
      <c r="H2" s="437"/>
    </row>
    <row r="3" spans="2:8" x14ac:dyDescent="0.3">
      <c r="B3" s="262"/>
      <c r="C3" s="263"/>
      <c r="D3" s="263"/>
      <c r="E3" s="263"/>
      <c r="F3" s="263"/>
      <c r="G3" s="263"/>
      <c r="H3" s="264"/>
    </row>
    <row r="4" spans="2:8" ht="63" customHeight="1" x14ac:dyDescent="0.3">
      <c r="B4" s="438" t="s">
        <v>1</v>
      </c>
      <c r="C4" s="439"/>
      <c r="D4" s="439"/>
      <c r="E4" s="439"/>
      <c r="F4" s="439"/>
      <c r="G4" s="439"/>
      <c r="H4" s="440"/>
    </row>
    <row r="5" spans="2:8" ht="63" customHeight="1" x14ac:dyDescent="0.3">
      <c r="B5" s="441"/>
      <c r="C5" s="442"/>
      <c r="D5" s="442"/>
      <c r="E5" s="442"/>
      <c r="F5" s="442"/>
      <c r="G5" s="442"/>
      <c r="H5" s="443"/>
    </row>
    <row r="6" spans="2:8" x14ac:dyDescent="0.3">
      <c r="B6" s="428" t="s">
        <v>2</v>
      </c>
      <c r="C6" s="444"/>
      <c r="D6" s="444"/>
      <c r="E6" s="444"/>
      <c r="F6" s="444"/>
      <c r="G6" s="444"/>
      <c r="H6" s="445"/>
    </row>
    <row r="7" spans="2:8" ht="95.25" customHeight="1" x14ac:dyDescent="0.3">
      <c r="B7" s="446" t="s">
        <v>3</v>
      </c>
      <c r="C7" s="447"/>
      <c r="D7" s="447"/>
      <c r="E7" s="447"/>
      <c r="F7" s="447"/>
      <c r="G7" s="447"/>
      <c r="H7" s="448"/>
    </row>
    <row r="8" spans="2:8" x14ac:dyDescent="0.3">
      <c r="B8" s="241"/>
      <c r="C8" s="242"/>
      <c r="D8" s="242"/>
      <c r="E8" s="242"/>
      <c r="F8" s="242"/>
      <c r="G8" s="242"/>
      <c r="H8" s="243"/>
    </row>
    <row r="9" spans="2:8" ht="20.399999999999999" customHeight="1" x14ac:dyDescent="0.3">
      <c r="B9" s="450" t="s">
        <v>4</v>
      </c>
      <c r="C9" s="451"/>
      <c r="D9" s="451"/>
      <c r="E9" s="451"/>
      <c r="F9" s="451"/>
      <c r="G9" s="451"/>
      <c r="H9" s="452"/>
    </row>
    <row r="10" spans="2:8" x14ac:dyDescent="0.3">
      <c r="B10" s="247"/>
      <c r="C10" s="248"/>
      <c r="D10" s="248"/>
      <c r="E10" s="248"/>
      <c r="F10" s="248"/>
      <c r="G10" s="248"/>
      <c r="H10" s="249"/>
    </row>
    <row r="11" spans="2:8" ht="20.399999999999999" customHeight="1" x14ac:dyDescent="0.3">
      <c r="B11" s="453" t="s">
        <v>5</v>
      </c>
      <c r="C11" s="454"/>
      <c r="D11" s="454"/>
      <c r="E11" s="454"/>
      <c r="F11" s="454"/>
      <c r="G11" s="454"/>
      <c r="H11" s="455"/>
    </row>
    <row r="12" spans="2:8" s="283" customFormat="1" ht="20.399999999999999" customHeight="1" x14ac:dyDescent="0.3">
      <c r="B12" s="394"/>
      <c r="C12" s="395"/>
      <c r="D12" s="395"/>
      <c r="E12" s="395"/>
      <c r="F12" s="395"/>
      <c r="G12" s="395"/>
      <c r="H12" s="396"/>
    </row>
    <row r="13" spans="2:8" ht="20.399999999999999" customHeight="1" x14ac:dyDescent="0.3">
      <c r="B13" s="428" t="s">
        <v>6</v>
      </c>
      <c r="C13" s="429"/>
      <c r="D13" s="429"/>
      <c r="E13" s="429"/>
      <c r="F13" s="429"/>
      <c r="G13" s="429"/>
      <c r="H13" s="430"/>
    </row>
    <row r="14" spans="2:8" ht="9" customHeight="1" x14ac:dyDescent="0.3">
      <c r="B14" s="428"/>
      <c r="C14" s="429"/>
      <c r="D14" s="429"/>
      <c r="E14" s="429"/>
      <c r="F14" s="429"/>
      <c r="G14" s="429"/>
      <c r="H14" s="430"/>
    </row>
    <row r="15" spans="2:8" x14ac:dyDescent="0.3">
      <c r="B15" s="428" t="s">
        <v>7</v>
      </c>
      <c r="C15" s="429"/>
      <c r="D15" s="429"/>
      <c r="E15" s="429"/>
      <c r="F15" s="429"/>
      <c r="G15" s="429"/>
      <c r="H15" s="430"/>
    </row>
    <row r="16" spans="2:8" x14ac:dyDescent="0.3">
      <c r="B16" s="244"/>
      <c r="C16" s="245"/>
      <c r="D16" s="245"/>
      <c r="E16" s="245"/>
      <c r="F16" s="245"/>
      <c r="G16" s="245"/>
      <c r="H16" s="246"/>
    </row>
    <row r="17" spans="2:8" ht="18.75" customHeight="1" x14ac:dyDescent="0.3">
      <c r="B17" s="428" t="s">
        <v>8</v>
      </c>
      <c r="C17" s="429"/>
      <c r="D17" s="429"/>
      <c r="E17" s="429"/>
      <c r="F17" s="429"/>
      <c r="G17" s="429"/>
      <c r="H17" s="430"/>
    </row>
    <row r="18" spans="2:8" ht="18.75" customHeight="1" x14ac:dyDescent="0.3">
      <c r="B18" s="244"/>
      <c r="C18" s="245"/>
      <c r="D18" s="245"/>
      <c r="E18" s="245"/>
      <c r="F18" s="245"/>
      <c r="G18" s="245"/>
      <c r="H18" s="246"/>
    </row>
    <row r="19" spans="2:8" ht="18.75" customHeight="1" x14ac:dyDescent="0.3">
      <c r="B19" s="428" t="s">
        <v>9</v>
      </c>
      <c r="C19" s="429"/>
      <c r="D19" s="429"/>
      <c r="E19" s="429"/>
      <c r="F19" s="429"/>
      <c r="G19" s="429"/>
      <c r="H19" s="430"/>
    </row>
    <row r="20" spans="2:8" ht="18.75" customHeight="1" thickBot="1" x14ac:dyDescent="0.35">
      <c r="B20" s="191"/>
      <c r="C20" s="250"/>
      <c r="D20" s="250"/>
      <c r="E20" s="250"/>
      <c r="F20" s="250"/>
      <c r="G20" s="250"/>
      <c r="H20" s="251"/>
    </row>
    <row r="21" spans="2:8" ht="15" thickTop="1" x14ac:dyDescent="0.3">
      <c r="B21" s="265"/>
      <c r="C21" s="420" t="s">
        <v>10</v>
      </c>
      <c r="D21" s="421"/>
      <c r="E21" s="422" t="s">
        <v>11</v>
      </c>
      <c r="F21" s="423"/>
      <c r="G21" s="270"/>
      <c r="H21" s="266"/>
    </row>
    <row r="22" spans="2:8" ht="35.25" customHeight="1" x14ac:dyDescent="0.3">
      <c r="B22" s="265"/>
      <c r="C22" s="424" t="s">
        <v>12</v>
      </c>
      <c r="D22" s="410"/>
      <c r="E22" s="411" t="s">
        <v>13</v>
      </c>
      <c r="F22" s="412"/>
      <c r="G22" s="270"/>
      <c r="H22" s="266"/>
    </row>
    <row r="23" spans="2:8" ht="17.25" customHeight="1" x14ac:dyDescent="0.3">
      <c r="B23" s="265"/>
      <c r="C23" s="424" t="s">
        <v>14</v>
      </c>
      <c r="D23" s="410"/>
      <c r="E23" s="411" t="s">
        <v>15</v>
      </c>
      <c r="F23" s="412"/>
      <c r="G23" s="270"/>
      <c r="H23" s="266"/>
    </row>
    <row r="24" spans="2:8" ht="69.75" customHeight="1" x14ac:dyDescent="0.3">
      <c r="B24" s="265"/>
      <c r="C24" s="424" t="s">
        <v>16</v>
      </c>
      <c r="D24" s="410"/>
      <c r="E24" s="411" t="s">
        <v>17</v>
      </c>
      <c r="F24" s="412"/>
      <c r="G24" s="270"/>
      <c r="H24" s="266"/>
    </row>
    <row r="25" spans="2:8" ht="69.75" customHeight="1" x14ac:dyDescent="0.3">
      <c r="B25" s="265"/>
      <c r="C25" s="424" t="s">
        <v>18</v>
      </c>
      <c r="D25" s="410"/>
      <c r="E25" s="411" t="s">
        <v>19</v>
      </c>
      <c r="F25" s="412"/>
      <c r="G25" s="270"/>
      <c r="H25" s="266"/>
    </row>
    <row r="26" spans="2:8" ht="69.75" customHeight="1" x14ac:dyDescent="0.3">
      <c r="B26" s="265"/>
      <c r="C26" s="424" t="s">
        <v>20</v>
      </c>
      <c r="D26" s="410"/>
      <c r="E26" s="411" t="s">
        <v>21</v>
      </c>
      <c r="F26" s="412"/>
      <c r="G26" s="270"/>
      <c r="H26" s="266"/>
    </row>
    <row r="27" spans="2:8" ht="69.75" customHeight="1" x14ac:dyDescent="0.3">
      <c r="B27" s="265"/>
      <c r="C27" s="413" t="s">
        <v>22</v>
      </c>
      <c r="D27" s="408"/>
      <c r="E27" s="401" t="s">
        <v>23</v>
      </c>
      <c r="F27" s="402"/>
      <c r="G27" s="270"/>
      <c r="H27" s="266"/>
    </row>
    <row r="28" spans="2:8" ht="69.75" customHeight="1" x14ac:dyDescent="0.3">
      <c r="B28" s="265"/>
      <c r="C28" s="413" t="s">
        <v>24</v>
      </c>
      <c r="D28" s="408"/>
      <c r="E28" s="401" t="s">
        <v>25</v>
      </c>
      <c r="F28" s="402"/>
      <c r="G28" s="270"/>
      <c r="H28" s="266"/>
    </row>
    <row r="29" spans="2:8" ht="69.75" customHeight="1" x14ac:dyDescent="0.3">
      <c r="B29" s="265"/>
      <c r="C29" s="413" t="s">
        <v>26</v>
      </c>
      <c r="D29" s="408"/>
      <c r="E29" s="401" t="s">
        <v>27</v>
      </c>
      <c r="F29" s="402"/>
      <c r="G29" s="270"/>
      <c r="H29" s="266"/>
    </row>
    <row r="30" spans="2:8" ht="111.75" customHeight="1" x14ac:dyDescent="0.3">
      <c r="B30" s="265"/>
      <c r="C30" s="413" t="s">
        <v>28</v>
      </c>
      <c r="D30" s="408"/>
      <c r="E30" s="401" t="s">
        <v>29</v>
      </c>
      <c r="F30" s="402"/>
      <c r="G30" s="270"/>
      <c r="H30" s="266"/>
    </row>
    <row r="31" spans="2:8" ht="121.5" customHeight="1" x14ac:dyDescent="0.3">
      <c r="B31" s="265"/>
      <c r="C31" s="413" t="s">
        <v>30</v>
      </c>
      <c r="D31" s="408"/>
      <c r="E31" s="401" t="s">
        <v>31</v>
      </c>
      <c r="F31" s="402"/>
      <c r="G31" s="270"/>
      <c r="H31" s="266"/>
    </row>
    <row r="32" spans="2:8" ht="86.25" customHeight="1" x14ac:dyDescent="0.3">
      <c r="B32" s="265"/>
      <c r="C32" s="413" t="s">
        <v>32</v>
      </c>
      <c r="D32" s="408"/>
      <c r="E32" s="401" t="s">
        <v>33</v>
      </c>
      <c r="F32" s="402"/>
      <c r="G32" s="270"/>
      <c r="H32" s="266"/>
    </row>
    <row r="33" spans="2:8" ht="69.75" customHeight="1" x14ac:dyDescent="0.3">
      <c r="B33" s="265"/>
      <c r="C33" s="413" t="s">
        <v>34</v>
      </c>
      <c r="D33" s="408"/>
      <c r="E33" s="401" t="s">
        <v>35</v>
      </c>
      <c r="F33" s="402"/>
      <c r="G33" s="270"/>
      <c r="H33" s="266"/>
    </row>
    <row r="34" spans="2:8" x14ac:dyDescent="0.3">
      <c r="B34" s="265"/>
      <c r="C34" s="255"/>
      <c r="D34" s="255"/>
      <c r="E34" s="256"/>
      <c r="F34" s="256"/>
      <c r="G34" s="270"/>
      <c r="H34" s="266"/>
    </row>
    <row r="35" spans="2:8" x14ac:dyDescent="0.3">
      <c r="B35" s="428" t="s">
        <v>36</v>
      </c>
      <c r="C35" s="429"/>
      <c r="D35" s="429"/>
      <c r="E35" s="429"/>
      <c r="F35" s="429"/>
      <c r="G35" s="429"/>
      <c r="H35" s="430"/>
    </row>
    <row r="36" spans="2:8" ht="14.4" customHeight="1" thickBot="1" x14ac:dyDescent="0.35">
      <c r="B36" s="271"/>
      <c r="C36" s="260"/>
      <c r="D36" s="260"/>
      <c r="E36" s="260"/>
      <c r="F36" s="260"/>
      <c r="G36" s="260"/>
      <c r="H36" s="272"/>
    </row>
    <row r="37" spans="2:8" ht="14.4" customHeight="1" thickTop="1" x14ac:dyDescent="0.3">
      <c r="B37" s="271"/>
      <c r="C37" s="403" t="s">
        <v>10</v>
      </c>
      <c r="D37" s="404"/>
      <c r="E37" s="405" t="s">
        <v>11</v>
      </c>
      <c r="F37" s="406"/>
      <c r="G37" s="260"/>
      <c r="H37" s="272"/>
    </row>
    <row r="38" spans="2:8" ht="90" customHeight="1" x14ac:dyDescent="0.3">
      <c r="B38" s="271"/>
      <c r="C38" s="413" t="s">
        <v>37</v>
      </c>
      <c r="D38" s="408"/>
      <c r="E38" s="401" t="s">
        <v>38</v>
      </c>
      <c r="F38" s="402"/>
      <c r="G38" s="260"/>
      <c r="H38" s="272"/>
    </row>
    <row r="39" spans="2:8" ht="53.4" customHeight="1" x14ac:dyDescent="0.3">
      <c r="B39" s="271"/>
      <c r="C39" s="413" t="s">
        <v>39</v>
      </c>
      <c r="D39" s="408"/>
      <c r="E39" s="401" t="s">
        <v>40</v>
      </c>
      <c r="F39" s="402"/>
      <c r="G39" s="260"/>
      <c r="H39" s="272"/>
    </row>
    <row r="40" spans="2:8" ht="54" customHeight="1" x14ac:dyDescent="0.3">
      <c r="B40" s="271"/>
      <c r="C40" s="413" t="s">
        <v>41</v>
      </c>
      <c r="D40" s="408"/>
      <c r="E40" s="401" t="s">
        <v>42</v>
      </c>
      <c r="F40" s="402"/>
      <c r="G40" s="260"/>
      <c r="H40" s="272"/>
    </row>
    <row r="41" spans="2:8" ht="32.4" customHeight="1" x14ac:dyDescent="0.3">
      <c r="B41" s="271"/>
      <c r="C41" s="413" t="s">
        <v>43</v>
      </c>
      <c r="D41" s="408"/>
      <c r="E41" s="401" t="s">
        <v>44</v>
      </c>
      <c r="F41" s="402"/>
      <c r="G41" s="260"/>
      <c r="H41" s="272"/>
    </row>
    <row r="42" spans="2:8" x14ac:dyDescent="0.3">
      <c r="B42" s="271"/>
      <c r="C42" s="260"/>
      <c r="D42" s="260"/>
      <c r="E42" s="260"/>
      <c r="F42" s="260"/>
      <c r="G42" s="260"/>
      <c r="H42" s="272"/>
    </row>
    <row r="43" spans="2:8" ht="18.75" customHeight="1" x14ac:dyDescent="0.3">
      <c r="B43" s="414" t="s">
        <v>45</v>
      </c>
      <c r="C43" s="415"/>
      <c r="D43" s="415"/>
      <c r="E43" s="415"/>
      <c r="F43" s="415"/>
      <c r="G43" s="415"/>
      <c r="H43" s="416"/>
    </row>
    <row r="44" spans="2:8" ht="18.75" customHeight="1" x14ac:dyDescent="0.3">
      <c r="B44" s="257"/>
      <c r="C44" s="258"/>
      <c r="D44" s="258"/>
      <c r="E44" s="258"/>
      <c r="F44" s="258"/>
      <c r="G44" s="258"/>
      <c r="H44" s="259"/>
    </row>
    <row r="45" spans="2:8" ht="18.75" customHeight="1" x14ac:dyDescent="0.3">
      <c r="B45" s="428" t="s">
        <v>46</v>
      </c>
      <c r="C45" s="429"/>
      <c r="D45" s="429"/>
      <c r="E45" s="429"/>
      <c r="F45" s="429"/>
      <c r="G45" s="429"/>
      <c r="H45" s="430"/>
    </row>
    <row r="46" spans="2:8" ht="18.75" customHeight="1" thickBot="1" x14ac:dyDescent="0.35">
      <c r="B46" s="191"/>
      <c r="C46" s="250"/>
      <c r="D46" s="250"/>
      <c r="E46" s="250"/>
      <c r="F46" s="250"/>
      <c r="G46" s="250"/>
      <c r="H46" s="251"/>
    </row>
    <row r="47" spans="2:8" ht="18.75" customHeight="1" thickTop="1" x14ac:dyDescent="0.3">
      <c r="B47" s="191"/>
      <c r="C47" s="403" t="s">
        <v>10</v>
      </c>
      <c r="D47" s="404"/>
      <c r="E47" s="405" t="s">
        <v>11</v>
      </c>
      <c r="F47" s="406"/>
      <c r="G47" s="250"/>
      <c r="H47" s="251"/>
    </row>
    <row r="48" spans="2:8" ht="53.25" customHeight="1" x14ac:dyDescent="0.3">
      <c r="B48" s="191"/>
      <c r="C48" s="407" t="s">
        <v>47</v>
      </c>
      <c r="D48" s="400"/>
      <c r="E48" s="401" t="s">
        <v>48</v>
      </c>
      <c r="F48" s="402"/>
      <c r="G48" s="250"/>
      <c r="H48" s="251"/>
    </row>
    <row r="49" spans="2:8" ht="54" customHeight="1" x14ac:dyDescent="0.3">
      <c r="B49" s="191"/>
      <c r="C49" s="407" t="s">
        <v>49</v>
      </c>
      <c r="D49" s="400"/>
      <c r="E49" s="401" t="s">
        <v>50</v>
      </c>
      <c r="F49" s="402"/>
      <c r="G49" s="250"/>
      <c r="H49" s="251"/>
    </row>
    <row r="50" spans="2:8" ht="51.9" customHeight="1" x14ac:dyDescent="0.3">
      <c r="B50" s="191"/>
      <c r="C50" s="407" t="s">
        <v>51</v>
      </c>
      <c r="D50" s="400"/>
      <c r="E50" s="401" t="s">
        <v>52</v>
      </c>
      <c r="F50" s="402"/>
      <c r="G50" s="250"/>
      <c r="H50" s="251"/>
    </row>
    <row r="51" spans="2:8" ht="53.4" customHeight="1" x14ac:dyDescent="0.3">
      <c r="B51" s="191"/>
      <c r="C51" s="407" t="s">
        <v>53</v>
      </c>
      <c r="D51" s="400"/>
      <c r="E51" s="401" t="s">
        <v>52</v>
      </c>
      <c r="F51" s="402"/>
      <c r="G51" s="250"/>
      <c r="H51" s="251"/>
    </row>
    <row r="52" spans="2:8" ht="48.75" customHeight="1" x14ac:dyDescent="0.3">
      <c r="B52" s="191"/>
      <c r="C52" s="407" t="s">
        <v>54</v>
      </c>
      <c r="D52" s="400"/>
      <c r="E52" s="401" t="s">
        <v>55</v>
      </c>
      <c r="F52" s="402"/>
      <c r="G52" s="250"/>
      <c r="H52" s="251"/>
    </row>
    <row r="53" spans="2:8" ht="49.5" customHeight="1" x14ac:dyDescent="0.3">
      <c r="B53" s="191"/>
      <c r="C53" s="407" t="s">
        <v>56</v>
      </c>
      <c r="D53" s="400"/>
      <c r="E53" s="401" t="s">
        <v>57</v>
      </c>
      <c r="F53" s="402"/>
      <c r="G53" s="250"/>
      <c r="H53" s="251"/>
    </row>
    <row r="54" spans="2:8" ht="50.25" customHeight="1" x14ac:dyDescent="0.3">
      <c r="B54" s="191"/>
      <c r="C54" s="407" t="s">
        <v>58</v>
      </c>
      <c r="D54" s="400"/>
      <c r="E54" s="401" t="s">
        <v>59</v>
      </c>
      <c r="F54" s="402"/>
      <c r="G54" s="250"/>
      <c r="H54" s="251"/>
    </row>
    <row r="55" spans="2:8" ht="29.4" customHeight="1" x14ac:dyDescent="0.3">
      <c r="B55" s="191"/>
      <c r="C55" s="407" t="s">
        <v>60</v>
      </c>
      <c r="D55" s="400"/>
      <c r="E55" s="401" t="s">
        <v>61</v>
      </c>
      <c r="F55" s="402"/>
      <c r="G55" s="250"/>
      <c r="H55" s="251"/>
    </row>
    <row r="56" spans="2:8" ht="39.9" customHeight="1" x14ac:dyDescent="0.3">
      <c r="B56" s="191"/>
      <c r="C56" s="407" t="s">
        <v>62</v>
      </c>
      <c r="D56" s="400"/>
      <c r="E56" s="401" t="s">
        <v>63</v>
      </c>
      <c r="F56" s="402"/>
      <c r="G56" s="250"/>
      <c r="H56" s="251"/>
    </row>
    <row r="57" spans="2:8" ht="29.4" customHeight="1" x14ac:dyDescent="0.3">
      <c r="B57" s="191"/>
      <c r="C57" s="407" t="s">
        <v>64</v>
      </c>
      <c r="D57" s="400"/>
      <c r="E57" s="401" t="s">
        <v>65</v>
      </c>
      <c r="F57" s="402"/>
      <c r="G57" s="250"/>
      <c r="H57" s="251"/>
    </row>
    <row r="58" spans="2:8" ht="18.75" customHeight="1" x14ac:dyDescent="0.3">
      <c r="B58" s="191"/>
      <c r="C58" s="250"/>
      <c r="D58" s="250"/>
      <c r="E58" s="250"/>
      <c r="F58" s="250"/>
      <c r="G58" s="250"/>
      <c r="H58" s="251"/>
    </row>
    <row r="59" spans="2:8" ht="18.75" customHeight="1" x14ac:dyDescent="0.3">
      <c r="B59" s="425" t="s">
        <v>66</v>
      </c>
      <c r="C59" s="426"/>
      <c r="D59" s="426"/>
      <c r="E59" s="426"/>
      <c r="F59" s="426"/>
      <c r="G59" s="426"/>
      <c r="H59" s="427"/>
    </row>
    <row r="60" spans="2:8" ht="18.75" customHeight="1" x14ac:dyDescent="0.3">
      <c r="B60" s="191"/>
      <c r="C60" s="250"/>
      <c r="D60" s="250"/>
      <c r="E60" s="250"/>
      <c r="F60" s="250"/>
      <c r="G60" s="250"/>
      <c r="H60" s="251"/>
    </row>
    <row r="61" spans="2:8" ht="18.75" customHeight="1" x14ac:dyDescent="0.3">
      <c r="B61" s="417" t="s">
        <v>67</v>
      </c>
      <c r="C61" s="418"/>
      <c r="D61" s="418"/>
      <c r="E61" s="418"/>
      <c r="F61" s="418"/>
      <c r="G61" s="418"/>
      <c r="H61" s="419"/>
    </row>
    <row r="62" spans="2:8" ht="18.75" customHeight="1" x14ac:dyDescent="0.3">
      <c r="B62" s="244"/>
      <c r="C62" s="245"/>
      <c r="D62" s="245"/>
      <c r="E62" s="245"/>
      <c r="F62" s="245"/>
      <c r="G62" s="245"/>
      <c r="H62" s="246"/>
    </row>
    <row r="63" spans="2:8" ht="30" customHeight="1" x14ac:dyDescent="0.3">
      <c r="B63" s="428" t="s">
        <v>68</v>
      </c>
      <c r="C63" s="429"/>
      <c r="D63" s="429"/>
      <c r="E63" s="429"/>
      <c r="F63" s="429"/>
      <c r="G63" s="429"/>
      <c r="H63" s="430"/>
    </row>
    <row r="64" spans="2:8" ht="15" thickBot="1" x14ac:dyDescent="0.35">
      <c r="B64" s="191"/>
      <c r="C64" s="250"/>
      <c r="D64" s="250"/>
      <c r="E64" s="250"/>
      <c r="F64" s="250"/>
      <c r="G64" s="250"/>
      <c r="H64" s="251"/>
    </row>
    <row r="65" spans="2:8" ht="30" customHeight="1" thickTop="1" x14ac:dyDescent="0.3">
      <c r="B65" s="191"/>
      <c r="C65" s="403" t="s">
        <v>10</v>
      </c>
      <c r="D65" s="404"/>
      <c r="E65" s="405" t="s">
        <v>11</v>
      </c>
      <c r="F65" s="406"/>
      <c r="G65" s="250"/>
      <c r="H65" s="251"/>
    </row>
    <row r="66" spans="2:8" ht="30" customHeight="1" x14ac:dyDescent="0.3">
      <c r="B66" s="191"/>
      <c r="C66" s="407" t="s">
        <v>69</v>
      </c>
      <c r="D66" s="400"/>
      <c r="E66" s="401" t="s">
        <v>70</v>
      </c>
      <c r="F66" s="402"/>
      <c r="G66" s="250"/>
      <c r="H66" s="251"/>
    </row>
    <row r="67" spans="2:8" ht="44.4" customHeight="1" x14ac:dyDescent="0.3">
      <c r="B67" s="191"/>
      <c r="C67" s="407" t="s">
        <v>71</v>
      </c>
      <c r="D67" s="400"/>
      <c r="E67" s="401" t="s">
        <v>72</v>
      </c>
      <c r="F67" s="402"/>
      <c r="G67" s="250"/>
      <c r="H67" s="251"/>
    </row>
    <row r="68" spans="2:8" ht="51" customHeight="1" x14ac:dyDescent="0.3">
      <c r="B68" s="191"/>
      <c r="C68" s="407" t="s">
        <v>73</v>
      </c>
      <c r="D68" s="400"/>
      <c r="E68" s="401" t="s">
        <v>74</v>
      </c>
      <c r="F68" s="402"/>
      <c r="G68" s="250"/>
      <c r="H68" s="251"/>
    </row>
    <row r="69" spans="2:8" ht="76.5" customHeight="1" x14ac:dyDescent="0.3">
      <c r="B69" s="191"/>
      <c r="C69" s="407" t="s">
        <v>75</v>
      </c>
      <c r="D69" s="400"/>
      <c r="E69" s="401" t="s">
        <v>76</v>
      </c>
      <c r="F69" s="402"/>
      <c r="G69" s="250"/>
      <c r="H69" s="251"/>
    </row>
    <row r="70" spans="2:8" ht="30" customHeight="1" x14ac:dyDescent="0.3">
      <c r="B70" s="191"/>
      <c r="C70" s="407" t="s">
        <v>77</v>
      </c>
      <c r="D70" s="400"/>
      <c r="E70" s="401" t="s">
        <v>78</v>
      </c>
      <c r="F70" s="402"/>
      <c r="G70" s="250"/>
      <c r="H70" s="251"/>
    </row>
    <row r="71" spans="2:8" ht="30" customHeight="1" x14ac:dyDescent="0.3">
      <c r="B71" s="191"/>
      <c r="C71" s="407" t="s">
        <v>79</v>
      </c>
      <c r="D71" s="400"/>
      <c r="E71" s="401" t="s">
        <v>80</v>
      </c>
      <c r="F71" s="402"/>
      <c r="G71" s="250"/>
      <c r="H71" s="251"/>
    </row>
    <row r="72" spans="2:8" ht="30" customHeight="1" x14ac:dyDescent="0.3">
      <c r="B72" s="191"/>
      <c r="C72" s="407" t="s">
        <v>81</v>
      </c>
      <c r="D72" s="400"/>
      <c r="E72" s="401" t="s">
        <v>82</v>
      </c>
      <c r="F72" s="402"/>
      <c r="G72" s="250"/>
      <c r="H72" s="251"/>
    </row>
    <row r="73" spans="2:8" ht="53.4" customHeight="1" x14ac:dyDescent="0.3">
      <c r="B73" s="191"/>
      <c r="C73" s="407" t="s">
        <v>83</v>
      </c>
      <c r="D73" s="400"/>
      <c r="E73" s="401" t="s">
        <v>84</v>
      </c>
      <c r="F73" s="402"/>
      <c r="G73" s="250"/>
      <c r="H73" s="251"/>
    </row>
    <row r="74" spans="2:8" ht="30" customHeight="1" x14ac:dyDescent="0.3">
      <c r="B74" s="191"/>
      <c r="C74" s="250"/>
      <c r="D74" s="250"/>
      <c r="E74" s="250"/>
      <c r="F74" s="250"/>
      <c r="G74" s="250"/>
      <c r="H74" s="251"/>
    </row>
    <row r="75" spans="2:8" ht="18.75" customHeight="1" x14ac:dyDescent="0.3">
      <c r="B75" s="417" t="s">
        <v>85</v>
      </c>
      <c r="C75" s="418"/>
      <c r="D75" s="418"/>
      <c r="E75" s="418"/>
      <c r="F75" s="418"/>
      <c r="G75" s="418"/>
      <c r="H75" s="419"/>
    </row>
    <row r="76" spans="2:8" ht="18.75" customHeight="1" x14ac:dyDescent="0.3">
      <c r="B76" s="252"/>
      <c r="C76" s="253"/>
      <c r="D76" s="253"/>
      <c r="E76" s="253"/>
      <c r="F76" s="253"/>
      <c r="G76" s="253"/>
      <c r="H76" s="254"/>
    </row>
    <row r="77" spans="2:8" ht="18.75" customHeight="1" x14ac:dyDescent="0.3">
      <c r="B77" s="417" t="s">
        <v>86</v>
      </c>
      <c r="C77" s="418"/>
      <c r="D77" s="418"/>
      <c r="E77" s="418"/>
      <c r="F77" s="418"/>
      <c r="G77" s="418"/>
      <c r="H77" s="419"/>
    </row>
    <row r="78" spans="2:8" ht="18.75" customHeight="1" x14ac:dyDescent="0.3">
      <c r="B78" s="252"/>
      <c r="C78" s="253"/>
      <c r="D78" s="253"/>
      <c r="E78" s="253"/>
      <c r="F78" s="253"/>
      <c r="G78" s="253"/>
      <c r="H78" s="254"/>
    </row>
    <row r="79" spans="2:8" ht="18.75" customHeight="1" x14ac:dyDescent="0.3">
      <c r="B79" s="417" t="s">
        <v>87</v>
      </c>
      <c r="C79" s="418"/>
      <c r="D79" s="418"/>
      <c r="E79" s="418"/>
      <c r="F79" s="418"/>
      <c r="G79" s="418"/>
      <c r="H79" s="419"/>
    </row>
    <row r="80" spans="2:8" x14ac:dyDescent="0.3">
      <c r="B80" s="191"/>
      <c r="C80" s="273"/>
      <c r="D80" s="273"/>
      <c r="E80" s="273"/>
      <c r="F80" s="273"/>
      <c r="G80" s="273"/>
      <c r="H80" s="192"/>
    </row>
    <row r="81" spans="2:8" x14ac:dyDescent="0.3">
      <c r="B81" s="191"/>
      <c r="C81" s="273"/>
      <c r="D81" s="273"/>
      <c r="E81" s="273"/>
      <c r="F81" s="273"/>
      <c r="G81" s="273"/>
      <c r="H81" s="192"/>
    </row>
    <row r="82" spans="2:8" x14ac:dyDescent="0.3">
      <c r="B82" s="191" t="s">
        <v>88</v>
      </c>
      <c r="C82" s="273"/>
      <c r="D82" s="273"/>
      <c r="E82" s="273"/>
      <c r="F82" s="273"/>
      <c r="G82" s="273"/>
      <c r="H82" s="192"/>
    </row>
    <row r="83" spans="2:8" x14ac:dyDescent="0.3">
      <c r="B83" s="191"/>
      <c r="C83" s="273"/>
      <c r="D83" s="273"/>
      <c r="E83" s="273"/>
      <c r="F83" s="273"/>
      <c r="G83" s="273"/>
      <c r="H83" s="192"/>
    </row>
    <row r="84" spans="2:8" ht="15" thickBot="1" x14ac:dyDescent="0.35">
      <c r="B84" s="265"/>
      <c r="C84" s="270"/>
      <c r="D84" s="274"/>
      <c r="E84" s="275"/>
      <c r="F84" s="275"/>
      <c r="G84" s="276"/>
      <c r="H84" s="266"/>
    </row>
    <row r="85" spans="2:8" ht="15" thickTop="1" x14ac:dyDescent="0.3">
      <c r="B85" s="277" t="s">
        <v>89</v>
      </c>
      <c r="C85" s="449" t="s">
        <v>10</v>
      </c>
      <c r="D85" s="404"/>
      <c r="E85" s="405" t="s">
        <v>11</v>
      </c>
      <c r="F85" s="406"/>
      <c r="G85" s="270"/>
      <c r="H85" s="266"/>
    </row>
    <row r="86" spans="2:8" s="190" customFormat="1" x14ac:dyDescent="0.3">
      <c r="B86" s="281">
        <v>2</v>
      </c>
      <c r="C86" s="409" t="s">
        <v>12</v>
      </c>
      <c r="D86" s="410"/>
      <c r="E86" s="411" t="s">
        <v>13</v>
      </c>
      <c r="F86" s="412"/>
      <c r="G86" s="278"/>
      <c r="H86" s="193"/>
    </row>
    <row r="87" spans="2:8" s="190" customFormat="1" ht="17.25" customHeight="1" x14ac:dyDescent="0.3">
      <c r="B87" s="281">
        <v>2</v>
      </c>
      <c r="C87" s="409" t="s">
        <v>14</v>
      </c>
      <c r="D87" s="410"/>
      <c r="E87" s="411" t="s">
        <v>15</v>
      </c>
      <c r="F87" s="412"/>
      <c r="G87" s="278"/>
      <c r="H87" s="193"/>
    </row>
    <row r="88" spans="2:8" s="190" customFormat="1" ht="25.5" customHeight="1" x14ac:dyDescent="0.3">
      <c r="B88" s="281">
        <v>2</v>
      </c>
      <c r="C88" s="409" t="s">
        <v>16</v>
      </c>
      <c r="D88" s="410"/>
      <c r="E88" s="411" t="s">
        <v>17</v>
      </c>
      <c r="F88" s="412"/>
      <c r="G88" s="278"/>
      <c r="H88" s="193"/>
    </row>
    <row r="89" spans="2:8" s="190" customFormat="1" ht="25.5" customHeight="1" x14ac:dyDescent="0.3">
      <c r="B89" s="281">
        <v>2</v>
      </c>
      <c r="C89" s="409" t="s">
        <v>18</v>
      </c>
      <c r="D89" s="410"/>
      <c r="E89" s="411" t="s">
        <v>19</v>
      </c>
      <c r="F89" s="412"/>
      <c r="G89" s="278"/>
      <c r="H89" s="193"/>
    </row>
    <row r="90" spans="2:8" s="190" customFormat="1" ht="66.900000000000006" customHeight="1" x14ac:dyDescent="0.3">
      <c r="B90" s="281">
        <v>2</v>
      </c>
      <c r="C90" s="409" t="s">
        <v>20</v>
      </c>
      <c r="D90" s="410"/>
      <c r="E90" s="411" t="s">
        <v>21</v>
      </c>
      <c r="F90" s="412"/>
      <c r="G90" s="278"/>
      <c r="H90" s="193"/>
    </row>
    <row r="91" spans="2:8" s="190" customFormat="1" ht="67.5" customHeight="1" x14ac:dyDescent="0.3">
      <c r="B91" s="281">
        <v>2</v>
      </c>
      <c r="C91" s="400" t="s">
        <v>22</v>
      </c>
      <c r="D91" s="408"/>
      <c r="E91" s="401" t="s">
        <v>23</v>
      </c>
      <c r="F91" s="402"/>
      <c r="G91" s="278"/>
      <c r="H91" s="193"/>
    </row>
    <row r="92" spans="2:8" s="190" customFormat="1" ht="43.5" customHeight="1" x14ac:dyDescent="0.3">
      <c r="B92" s="281">
        <v>2</v>
      </c>
      <c r="C92" s="400" t="s">
        <v>24</v>
      </c>
      <c r="D92" s="408"/>
      <c r="E92" s="401" t="s">
        <v>25</v>
      </c>
      <c r="F92" s="402"/>
      <c r="G92" s="278"/>
      <c r="H92" s="193"/>
    </row>
    <row r="93" spans="2:8" s="190" customFormat="1" ht="35.25" customHeight="1" x14ac:dyDescent="0.3">
      <c r="B93" s="281">
        <v>2</v>
      </c>
      <c r="C93" s="400" t="s">
        <v>26</v>
      </c>
      <c r="D93" s="408"/>
      <c r="E93" s="401" t="s">
        <v>27</v>
      </c>
      <c r="F93" s="402"/>
      <c r="G93" s="278"/>
      <c r="H93" s="193"/>
    </row>
    <row r="94" spans="2:8" s="190" customFormat="1" ht="72.75" customHeight="1" x14ac:dyDescent="0.3">
      <c r="B94" s="281">
        <v>2</v>
      </c>
      <c r="C94" s="400" t="s">
        <v>28</v>
      </c>
      <c r="D94" s="408"/>
      <c r="E94" s="401" t="s">
        <v>90</v>
      </c>
      <c r="F94" s="402"/>
      <c r="G94" s="278"/>
      <c r="H94" s="193"/>
    </row>
    <row r="95" spans="2:8" s="190" customFormat="1" ht="93.9" customHeight="1" x14ac:dyDescent="0.3">
      <c r="B95" s="281">
        <v>2</v>
      </c>
      <c r="C95" s="400" t="s">
        <v>30</v>
      </c>
      <c r="D95" s="408"/>
      <c r="E95" s="401" t="s">
        <v>31</v>
      </c>
      <c r="F95" s="402"/>
      <c r="G95" s="278"/>
      <c r="H95" s="193"/>
    </row>
    <row r="96" spans="2:8" s="190" customFormat="1" ht="93.9" customHeight="1" x14ac:dyDescent="0.3">
      <c r="B96" s="281">
        <v>2</v>
      </c>
      <c r="C96" s="400" t="s">
        <v>32</v>
      </c>
      <c r="D96" s="408"/>
      <c r="E96" s="401" t="s">
        <v>33</v>
      </c>
      <c r="F96" s="402"/>
      <c r="G96" s="278"/>
      <c r="H96" s="193"/>
    </row>
    <row r="97" spans="2:8" s="190" customFormat="1" x14ac:dyDescent="0.3">
      <c r="B97" s="281">
        <v>2</v>
      </c>
      <c r="C97" s="400" t="s">
        <v>34</v>
      </c>
      <c r="D97" s="408"/>
      <c r="E97" s="401" t="s">
        <v>35</v>
      </c>
      <c r="F97" s="402"/>
      <c r="G97" s="278"/>
      <c r="H97" s="193"/>
    </row>
    <row r="98" spans="2:8" s="190" customFormat="1" ht="66.75" customHeight="1" x14ac:dyDescent="0.3">
      <c r="B98" s="281">
        <v>3</v>
      </c>
      <c r="C98" s="400" t="s">
        <v>37</v>
      </c>
      <c r="D98" s="408"/>
      <c r="E98" s="401" t="s">
        <v>38</v>
      </c>
      <c r="F98" s="402"/>
      <c r="G98" s="278"/>
      <c r="H98" s="193"/>
    </row>
    <row r="99" spans="2:8" s="190" customFormat="1" ht="66.75" customHeight="1" x14ac:dyDescent="0.3">
      <c r="B99" s="281">
        <v>3</v>
      </c>
      <c r="C99" s="400" t="s">
        <v>39</v>
      </c>
      <c r="D99" s="408"/>
      <c r="E99" s="401" t="s">
        <v>40</v>
      </c>
      <c r="F99" s="402"/>
      <c r="G99" s="278"/>
      <c r="H99" s="193"/>
    </row>
    <row r="100" spans="2:8" s="190" customFormat="1" ht="62.4" customHeight="1" x14ac:dyDescent="0.3">
      <c r="B100" s="281">
        <v>3</v>
      </c>
      <c r="C100" s="400" t="s">
        <v>41</v>
      </c>
      <c r="D100" s="408"/>
      <c r="E100" s="401" t="s">
        <v>42</v>
      </c>
      <c r="F100" s="402"/>
      <c r="G100" s="278"/>
      <c r="H100" s="193"/>
    </row>
    <row r="101" spans="2:8" s="190" customFormat="1" ht="38.4" customHeight="1" x14ac:dyDescent="0.3">
      <c r="B101" s="281">
        <v>3</v>
      </c>
      <c r="C101" s="400" t="s">
        <v>43</v>
      </c>
      <c r="D101" s="408"/>
      <c r="E101" s="401" t="s">
        <v>44</v>
      </c>
      <c r="F101" s="402"/>
      <c r="G101" s="278"/>
      <c r="H101" s="193"/>
    </row>
    <row r="102" spans="2:8" ht="59.25" customHeight="1" x14ac:dyDescent="0.3">
      <c r="B102" s="282">
        <v>5</v>
      </c>
      <c r="C102" s="399" t="s">
        <v>47</v>
      </c>
      <c r="D102" s="400"/>
      <c r="E102" s="401" t="s">
        <v>91</v>
      </c>
      <c r="F102" s="402"/>
      <c r="G102" s="270"/>
      <c r="H102" s="266"/>
    </row>
    <row r="103" spans="2:8" ht="59.25" customHeight="1" x14ac:dyDescent="0.3">
      <c r="B103" s="282">
        <v>5</v>
      </c>
      <c r="C103" s="399" t="s">
        <v>49</v>
      </c>
      <c r="D103" s="400"/>
      <c r="E103" s="401" t="s">
        <v>50</v>
      </c>
      <c r="F103" s="402"/>
      <c r="G103" s="270"/>
      <c r="H103" s="266"/>
    </row>
    <row r="104" spans="2:8" ht="59.25" customHeight="1" x14ac:dyDescent="0.3">
      <c r="B104" s="282">
        <v>5</v>
      </c>
      <c r="C104" s="399" t="s">
        <v>51</v>
      </c>
      <c r="D104" s="400"/>
      <c r="E104" s="401" t="s">
        <v>52</v>
      </c>
      <c r="F104" s="402"/>
      <c r="G104" s="270"/>
      <c r="H104" s="266"/>
    </row>
    <row r="105" spans="2:8" ht="59.25" customHeight="1" x14ac:dyDescent="0.3">
      <c r="B105" s="282">
        <v>5</v>
      </c>
      <c r="C105" s="399" t="s">
        <v>53</v>
      </c>
      <c r="D105" s="400"/>
      <c r="E105" s="401" t="s">
        <v>52</v>
      </c>
      <c r="F105" s="402"/>
      <c r="G105" s="270"/>
      <c r="H105" s="266"/>
    </row>
    <row r="106" spans="2:8" ht="47.4" customHeight="1" x14ac:dyDescent="0.3">
      <c r="B106" s="282">
        <v>5</v>
      </c>
      <c r="C106" s="399" t="s">
        <v>54</v>
      </c>
      <c r="D106" s="400"/>
      <c r="E106" s="401" t="s">
        <v>55</v>
      </c>
      <c r="F106" s="402"/>
      <c r="G106" s="270"/>
      <c r="H106" s="266"/>
    </row>
    <row r="107" spans="2:8" ht="45.75" customHeight="1" x14ac:dyDescent="0.3">
      <c r="B107" s="282">
        <v>5</v>
      </c>
      <c r="C107" s="399" t="s">
        <v>56</v>
      </c>
      <c r="D107" s="400"/>
      <c r="E107" s="401" t="s">
        <v>57</v>
      </c>
      <c r="F107" s="402"/>
      <c r="G107" s="270"/>
      <c r="H107" s="266"/>
    </row>
    <row r="108" spans="2:8" ht="32.4" customHeight="1" x14ac:dyDescent="0.3">
      <c r="B108" s="282">
        <v>5</v>
      </c>
      <c r="C108" s="399" t="s">
        <v>58</v>
      </c>
      <c r="D108" s="400"/>
      <c r="E108" s="401" t="s">
        <v>59</v>
      </c>
      <c r="F108" s="402"/>
      <c r="G108" s="270"/>
      <c r="H108" s="266"/>
    </row>
    <row r="109" spans="2:8" ht="33.75" customHeight="1" x14ac:dyDescent="0.3">
      <c r="B109" s="282">
        <v>5</v>
      </c>
      <c r="C109" s="399" t="s">
        <v>60</v>
      </c>
      <c r="D109" s="400"/>
      <c r="E109" s="401" t="s">
        <v>61</v>
      </c>
      <c r="F109" s="402"/>
      <c r="G109" s="270"/>
      <c r="H109" s="266"/>
    </row>
    <row r="110" spans="2:8" ht="33.75" customHeight="1" x14ac:dyDescent="0.3">
      <c r="B110" s="282">
        <v>5</v>
      </c>
      <c r="C110" s="399" t="s">
        <v>62</v>
      </c>
      <c r="D110" s="400"/>
      <c r="E110" s="401" t="s">
        <v>63</v>
      </c>
      <c r="F110" s="402"/>
      <c r="G110" s="270"/>
      <c r="H110" s="266"/>
    </row>
    <row r="111" spans="2:8" x14ac:dyDescent="0.3">
      <c r="B111" s="282">
        <v>5</v>
      </c>
      <c r="C111" s="399" t="s">
        <v>64</v>
      </c>
      <c r="D111" s="400"/>
      <c r="E111" s="401" t="s">
        <v>65</v>
      </c>
      <c r="F111" s="402"/>
      <c r="G111" s="270"/>
      <c r="H111" s="266"/>
    </row>
    <row r="112" spans="2:8" ht="24.9" customHeight="1" x14ac:dyDescent="0.3">
      <c r="B112" s="282">
        <v>8</v>
      </c>
      <c r="C112" s="399" t="s">
        <v>69</v>
      </c>
      <c r="D112" s="400"/>
      <c r="E112" s="401" t="s">
        <v>70</v>
      </c>
      <c r="F112" s="402"/>
      <c r="G112" s="270"/>
      <c r="H112" s="266"/>
    </row>
    <row r="113" spans="2:8" ht="46.5" customHeight="1" x14ac:dyDescent="0.3">
      <c r="B113" s="282">
        <v>8</v>
      </c>
      <c r="C113" s="399" t="s">
        <v>71</v>
      </c>
      <c r="D113" s="400"/>
      <c r="E113" s="401" t="s">
        <v>72</v>
      </c>
      <c r="F113" s="402"/>
      <c r="G113" s="270"/>
      <c r="H113" s="266"/>
    </row>
    <row r="114" spans="2:8" ht="46.5" customHeight="1" x14ac:dyDescent="0.3">
      <c r="B114" s="282">
        <v>8</v>
      </c>
      <c r="C114" s="399" t="s">
        <v>73</v>
      </c>
      <c r="D114" s="400"/>
      <c r="E114" s="401" t="s">
        <v>74</v>
      </c>
      <c r="F114" s="402"/>
      <c r="G114" s="270"/>
      <c r="H114" s="266"/>
    </row>
    <row r="115" spans="2:8" s="190" customFormat="1" ht="82.5" customHeight="1" x14ac:dyDescent="0.3">
      <c r="B115" s="281">
        <v>8</v>
      </c>
      <c r="C115" s="399" t="s">
        <v>75</v>
      </c>
      <c r="D115" s="400"/>
      <c r="E115" s="401" t="s">
        <v>76</v>
      </c>
      <c r="F115" s="402"/>
      <c r="G115" s="278"/>
      <c r="H115" s="193"/>
    </row>
    <row r="116" spans="2:8" s="190" customFormat="1" ht="33.9" customHeight="1" x14ac:dyDescent="0.3">
      <c r="B116" s="281">
        <v>8</v>
      </c>
      <c r="C116" s="399" t="s">
        <v>77</v>
      </c>
      <c r="D116" s="400"/>
      <c r="E116" s="401" t="s">
        <v>78</v>
      </c>
      <c r="F116" s="402"/>
      <c r="G116" s="278"/>
      <c r="H116" s="193"/>
    </row>
    <row r="117" spans="2:8" s="190" customFormat="1" ht="33.9" customHeight="1" x14ac:dyDescent="0.3">
      <c r="B117" s="281">
        <v>8</v>
      </c>
      <c r="C117" s="399" t="s">
        <v>79</v>
      </c>
      <c r="D117" s="400"/>
      <c r="E117" s="401" t="s">
        <v>80</v>
      </c>
      <c r="F117" s="402"/>
      <c r="G117" s="278"/>
      <c r="H117" s="193"/>
    </row>
    <row r="118" spans="2:8" s="190" customFormat="1" ht="33.9" customHeight="1" x14ac:dyDescent="0.3">
      <c r="B118" s="281">
        <v>8</v>
      </c>
      <c r="C118" s="399" t="s">
        <v>81</v>
      </c>
      <c r="D118" s="400"/>
      <c r="E118" s="401" t="s">
        <v>82</v>
      </c>
      <c r="F118" s="402"/>
      <c r="G118" s="278"/>
      <c r="H118" s="193"/>
    </row>
    <row r="119" spans="2:8" s="190" customFormat="1" ht="46.5" customHeight="1" x14ac:dyDescent="0.3">
      <c r="B119" s="281">
        <v>8</v>
      </c>
      <c r="C119" s="399" t="s">
        <v>83</v>
      </c>
      <c r="D119" s="400"/>
      <c r="E119" s="401" t="s">
        <v>84</v>
      </c>
      <c r="F119" s="402"/>
      <c r="G119" s="278"/>
      <c r="H119" s="193"/>
    </row>
    <row r="120" spans="2:8" ht="6.75" customHeight="1" thickBot="1" x14ac:dyDescent="0.35">
      <c r="B120" s="265"/>
      <c r="C120" s="431"/>
      <c r="D120" s="432"/>
      <c r="E120" s="433"/>
      <c r="F120" s="434"/>
      <c r="G120" s="270"/>
      <c r="H120" s="266"/>
    </row>
    <row r="121" spans="2:8" ht="15" thickTop="1" x14ac:dyDescent="0.3">
      <c r="B121" s="265"/>
      <c r="C121" s="279"/>
      <c r="D121" s="279"/>
      <c r="E121" s="280"/>
      <c r="F121" s="280"/>
      <c r="G121" s="270"/>
      <c r="H121" s="266"/>
    </row>
    <row r="122" spans="2:8" ht="15" thickBot="1" x14ac:dyDescent="0.35">
      <c r="B122" s="267"/>
      <c r="C122" s="268"/>
      <c r="D122" s="268"/>
      <c r="E122" s="268"/>
      <c r="F122" s="268"/>
      <c r="G122" s="268"/>
      <c r="H122" s="269"/>
    </row>
    <row r="123" spans="2:8" x14ac:dyDescent="0.3"/>
    <row r="124" spans="2:8" x14ac:dyDescent="0.3"/>
    <row r="125" spans="2:8" x14ac:dyDescent="0.3"/>
    <row r="126" spans="2:8" x14ac:dyDescent="0.3">
      <c r="B126" s="299" t="s">
        <v>92</v>
      </c>
    </row>
    <row r="127" spans="2:8" ht="48" customHeight="1" x14ac:dyDescent="0.3">
      <c r="B127" s="397"/>
      <c r="C127" s="397"/>
    </row>
    <row r="128" spans="2:8" x14ac:dyDescent="0.3">
      <c r="B128" s="398"/>
      <c r="C128" s="398"/>
    </row>
    <row r="129" x14ac:dyDescent="0.3"/>
  </sheetData>
  <sheetProtection formatCells="0" formatColumns="0" formatRows="0"/>
  <autoFilter ref="B85:H119" xr:uid="{00000000-0009-0000-0000-000000000000}">
    <filterColumn colId="1" showButton="0"/>
    <filterColumn colId="3" showButton="0"/>
  </autoFilter>
  <mergeCells count="171">
    <mergeCell ref="B2:H2"/>
    <mergeCell ref="B4:H5"/>
    <mergeCell ref="B6:H6"/>
    <mergeCell ref="B7:H7"/>
    <mergeCell ref="C85:D85"/>
    <mergeCell ref="E85:F85"/>
    <mergeCell ref="B9:H9"/>
    <mergeCell ref="B11:H11"/>
    <mergeCell ref="B45:H45"/>
    <mergeCell ref="B15:H15"/>
    <mergeCell ref="B17:H17"/>
    <mergeCell ref="B13:H13"/>
    <mergeCell ref="B19:H19"/>
    <mergeCell ref="B14:H14"/>
    <mergeCell ref="B35:H35"/>
    <mergeCell ref="C25:D25"/>
    <mergeCell ref="E25:F25"/>
    <mergeCell ref="C31:D31"/>
    <mergeCell ref="E31:F31"/>
    <mergeCell ref="C32:D32"/>
    <mergeCell ref="E32:F32"/>
    <mergeCell ref="C33:D33"/>
    <mergeCell ref="E33:F33"/>
    <mergeCell ref="C30:D30"/>
    <mergeCell ref="C119:D119"/>
    <mergeCell ref="E119:F119"/>
    <mergeCell ref="C120:D120"/>
    <mergeCell ref="E120:F120"/>
    <mergeCell ref="C118:D118"/>
    <mergeCell ref="E118:F118"/>
    <mergeCell ref="C117:D117"/>
    <mergeCell ref="E117:F117"/>
    <mergeCell ref="C115:D115"/>
    <mergeCell ref="E115:F115"/>
    <mergeCell ref="C116:D116"/>
    <mergeCell ref="E116:F116"/>
    <mergeCell ref="C21:D21"/>
    <mergeCell ref="E21:F21"/>
    <mergeCell ref="C22:D22"/>
    <mergeCell ref="E22:F22"/>
    <mergeCell ref="C23:D23"/>
    <mergeCell ref="E23:F23"/>
    <mergeCell ref="B59:H59"/>
    <mergeCell ref="B61:H61"/>
    <mergeCell ref="B63:H63"/>
    <mergeCell ref="C24:D24"/>
    <mergeCell ref="E24:F24"/>
    <mergeCell ref="E30:F30"/>
    <mergeCell ref="C29:D29"/>
    <mergeCell ref="E29:F29"/>
    <mergeCell ref="C28:D28"/>
    <mergeCell ref="E28:F28"/>
    <mergeCell ref="C27:D27"/>
    <mergeCell ref="E27:F27"/>
    <mergeCell ref="C26:D26"/>
    <mergeCell ref="E26:F26"/>
    <mergeCell ref="C37:D37"/>
    <mergeCell ref="E37:F37"/>
    <mergeCell ref="C38:D38"/>
    <mergeCell ref="E38:F38"/>
    <mergeCell ref="C114:D114"/>
    <mergeCell ref="E114:F114"/>
    <mergeCell ref="C102:D102"/>
    <mergeCell ref="E102:F102"/>
    <mergeCell ref="C104:D104"/>
    <mergeCell ref="E104:F104"/>
    <mergeCell ref="C105:D105"/>
    <mergeCell ref="E105:F105"/>
    <mergeCell ref="C95:D95"/>
    <mergeCell ref="E95:F95"/>
    <mergeCell ref="C97:D97"/>
    <mergeCell ref="E97:F97"/>
    <mergeCell ref="C96:D96"/>
    <mergeCell ref="C101:D101"/>
    <mergeCell ref="E101:F101"/>
    <mergeCell ref="C100:D100"/>
    <mergeCell ref="E100:F100"/>
    <mergeCell ref="C99:D99"/>
    <mergeCell ref="E99:F99"/>
    <mergeCell ref="C98:D98"/>
    <mergeCell ref="E98:F98"/>
    <mergeCell ref="E96:F96"/>
    <mergeCell ref="C88:D88"/>
    <mergeCell ref="E88:F88"/>
    <mergeCell ref="B75:H75"/>
    <mergeCell ref="B77:H77"/>
    <mergeCell ref="C47:D47"/>
    <mergeCell ref="E47:F47"/>
    <mergeCell ref="C48:D48"/>
    <mergeCell ref="E48:F48"/>
    <mergeCell ref="E89:F89"/>
    <mergeCell ref="E86:F86"/>
    <mergeCell ref="C87:D87"/>
    <mergeCell ref="E87:F87"/>
    <mergeCell ref="E92:F92"/>
    <mergeCell ref="C86:D86"/>
    <mergeCell ref="E69:F69"/>
    <mergeCell ref="B79:H79"/>
    <mergeCell ref="C56:D56"/>
    <mergeCell ref="C39:D39"/>
    <mergeCell ref="E39:F39"/>
    <mergeCell ref="B43:H43"/>
    <mergeCell ref="C50:D50"/>
    <mergeCell ref="E50:F50"/>
    <mergeCell ref="C51:D51"/>
    <mergeCell ref="E51:F51"/>
    <mergeCell ref="C52:D52"/>
    <mergeCell ref="E52:F52"/>
    <mergeCell ref="C40:D40"/>
    <mergeCell ref="E40:F40"/>
    <mergeCell ref="C41:D41"/>
    <mergeCell ref="E41:F41"/>
    <mergeCell ref="E56:F56"/>
    <mergeCell ref="C57:D57"/>
    <mergeCell ref="E57:F57"/>
    <mergeCell ref="C53:D53"/>
    <mergeCell ref="E53:F53"/>
    <mergeCell ref="C54:D54"/>
    <mergeCell ref="E54:F54"/>
    <mergeCell ref="C49:D49"/>
    <mergeCell ref="E49:F49"/>
    <mergeCell ref="C55:D55"/>
    <mergeCell ref="E55:F55"/>
    <mergeCell ref="C93:D93"/>
    <mergeCell ref="C70:D70"/>
    <mergeCell ref="E70:F70"/>
    <mergeCell ref="C109:D109"/>
    <mergeCell ref="E109:F109"/>
    <mergeCell ref="C110:D110"/>
    <mergeCell ref="E110:F110"/>
    <mergeCell ref="C106:D106"/>
    <mergeCell ref="E106:F106"/>
    <mergeCell ref="C107:D107"/>
    <mergeCell ref="E107:F107"/>
    <mergeCell ref="C108:D108"/>
    <mergeCell ref="E108:F108"/>
    <mergeCell ref="C103:D103"/>
    <mergeCell ref="E103:F103"/>
    <mergeCell ref="E93:F93"/>
    <mergeCell ref="C94:D94"/>
    <mergeCell ref="E94:F94"/>
    <mergeCell ref="C90:D90"/>
    <mergeCell ref="E90:F90"/>
    <mergeCell ref="C91:D91"/>
    <mergeCell ref="E91:F91"/>
    <mergeCell ref="C92:D92"/>
    <mergeCell ref="C89:D89"/>
    <mergeCell ref="B12:H12"/>
    <mergeCell ref="B127:C127"/>
    <mergeCell ref="B128:C128"/>
    <mergeCell ref="C111:D111"/>
    <mergeCell ref="E111:F111"/>
    <mergeCell ref="C65:D65"/>
    <mergeCell ref="E65:F65"/>
    <mergeCell ref="C66:D66"/>
    <mergeCell ref="E66:F66"/>
    <mergeCell ref="C67:D67"/>
    <mergeCell ref="E67:F67"/>
    <mergeCell ref="C113:D113"/>
    <mergeCell ref="E113:F113"/>
    <mergeCell ref="C112:D112"/>
    <mergeCell ref="E112:F112"/>
    <mergeCell ref="C71:D71"/>
    <mergeCell ref="E71:F71"/>
    <mergeCell ref="C72:D72"/>
    <mergeCell ref="E72:F72"/>
    <mergeCell ref="C73:D73"/>
    <mergeCell ref="E73:F73"/>
    <mergeCell ref="C68:D68"/>
    <mergeCell ref="E68:F68"/>
    <mergeCell ref="C69:D69"/>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XER52"/>
  <sheetViews>
    <sheetView showGridLines="0" zoomScale="75" zoomScaleNormal="115" workbookViewId="0">
      <pane ySplit="8" topLeftCell="A9" activePane="bottomLeft" state="frozen"/>
      <selection pane="bottomLeft" activeCell="E41" sqref="E41"/>
    </sheetView>
  </sheetViews>
  <sheetFormatPr baseColWidth="10" defaultColWidth="0" defaultRowHeight="13.8" x14ac:dyDescent="0.3"/>
  <cols>
    <col min="1" max="1" width="27.109375" style="4" customWidth="1"/>
    <col min="2" max="2" width="24.44140625" style="4" customWidth="1"/>
    <col min="3" max="3" width="28.88671875" style="4" customWidth="1"/>
    <col min="4" max="4" width="21.33203125" style="4" customWidth="1"/>
    <col min="5" max="5" width="60.6640625" style="4" customWidth="1"/>
    <col min="6" max="6" width="21.44140625" style="4" customWidth="1"/>
    <col min="7" max="7" width="34" style="4" customWidth="1"/>
    <col min="8" max="8" width="26" style="4" customWidth="1"/>
    <col min="9" max="9" width="28.44140625" style="4" customWidth="1"/>
    <col min="10" max="10" width="43" style="4" customWidth="1"/>
    <col min="11" max="11" width="20.33203125" style="4" customWidth="1"/>
    <col min="12" max="12" width="11.44140625" style="4" customWidth="1"/>
    <col min="13" max="24" width="11.44140625" style="4" hidden="1"/>
    <col min="25" max="25" width="8.109375" style="4" hidden="1"/>
    <col min="26" max="30" width="32.44140625" style="4" hidden="1"/>
    <col min="31" max="16372" width="11.44140625" style="4" hidden="1"/>
    <col min="16373" max="16384" width="25.44140625" style="4" hidden="1"/>
  </cols>
  <sheetData>
    <row r="1" spans="1:11" s="3" customFormat="1" ht="36.9" customHeight="1" x14ac:dyDescent="0.25">
      <c r="A1" s="381" t="s">
        <v>93</v>
      </c>
      <c r="B1" s="381"/>
      <c r="C1" s="381"/>
      <c r="D1" s="381"/>
      <c r="E1" s="381"/>
      <c r="F1" s="381"/>
      <c r="G1" s="381"/>
      <c r="H1" s="381"/>
      <c r="I1" s="381"/>
      <c r="J1" s="381"/>
      <c r="K1" s="381"/>
    </row>
    <row r="2" spans="1:11" s="3" customFormat="1" ht="37.5" customHeight="1" x14ac:dyDescent="0.25">
      <c r="A2" s="342" t="s">
        <v>94</v>
      </c>
      <c r="B2" s="370">
        <v>1</v>
      </c>
      <c r="C2" s="377"/>
      <c r="D2" s="378"/>
      <c r="E2" s="378"/>
      <c r="F2" s="378"/>
      <c r="G2" s="378"/>
      <c r="H2" s="378"/>
      <c r="I2" s="378"/>
      <c r="J2" s="378"/>
      <c r="K2" s="379"/>
    </row>
    <row r="3" spans="1:11" s="3" customFormat="1" ht="3.9" customHeight="1" x14ac:dyDescent="0.25">
      <c r="A3" s="382"/>
      <c r="B3" s="383"/>
      <c r="C3" s="383"/>
      <c r="D3" s="383"/>
      <c r="E3" s="383"/>
      <c r="F3" s="383"/>
      <c r="G3" s="383"/>
      <c r="H3" s="383"/>
      <c r="I3" s="383"/>
      <c r="J3" s="383"/>
      <c r="K3" s="384"/>
    </row>
    <row r="4" spans="1:11" ht="27" customHeight="1" x14ac:dyDescent="0.3">
      <c r="A4" s="12" t="s">
        <v>95</v>
      </c>
      <c r="B4" s="385" t="s">
        <v>378</v>
      </c>
      <c r="C4" s="386"/>
      <c r="D4" s="387"/>
      <c r="E4" s="12" t="s">
        <v>96</v>
      </c>
      <c r="F4" s="388" t="s">
        <v>379</v>
      </c>
      <c r="G4" s="389"/>
      <c r="H4" s="390"/>
      <c r="I4" s="308" t="s">
        <v>16</v>
      </c>
      <c r="J4" s="340">
        <v>46232</v>
      </c>
      <c r="K4" s="341"/>
    </row>
    <row r="5" spans="1:11" ht="56.4" customHeight="1" x14ac:dyDescent="0.3">
      <c r="A5" s="309" t="s">
        <v>97</v>
      </c>
      <c r="B5" s="391" t="s">
        <v>380</v>
      </c>
      <c r="C5" s="392"/>
      <c r="D5" s="393"/>
      <c r="E5" s="343" t="s">
        <v>98</v>
      </c>
      <c r="F5" s="344" t="s">
        <v>99</v>
      </c>
      <c r="G5" s="345">
        <v>46266</v>
      </c>
      <c r="H5" s="346"/>
      <c r="I5" s="347" t="s">
        <v>100</v>
      </c>
      <c r="J5" s="339">
        <v>46387</v>
      </c>
      <c r="K5" s="339"/>
    </row>
    <row r="6" spans="1:11" x14ac:dyDescent="0.3">
      <c r="F6" s="224"/>
      <c r="G6" s="225"/>
      <c r="H6" s="225"/>
      <c r="I6" s="226"/>
      <c r="J6" s="227"/>
    </row>
    <row r="7" spans="1:11" ht="21" customHeight="1" x14ac:dyDescent="0.3">
      <c r="A7" s="380" t="s">
        <v>101</v>
      </c>
      <c r="B7" s="380" t="s">
        <v>102</v>
      </c>
      <c r="C7" s="380"/>
      <c r="D7" s="380"/>
      <c r="E7" s="380"/>
    </row>
    <row r="8" spans="1:11" ht="65.25" customHeight="1" x14ac:dyDescent="0.3">
      <c r="A8" s="380"/>
      <c r="B8" s="142" t="s">
        <v>103</v>
      </c>
      <c r="C8" s="142" t="s">
        <v>104</v>
      </c>
      <c r="D8" s="142" t="s">
        <v>105</v>
      </c>
      <c r="E8" s="142" t="s">
        <v>106</v>
      </c>
      <c r="F8" s="311" t="s">
        <v>107</v>
      </c>
      <c r="G8" s="309" t="s">
        <v>22</v>
      </c>
      <c r="H8" s="309" t="s">
        <v>108</v>
      </c>
      <c r="I8" s="309" t="s">
        <v>109</v>
      </c>
      <c r="J8" s="309" t="s">
        <v>28</v>
      </c>
      <c r="K8" s="332" t="s">
        <v>110</v>
      </c>
    </row>
    <row r="9" spans="1:11" s="5" customFormat="1" ht="93" customHeight="1" x14ac:dyDescent="0.3">
      <c r="A9" s="1" t="s">
        <v>119</v>
      </c>
      <c r="B9" s="2" t="s">
        <v>206</v>
      </c>
      <c r="C9" s="361" t="s">
        <v>210</v>
      </c>
      <c r="D9" s="160" t="str">
        <f>+IF(B9='11 FORMULAS'!$B$4,'11 FORMULAS'!$C$4,IF(B9='11 FORMULAS'!$B$6,'11 FORMULAS'!$C$6,IF(B9='11 FORMULAS'!$B$8,'11 FORMULAS'!$C$8,IF(B9='11 FORMULAS'!$B$10,'11 FORMULAS'!$C$10,""))))</f>
        <v/>
      </c>
      <c r="E9" s="310" t="str">
        <f>+IFERROR(VLOOKUP(B9,Tabla3[],2,0),"")</f>
        <v>Eventos relacionados con la ejecución de los procesos y procedimientos determinados para la operación de la entidad, uso de sistemas de información, por errores en las actividades que deben realizar los servidores de la organización.
Estructura organizacional que afecta la capacidad organizacional</v>
      </c>
      <c r="F9" s="1" t="s">
        <v>185</v>
      </c>
      <c r="G9" s="1" t="s">
        <v>200</v>
      </c>
      <c r="H9" s="362" t="s">
        <v>381</v>
      </c>
      <c r="I9" s="362" t="s">
        <v>382</v>
      </c>
      <c r="J9" s="363" t="str">
        <f>(CONCATENATE(Tabla1[[#This Row],[¿QUÉ? 
IMPACTO]]," ","por",Tabla1[[#This Row],[¿CÓMO?
CAUSA INMEDIATA 
(Iniciar con la palabra 
por)]]," ","a causa de"," ",Tabla1[[#This Row],[¿PORQUÉ?
CAUSA RAÍZ
(Iniciar con 
debido a/a causa de)]]))</f>
        <v>Posibilidad de afectación económica y reputacional por Desconocimiento del Portafolio de servicio y caracteristicas especificas de la misionalidad.  a causa de    orientación inadecuada en la prestación del servicio</v>
      </c>
      <c r="K9" s="335"/>
    </row>
    <row r="10" spans="1:11" s="5" customFormat="1" ht="93" hidden="1" customHeight="1" x14ac:dyDescent="0.3">
      <c r="A10" s="1" t="s">
        <v>115</v>
      </c>
      <c r="B10" s="2"/>
      <c r="C10" s="2"/>
      <c r="D10" s="160" t="str">
        <f>+IF(B10='11 FORMULAS'!$B$4,'11 FORMULAS'!$C$4,IF(B10='11 FORMULAS'!$B$6,'11 FORMULAS'!$C$6,IF(B10='11 FORMULAS'!$B$8,'11 FORMULAS'!$C$8,IF(B10='11 FORMULAS'!$B$10,'11 FORMULAS'!$C$10,""))))</f>
        <v/>
      </c>
      <c r="E10" s="310" t="str">
        <f>+IFERROR(VLOOKUP(B10,Tabla3[],2,0),"")</f>
        <v/>
      </c>
      <c r="F10" s="1"/>
      <c r="G10" s="1"/>
      <c r="H10" s="333"/>
      <c r="I10" s="333"/>
      <c r="J10" s="338" t="str">
        <f>(CONCATENATE(Tabla1[[#This Row],[¿QUÉ? 
IMPACTO]]," ","por",Tabla1[[#This Row],[¿CÓMO?
CAUSA INMEDIATA 
(Iniciar con la palabra 
por)]]," ","a causa de"," ",Tabla1[[#This Row],[¿PORQUÉ?
CAUSA RAÍZ
(Iniciar con 
debido a/a causa de)]]))</f>
        <v xml:space="preserve"> por a causa de </v>
      </c>
      <c r="K10" s="335"/>
    </row>
    <row r="11" spans="1:11" ht="93" hidden="1" customHeight="1" x14ac:dyDescent="0.3">
      <c r="A11" s="1" t="s">
        <v>116</v>
      </c>
      <c r="B11" s="2"/>
      <c r="C11" s="2"/>
      <c r="D11" s="160" t="str">
        <f>+IF(B11='11 FORMULAS'!$B$4,'11 FORMULAS'!$C$4,IF(B11='11 FORMULAS'!$B$6,'11 FORMULAS'!$C$6,IF(B11='11 FORMULAS'!$B$8,'11 FORMULAS'!$C$8,IF(B11='11 FORMULAS'!$B$10,'11 FORMULAS'!$C$10,""))))</f>
        <v/>
      </c>
      <c r="E11" s="310" t="str">
        <f>+IFERROR(VLOOKUP(B11,Tabla3[],2,0),"")</f>
        <v/>
      </c>
      <c r="F11" s="1"/>
      <c r="G11" s="1"/>
      <c r="H11" s="333"/>
      <c r="I11" s="333"/>
      <c r="J11" s="338" t="str">
        <f>(CONCATENATE(Tabla1[[#This Row],[¿QUÉ? 
IMPACTO]]," ","por",Tabla1[[#This Row],[¿CÓMO?
CAUSA INMEDIATA 
(Iniciar con la palabra 
por)]]," ","a causa de"," ",Tabla1[[#This Row],[¿PORQUÉ?
CAUSA RAÍZ
(Iniciar con 
debido a/a causa de)]]))</f>
        <v xml:space="preserve"> por a causa de </v>
      </c>
      <c r="K11" s="336"/>
    </row>
    <row r="12" spans="1:11" ht="93" hidden="1" customHeight="1" x14ac:dyDescent="0.3">
      <c r="A12" s="1" t="s">
        <v>117</v>
      </c>
      <c r="B12" s="2"/>
      <c r="C12" s="2"/>
      <c r="D12" s="160" t="str">
        <f>+IF(B12='11 FORMULAS'!$B$4,'11 FORMULAS'!$C$4,IF(B12='11 FORMULAS'!$B$6,'11 FORMULAS'!$C$6,IF(B12='11 FORMULAS'!$B$8,'11 FORMULAS'!$C$8,IF(B12='11 FORMULAS'!$B$10,'11 FORMULAS'!$C$10,""))))</f>
        <v/>
      </c>
      <c r="E12" s="310" t="str">
        <f>+IFERROR(VLOOKUP(B12,Tabla3[],2,0),"")</f>
        <v/>
      </c>
      <c r="F12" s="1"/>
      <c r="G12" s="1"/>
      <c r="H12" s="333"/>
      <c r="I12" s="333"/>
      <c r="J12" s="338" t="str">
        <f>(CONCATENATE(Tabla1[[#This Row],[¿QUÉ? 
IMPACTO]]," ","por",Tabla1[[#This Row],[¿CÓMO?
CAUSA INMEDIATA 
(Iniciar con la palabra 
por)]]," ","a causa de"," ",Tabla1[[#This Row],[¿PORQUÉ?
CAUSA RAÍZ
(Iniciar con 
debido a/a causa de)]]))</f>
        <v xml:space="preserve"> por a causa de </v>
      </c>
      <c r="K12" s="336"/>
    </row>
    <row r="13" spans="1:11" ht="93" hidden="1" customHeight="1" x14ac:dyDescent="0.3">
      <c r="A13" s="1" t="s">
        <v>118</v>
      </c>
      <c r="B13" s="2"/>
      <c r="C13" s="2"/>
      <c r="D13" s="160" t="str">
        <f>+IF(B13='11 FORMULAS'!$B$4,'11 FORMULAS'!$C$4,IF(B13='11 FORMULAS'!$B$6,'11 FORMULAS'!$C$6,IF(B13='11 FORMULAS'!$B$8,'11 FORMULAS'!$C$8,IF(B13='11 FORMULAS'!$B$10,'11 FORMULAS'!$C$10,""))))</f>
        <v/>
      </c>
      <c r="E13" s="310" t="str">
        <f>+IFERROR(VLOOKUP(B13,Tabla3[],2,0),"")</f>
        <v/>
      </c>
      <c r="F13" s="1"/>
      <c r="G13" s="1"/>
      <c r="H13" s="333"/>
      <c r="I13" s="333"/>
      <c r="J13" s="338" t="str">
        <f>(CONCATENATE(Tabla1[[#This Row],[¿QUÉ? 
IMPACTO]]," ","por",Tabla1[[#This Row],[¿CÓMO?
CAUSA INMEDIATA 
(Iniciar con la palabra 
por)]]," ","a causa de"," ",Tabla1[[#This Row],[¿PORQUÉ?
CAUSA RAÍZ
(Iniciar con 
debido a/a causa de)]]))</f>
        <v xml:space="preserve"> por a causa de </v>
      </c>
      <c r="K13" s="336"/>
    </row>
    <row r="14" spans="1:11" ht="93" hidden="1" customHeight="1" x14ac:dyDescent="0.3">
      <c r="A14" s="1" t="s">
        <v>119</v>
      </c>
      <c r="B14" s="2"/>
      <c r="C14" s="2"/>
      <c r="D14" s="160" t="str">
        <f>+IF(B14='11 FORMULAS'!$B$4,'11 FORMULAS'!$C$4,IF(B14='11 FORMULAS'!$B$6,'11 FORMULAS'!$C$6,IF(B14='11 FORMULAS'!$B$8,'11 FORMULAS'!$C$8,IF(B14='11 FORMULAS'!$B$10,'11 FORMULAS'!$C$10,""))))</f>
        <v/>
      </c>
      <c r="E14" s="310" t="str">
        <f>+IFERROR(VLOOKUP(B14,Tabla3[],2,0),"")</f>
        <v/>
      </c>
      <c r="F14" s="1"/>
      <c r="G14" s="1"/>
      <c r="H14" s="333"/>
      <c r="I14" s="333"/>
      <c r="J14" s="338" t="str">
        <f>(CONCATENATE(Tabla1[[#This Row],[¿QUÉ? 
IMPACTO]]," ","por",Tabla1[[#This Row],[¿CÓMO?
CAUSA INMEDIATA 
(Iniciar con la palabra 
por)]]," ","a causa de"," ",Tabla1[[#This Row],[¿PORQUÉ?
CAUSA RAÍZ
(Iniciar con 
debido a/a causa de)]]))</f>
        <v xml:space="preserve"> por a causa de </v>
      </c>
      <c r="K14" s="336"/>
    </row>
    <row r="15" spans="1:11" ht="93" hidden="1" customHeight="1" x14ac:dyDescent="0.3">
      <c r="A15" s="1" t="s">
        <v>120</v>
      </c>
      <c r="B15" s="2"/>
      <c r="C15" s="2"/>
      <c r="D15" s="160" t="str">
        <f>+IF(B15='11 FORMULAS'!$B$4,'11 FORMULAS'!$C$4,IF(B15='11 FORMULAS'!$B$6,'11 FORMULAS'!$C$6,IF(B15='11 FORMULAS'!$B$8,'11 FORMULAS'!$C$8,IF(B15='11 FORMULAS'!$B$10,'11 FORMULAS'!$C$10,""))))</f>
        <v/>
      </c>
      <c r="E15" s="310" t="str">
        <f>+IFERROR(VLOOKUP(B15,Tabla3[],2,0),"")</f>
        <v/>
      </c>
      <c r="F15" s="1"/>
      <c r="G15" s="1"/>
      <c r="H15" s="333"/>
      <c r="I15" s="333"/>
      <c r="J15" s="338" t="str">
        <f>(CONCATENATE(Tabla1[[#This Row],[¿QUÉ? 
IMPACTO]]," ","por",Tabla1[[#This Row],[¿CÓMO?
CAUSA INMEDIATA 
(Iniciar con la palabra 
por)]]," ","a causa de"," ",Tabla1[[#This Row],[¿PORQUÉ?
CAUSA RAÍZ
(Iniciar con 
debido a/a causa de)]]))</f>
        <v xml:space="preserve"> por a causa de </v>
      </c>
      <c r="K15" s="336"/>
    </row>
    <row r="16" spans="1:11" ht="93" hidden="1" customHeight="1" x14ac:dyDescent="0.3">
      <c r="A16" s="1" t="s">
        <v>121</v>
      </c>
      <c r="B16" s="2"/>
      <c r="C16" s="2"/>
      <c r="D16" s="160" t="str">
        <f>+IF(B16='11 FORMULAS'!$B$4,'11 FORMULAS'!$C$4,IF(B16='11 FORMULAS'!$B$6,'11 FORMULAS'!$C$6,IF(B16='11 FORMULAS'!$B$8,'11 FORMULAS'!$C$8,IF(B16='11 FORMULAS'!$B$10,'11 FORMULAS'!$C$10,""))))</f>
        <v/>
      </c>
      <c r="E16" s="310" t="str">
        <f>+IFERROR(VLOOKUP(B16,Tabla3[],2,0),"")</f>
        <v/>
      </c>
      <c r="F16" s="1"/>
      <c r="G16" s="1"/>
      <c r="H16" s="333"/>
      <c r="I16" s="333"/>
      <c r="J16" s="338" t="str">
        <f>(CONCATENATE(Tabla1[[#This Row],[¿QUÉ? 
IMPACTO]]," ","por",Tabla1[[#This Row],[¿CÓMO?
CAUSA INMEDIATA 
(Iniciar con la palabra 
por)]]," ","a causa de"," ",Tabla1[[#This Row],[¿PORQUÉ?
CAUSA RAÍZ
(Iniciar con 
debido a/a causa de)]]))</f>
        <v xml:space="preserve"> por a causa de </v>
      </c>
      <c r="K16" s="336"/>
    </row>
    <row r="17" spans="1:11" s="6" customFormat="1" ht="93" hidden="1" customHeight="1" x14ac:dyDescent="0.3">
      <c r="A17" s="1" t="s">
        <v>122</v>
      </c>
      <c r="B17" s="2"/>
      <c r="C17" s="2"/>
      <c r="D17" s="160" t="str">
        <f>+IF(B17='11 FORMULAS'!$B$4,'11 FORMULAS'!$C$4,IF(B17='11 FORMULAS'!$B$6,'11 FORMULAS'!$C$6,IF(B17='11 FORMULAS'!$B$8,'11 FORMULAS'!$C$8,IF(B17='11 FORMULAS'!$B$10,'11 FORMULAS'!$C$10,""))))</f>
        <v/>
      </c>
      <c r="E17" s="310" t="str">
        <f>+IFERROR(VLOOKUP(B17,Tabla3[],2,0),"")</f>
        <v/>
      </c>
      <c r="F17" s="1"/>
      <c r="G17" s="1"/>
      <c r="H17" s="333"/>
      <c r="I17" s="333"/>
      <c r="J17" s="338" t="str">
        <f>(CONCATENATE(Tabla1[[#This Row],[¿QUÉ? 
IMPACTO]]," ","por",Tabla1[[#This Row],[¿CÓMO?
CAUSA INMEDIATA 
(Iniciar con la palabra 
por)]]," ","a causa de"," ",Tabla1[[#This Row],[¿PORQUÉ?
CAUSA RAÍZ
(Iniciar con 
debido a/a causa de)]]))</f>
        <v xml:space="preserve"> por a causa de </v>
      </c>
      <c r="K17" s="337"/>
    </row>
    <row r="18" spans="1:11" s="6" customFormat="1" ht="93" hidden="1" customHeight="1" x14ac:dyDescent="0.3">
      <c r="A18" s="1" t="s">
        <v>123</v>
      </c>
      <c r="B18" s="2"/>
      <c r="C18" s="2"/>
      <c r="D18" s="160" t="str">
        <f>+IF(B18='11 FORMULAS'!$B$4,'11 FORMULAS'!$C$4,IF(B18='11 FORMULAS'!$B$6,'11 FORMULAS'!$C$6,IF(B18='11 FORMULAS'!$B$8,'11 FORMULAS'!$C$8,IF(B18='11 FORMULAS'!$B$10,'11 FORMULAS'!$C$10,""))))</f>
        <v/>
      </c>
      <c r="E18" s="310" t="str">
        <f>+IFERROR(VLOOKUP(B18,Tabla3[],2,0),"")</f>
        <v/>
      </c>
      <c r="F18" s="1"/>
      <c r="G18" s="1"/>
      <c r="H18" s="333"/>
      <c r="I18" s="333"/>
      <c r="J18" s="338" t="str">
        <f>(CONCATENATE(Tabla1[[#This Row],[¿QUÉ? 
IMPACTO]]," ","por",Tabla1[[#This Row],[¿CÓMO?
CAUSA INMEDIATA 
(Iniciar con la palabra 
por)]]," ","a causa de"," ",Tabla1[[#This Row],[¿PORQUÉ?
CAUSA RAÍZ
(Iniciar con 
debido a/a causa de)]]))</f>
        <v xml:space="preserve"> por a causa de </v>
      </c>
      <c r="K18" s="337"/>
    </row>
    <row r="19" spans="1:11" s="6" customFormat="1" ht="93" hidden="1" customHeight="1" x14ac:dyDescent="0.3">
      <c r="A19" s="1" t="s">
        <v>124</v>
      </c>
      <c r="B19" s="2"/>
      <c r="C19" s="2"/>
      <c r="D19" s="160" t="str">
        <f>+IF(B19='11 FORMULAS'!$B$4,'11 FORMULAS'!$C$4,IF(B19='11 FORMULAS'!$B$6,'11 FORMULAS'!$C$6,IF(B19='11 FORMULAS'!$B$8,'11 FORMULAS'!$C$8,IF(B19='11 FORMULAS'!$B$10,'11 FORMULAS'!$C$10,""))))</f>
        <v/>
      </c>
      <c r="E19" s="310" t="str">
        <f>+IFERROR(VLOOKUP(B19,Tabla3[],2,0),"")</f>
        <v/>
      </c>
      <c r="F19" s="1"/>
      <c r="G19" s="1"/>
      <c r="H19" s="333"/>
      <c r="I19" s="333"/>
      <c r="J19" s="338" t="str">
        <f>(CONCATENATE(Tabla1[[#This Row],[¿QUÉ? 
IMPACTO]]," ","por",Tabla1[[#This Row],[¿CÓMO?
CAUSA INMEDIATA 
(Iniciar con la palabra 
por)]]," ","a causa de"," ",Tabla1[[#This Row],[¿PORQUÉ?
CAUSA RAÍZ
(Iniciar con 
debido a/a causa de)]]))</f>
        <v xml:space="preserve"> por a causa de </v>
      </c>
      <c r="K19" s="337"/>
    </row>
    <row r="20" spans="1:11" s="6" customFormat="1" ht="93" hidden="1" customHeight="1" x14ac:dyDescent="0.3">
      <c r="A20" s="1" t="s">
        <v>125</v>
      </c>
      <c r="B20" s="2"/>
      <c r="C20" s="2"/>
      <c r="D20" s="160" t="str">
        <f>+IF(B20='11 FORMULAS'!$B$4,'11 FORMULAS'!$C$4,IF(B20='11 FORMULAS'!$B$6,'11 FORMULAS'!$C$6,IF(B20='11 FORMULAS'!$B$8,'11 FORMULAS'!$C$8,IF(B20='11 FORMULAS'!$B$10,'11 FORMULAS'!$C$10,""))))</f>
        <v/>
      </c>
      <c r="E20" s="310" t="str">
        <f>+IFERROR(VLOOKUP(B20,Tabla3[],2,0),"")</f>
        <v/>
      </c>
      <c r="F20" s="1"/>
      <c r="G20" s="1"/>
      <c r="H20" s="333"/>
      <c r="I20" s="333"/>
      <c r="J20" s="338" t="str">
        <f>(CONCATENATE(Tabla1[[#This Row],[¿QUÉ? 
IMPACTO]]," ","por",Tabla1[[#This Row],[¿CÓMO?
CAUSA INMEDIATA 
(Iniciar con la palabra 
por)]]," ","a causa de"," ",Tabla1[[#This Row],[¿PORQUÉ?
CAUSA RAÍZ
(Iniciar con 
debido a/a causa de)]]))</f>
        <v xml:space="preserve"> por a causa de </v>
      </c>
      <c r="K20" s="337"/>
    </row>
    <row r="21" spans="1:11" s="6" customFormat="1" ht="93" hidden="1" customHeight="1" x14ac:dyDescent="0.3">
      <c r="A21" s="1" t="s">
        <v>126</v>
      </c>
      <c r="B21" s="2"/>
      <c r="C21" s="2"/>
      <c r="D21" s="160" t="str">
        <f>+IF(B21='11 FORMULAS'!$B$4,'11 FORMULAS'!$C$4,IF(B21='11 FORMULAS'!$B$6,'11 FORMULAS'!$C$6,IF(B21='11 FORMULAS'!$B$8,'11 FORMULAS'!$C$8,IF(B21='11 FORMULAS'!$B$10,'11 FORMULAS'!$C$10,""))))</f>
        <v/>
      </c>
      <c r="E21" s="310" t="str">
        <f>+IFERROR(VLOOKUP(B21,Tabla3[],2,0),"")</f>
        <v/>
      </c>
      <c r="F21" s="1"/>
      <c r="G21" s="1"/>
      <c r="H21" s="333"/>
      <c r="I21" s="333"/>
      <c r="J21" s="338" t="str">
        <f>(CONCATENATE(Tabla1[[#This Row],[¿QUÉ? 
IMPACTO]]," ","por",Tabla1[[#This Row],[¿CÓMO?
CAUSA INMEDIATA 
(Iniciar con la palabra 
por)]]," ","a causa de"," ",Tabla1[[#This Row],[¿PORQUÉ?
CAUSA RAÍZ
(Iniciar con 
debido a/a causa de)]]))</f>
        <v xml:space="preserve"> por a causa de </v>
      </c>
      <c r="K21" s="337"/>
    </row>
    <row r="22" spans="1:11" s="6" customFormat="1" ht="93" hidden="1" customHeight="1" x14ac:dyDescent="0.3">
      <c r="A22" s="1" t="s">
        <v>127</v>
      </c>
      <c r="B22" s="2"/>
      <c r="C22" s="2"/>
      <c r="D22" s="160" t="str">
        <f>+IF(B22='11 FORMULAS'!$B$4,'11 FORMULAS'!$C$4,IF(B22='11 FORMULAS'!$B$6,'11 FORMULAS'!$C$6,IF(B22='11 FORMULAS'!$B$8,'11 FORMULAS'!$C$8,IF(B22='11 FORMULAS'!$B$10,'11 FORMULAS'!$C$10,""))))</f>
        <v/>
      </c>
      <c r="E22" s="310" t="str">
        <f>+IFERROR(VLOOKUP(B22,Tabla3[],2,0),"")</f>
        <v/>
      </c>
      <c r="F22" s="1"/>
      <c r="G22" s="1"/>
      <c r="H22" s="333"/>
      <c r="I22" s="333"/>
      <c r="J22" s="338" t="str">
        <f>(CONCATENATE(Tabla1[[#This Row],[¿QUÉ? 
IMPACTO]]," ","por",Tabla1[[#This Row],[¿CÓMO?
CAUSA INMEDIATA 
(Iniciar con la palabra 
por)]]," ","a causa de"," ",Tabla1[[#This Row],[¿PORQUÉ?
CAUSA RAÍZ
(Iniciar con 
debido a/a causa de)]]))</f>
        <v xml:space="preserve"> por a causa de </v>
      </c>
      <c r="K22" s="337"/>
    </row>
    <row r="23" spans="1:11" s="6" customFormat="1" ht="93" hidden="1" customHeight="1" x14ac:dyDescent="0.3">
      <c r="A23" s="1" t="s">
        <v>128</v>
      </c>
      <c r="B23" s="2"/>
      <c r="C23" s="2"/>
      <c r="D23" s="160" t="str">
        <f>+IF(B23='11 FORMULAS'!$B$4,'11 FORMULAS'!$C$4,IF(B23='11 FORMULAS'!$B$6,'11 FORMULAS'!$C$6,IF(B23='11 FORMULAS'!$B$8,'11 FORMULAS'!$C$8,IF(B23='11 FORMULAS'!$B$10,'11 FORMULAS'!$C$10,""))))</f>
        <v/>
      </c>
      <c r="E23" s="310" t="str">
        <f>+IFERROR(VLOOKUP(B23,Tabla3[],2,0),"")</f>
        <v/>
      </c>
      <c r="F23" s="1"/>
      <c r="G23" s="1"/>
      <c r="H23" s="333"/>
      <c r="I23" s="333"/>
      <c r="J23" s="338" t="str">
        <f>(CONCATENATE(Tabla1[[#This Row],[¿QUÉ? 
IMPACTO]]," ","por",Tabla1[[#This Row],[¿CÓMO?
CAUSA INMEDIATA 
(Iniciar con la palabra 
por)]]," ","a causa de"," ",Tabla1[[#This Row],[¿PORQUÉ?
CAUSA RAÍZ
(Iniciar con 
debido a/a causa de)]]))</f>
        <v xml:space="preserve"> por a causa de </v>
      </c>
      <c r="K23" s="337"/>
    </row>
    <row r="24" spans="1:11" s="6" customFormat="1" ht="93" hidden="1" customHeight="1" x14ac:dyDescent="0.3">
      <c r="A24" s="1" t="s">
        <v>129</v>
      </c>
      <c r="B24" s="2"/>
      <c r="C24" s="2"/>
      <c r="D24" s="160" t="str">
        <f>+IF(B24='11 FORMULAS'!$B$4,'11 FORMULAS'!$C$4,IF(B24='11 FORMULAS'!$B$6,'11 FORMULAS'!$C$6,IF(B24='11 FORMULAS'!$B$8,'11 FORMULAS'!$C$8,IF(B24='11 FORMULAS'!$B$10,'11 FORMULAS'!$C$10,""))))</f>
        <v/>
      </c>
      <c r="E24" s="310" t="str">
        <f>+IFERROR(VLOOKUP(B24,Tabla3[],2,0),"")</f>
        <v/>
      </c>
      <c r="F24" s="1"/>
      <c r="G24" s="1"/>
      <c r="H24" s="333"/>
      <c r="I24" s="333"/>
      <c r="J24" s="338" t="str">
        <f>(CONCATENATE(Tabla1[[#This Row],[¿QUÉ? 
IMPACTO]]," ","por",Tabla1[[#This Row],[¿CÓMO?
CAUSA INMEDIATA 
(Iniciar con la palabra 
por)]]," ","a causa de"," ",Tabla1[[#This Row],[¿PORQUÉ?
CAUSA RAÍZ
(Iniciar con 
debido a/a causa de)]]))</f>
        <v xml:space="preserve"> por a causa de </v>
      </c>
      <c r="K24" s="337"/>
    </row>
    <row r="25" spans="1:11" s="6" customFormat="1" ht="93" hidden="1" customHeight="1" x14ac:dyDescent="0.3">
      <c r="A25" s="1" t="s">
        <v>130</v>
      </c>
      <c r="B25" s="2"/>
      <c r="C25" s="2"/>
      <c r="D25" s="160" t="str">
        <f>+IF(B25='11 FORMULAS'!$B$4,'11 FORMULAS'!$C$4,IF(B25='11 FORMULAS'!$B$6,'11 FORMULAS'!$C$6,IF(B25='11 FORMULAS'!$B$8,'11 FORMULAS'!$C$8,IF(B25='11 FORMULAS'!$B$10,'11 FORMULAS'!$C$10,""))))</f>
        <v/>
      </c>
      <c r="E25" s="310" t="str">
        <f>+IFERROR(VLOOKUP(B25,Tabla3[],2,0),"")</f>
        <v/>
      </c>
      <c r="F25" s="1"/>
      <c r="G25" s="1"/>
      <c r="H25" s="333"/>
      <c r="I25" s="333"/>
      <c r="J25" s="338" t="str">
        <f>(CONCATENATE(Tabla1[[#This Row],[¿QUÉ? 
IMPACTO]]," ","por",Tabla1[[#This Row],[¿CÓMO?
CAUSA INMEDIATA 
(Iniciar con la palabra 
por)]]," ","a causa de"," ",Tabla1[[#This Row],[¿PORQUÉ?
CAUSA RAÍZ
(Iniciar con 
debido a/a causa de)]]))</f>
        <v xml:space="preserve"> por a causa de </v>
      </c>
      <c r="K25" s="337"/>
    </row>
    <row r="26" spans="1:11" s="6" customFormat="1" ht="93" hidden="1" customHeight="1" x14ac:dyDescent="0.3">
      <c r="A26" s="1" t="s">
        <v>131</v>
      </c>
      <c r="B26" s="2"/>
      <c r="C26" s="2"/>
      <c r="D26" s="160" t="str">
        <f>+IF(B26='11 FORMULAS'!$B$4,'11 FORMULAS'!$C$4,IF(B26='11 FORMULAS'!$B$6,'11 FORMULAS'!$C$6,IF(B26='11 FORMULAS'!$B$8,'11 FORMULAS'!$C$8,IF(B26='11 FORMULAS'!$B$10,'11 FORMULAS'!$C$10,""))))</f>
        <v/>
      </c>
      <c r="E26" s="310" t="str">
        <f>+IFERROR(VLOOKUP(B26,Tabla3[],2,0),"")</f>
        <v/>
      </c>
      <c r="F26" s="1"/>
      <c r="G26" s="1"/>
      <c r="H26" s="333"/>
      <c r="I26" s="333"/>
      <c r="J26" s="338" t="str">
        <f>(CONCATENATE(Tabla1[[#This Row],[¿QUÉ? 
IMPACTO]]," ","por",Tabla1[[#This Row],[¿CÓMO?
CAUSA INMEDIATA 
(Iniciar con la palabra 
por)]]," ","a causa de"," ",Tabla1[[#This Row],[¿PORQUÉ?
CAUSA RAÍZ
(Iniciar con 
debido a/a causa de)]]))</f>
        <v xml:space="preserve"> por a causa de </v>
      </c>
      <c r="K26" s="337"/>
    </row>
    <row r="27" spans="1:11" s="6" customFormat="1" ht="93" hidden="1" customHeight="1" x14ac:dyDescent="0.3">
      <c r="A27" s="1" t="s">
        <v>132</v>
      </c>
      <c r="B27" s="2"/>
      <c r="C27" s="2"/>
      <c r="D27" s="160" t="str">
        <f>+IF(B27='11 FORMULAS'!$B$4,'11 FORMULAS'!$C$4,IF(B27='11 FORMULAS'!$B$6,'11 FORMULAS'!$C$6,IF(B27='11 FORMULAS'!$B$8,'11 FORMULAS'!$C$8,IF(B27='11 FORMULAS'!$B$10,'11 FORMULAS'!$C$10,""))))</f>
        <v/>
      </c>
      <c r="E27" s="310" t="str">
        <f>+IFERROR(VLOOKUP(B27,Tabla3[],2,0),"")</f>
        <v/>
      </c>
      <c r="F27" s="1"/>
      <c r="G27" s="1"/>
      <c r="H27" s="333"/>
      <c r="I27" s="333"/>
      <c r="J27" s="338" t="str">
        <f>(CONCATENATE(Tabla1[[#This Row],[¿QUÉ? 
IMPACTO]]," ","por",Tabla1[[#This Row],[¿CÓMO?
CAUSA INMEDIATA 
(Iniciar con la palabra 
por)]]," ","a causa de"," ",Tabla1[[#This Row],[¿PORQUÉ?
CAUSA RAÍZ
(Iniciar con 
debido a/a causa de)]]))</f>
        <v xml:space="preserve"> por a causa de </v>
      </c>
      <c r="K27" s="337"/>
    </row>
    <row r="28" spans="1:11" s="6" customFormat="1" ht="93" hidden="1" customHeight="1" x14ac:dyDescent="0.3">
      <c r="A28" s="1" t="s">
        <v>133</v>
      </c>
      <c r="B28" s="2"/>
      <c r="C28" s="2"/>
      <c r="D28" s="160" t="str">
        <f>+IF(B28='11 FORMULAS'!$B$4,'11 FORMULAS'!$C$4,IF(B28='11 FORMULAS'!$B$6,'11 FORMULAS'!$C$6,IF(B28='11 FORMULAS'!$B$8,'11 FORMULAS'!$C$8,IF(B28='11 FORMULAS'!$B$10,'11 FORMULAS'!$C$10,""))))</f>
        <v/>
      </c>
      <c r="E28" s="310" t="str">
        <f>+IFERROR(VLOOKUP(B28,Tabla3[],2,0),"")</f>
        <v/>
      </c>
      <c r="F28" s="1"/>
      <c r="G28" s="1"/>
      <c r="H28" s="334"/>
      <c r="I28" s="334"/>
      <c r="J28" s="338" t="str">
        <f>(CONCATENATE(Tabla1[[#This Row],[¿QUÉ? 
IMPACTO]]," ","por",Tabla1[[#This Row],[¿CÓMO?
CAUSA INMEDIATA 
(Iniciar con la palabra 
por)]]," ","a causa de"," ",Tabla1[[#This Row],[¿PORQUÉ?
CAUSA RAÍZ
(Iniciar con 
debido a/a causa de)]]))</f>
        <v xml:space="preserve"> por a causa de </v>
      </c>
      <c r="K28" s="337"/>
    </row>
    <row r="29" spans="1:11" s="6" customFormat="1" ht="17.399999999999999" hidden="1" x14ac:dyDescent="0.3">
      <c r="F29" s="7"/>
      <c r="G29" s="7"/>
      <c r="H29" s="7"/>
      <c r="I29" s="7"/>
      <c r="J29" s="8"/>
    </row>
    <row r="30" spans="1:11" x14ac:dyDescent="0.25">
      <c r="F30" s="3"/>
      <c r="G30" s="3"/>
      <c r="H30" s="3"/>
      <c r="I30" s="3"/>
    </row>
    <row r="31" spans="1:11" x14ac:dyDescent="0.25">
      <c r="F31" s="3"/>
      <c r="G31" s="3"/>
      <c r="H31" s="3"/>
      <c r="I31" s="3"/>
    </row>
    <row r="32" spans="1:11" x14ac:dyDescent="0.3">
      <c r="F32" s="9"/>
      <c r="G32" s="9"/>
      <c r="H32" s="9"/>
      <c r="I32" s="9"/>
    </row>
    <row r="33" spans="6:26" x14ac:dyDescent="0.25">
      <c r="F33" s="3"/>
      <c r="G33" s="3"/>
      <c r="H33" s="3"/>
      <c r="I33" s="3"/>
    </row>
    <row r="34" spans="6:26" x14ac:dyDescent="0.25">
      <c r="F34" s="3"/>
      <c r="G34" s="3"/>
      <c r="H34" s="3"/>
      <c r="I34" s="3"/>
    </row>
    <row r="35" spans="6:26" x14ac:dyDescent="0.25">
      <c r="F35" s="3"/>
      <c r="G35" s="3"/>
      <c r="H35" s="3"/>
      <c r="I35" s="3"/>
    </row>
    <row r="39" spans="6:26" ht="14.25" customHeight="1" x14ac:dyDescent="0.3"/>
    <row r="43" spans="6:26" ht="14.25" customHeight="1" x14ac:dyDescent="0.3">
      <c r="X43" s="10"/>
    </row>
    <row r="44" spans="6:26" x14ac:dyDescent="0.3">
      <c r="Z44" s="10"/>
    </row>
    <row r="45" spans="6:26" x14ac:dyDescent="0.3">
      <c r="Z45" s="10"/>
    </row>
    <row r="46" spans="6:26" x14ac:dyDescent="0.3">
      <c r="Z46" s="10"/>
    </row>
    <row r="47" spans="6:26" x14ac:dyDescent="0.3">
      <c r="Z47" s="10"/>
    </row>
    <row r="48" spans="6:26" x14ac:dyDescent="0.3">
      <c r="Z48" s="10"/>
    </row>
    <row r="49" spans="26:26" x14ac:dyDescent="0.3">
      <c r="Z49" s="10"/>
    </row>
    <row r="50" spans="26:26" x14ac:dyDescent="0.3">
      <c r="Z50" s="10"/>
    </row>
    <row r="51" spans="26:26" ht="14.25" customHeight="1" x14ac:dyDescent="0.3">
      <c r="Z51" s="10"/>
    </row>
    <row r="52" spans="26:26" x14ac:dyDescent="0.3">
      <c r="Z52" s="10"/>
    </row>
  </sheetData>
  <sheetProtection formatCells="0" formatColumns="0" formatRows="0" sort="0" autoFilter="0" pivotTables="0"/>
  <mergeCells count="8">
    <mergeCell ref="C2:K2"/>
    <mergeCell ref="B7:E7"/>
    <mergeCell ref="A7:A8"/>
    <mergeCell ref="A1:K1"/>
    <mergeCell ref="A3:K3"/>
    <mergeCell ref="B4:D4"/>
    <mergeCell ref="F4:H4"/>
    <mergeCell ref="B5:D5"/>
  </mergeCells>
  <phoneticPr fontId="16" type="noConversion"/>
  <dataValidations count="2">
    <dataValidation type="list" allowBlank="1" showInputMessage="1" showErrorMessage="1" sqref="C9:C28" xr:uid="{D9BA5455-7B14-6A4C-B584-466EF5ACA124}">
      <formula1>INDIRECT(B9)</formula1>
    </dataValidation>
    <dataValidation type="list" allowBlank="1" showInputMessage="1" showErrorMessage="1" sqref="G9:G28" xr:uid="{F434CC6F-8F52-0344-AE71-98053B46C828}">
      <formula1>INDIRECT($F9)</formula1>
    </dataValidation>
  </dataValidations>
  <printOptions horizontalCentered="1"/>
  <pageMargins left="0.31496062992125984" right="0.27559055118110237" top="0.23622047244094491" bottom="0.15748031496062992" header="0" footer="0"/>
  <pageSetup paperSize="5" scale="65" orientation="landscape" r:id="rId1"/>
  <headerFooter alignWithMargins="0"/>
  <tableParts count="1">
    <tablePart r:id="rId2"/>
  </tableParts>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100-000005000000}">
          <x14:formula1>
            <xm:f>'11 FORMULAS'!$A$31:$E$31</xm:f>
          </x14:formula1>
          <xm:sqref>F10:F28</xm:sqref>
        </x14:dataValidation>
        <x14:dataValidation type="list" allowBlank="1" showInputMessage="1" showErrorMessage="1" xr:uid="{00000000-0002-0000-0100-000006000000}">
          <x14:formula1>
            <xm:f>'11 FORMULAS'!$A$38:$F$38</xm:f>
          </x14:formula1>
          <xm:sqref>B10:B28</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W72"/>
  <sheetViews>
    <sheetView zoomScale="70" zoomScaleNormal="70" workbookViewId="0">
      <selection activeCell="C39" sqref="C39"/>
    </sheetView>
  </sheetViews>
  <sheetFormatPr baseColWidth="10" defaultColWidth="10.88671875" defaultRowHeight="13.2" x14ac:dyDescent="0.25"/>
  <cols>
    <col min="1" max="1" width="35.44140625" style="136" customWidth="1"/>
    <col min="2" max="2" width="47.109375" style="136" customWidth="1"/>
    <col min="3" max="3" width="42.44140625" style="136" customWidth="1"/>
    <col min="4" max="4" width="34.44140625" style="136" customWidth="1"/>
    <col min="5" max="5" width="27.109375" style="136" customWidth="1"/>
    <col min="6" max="6" width="45.44140625" style="136" customWidth="1"/>
    <col min="7" max="7" width="22.109375" style="136" customWidth="1"/>
    <col min="8" max="8" width="20.88671875" style="136" customWidth="1"/>
    <col min="9" max="9" width="46.33203125" style="136" customWidth="1"/>
    <col min="10" max="10" width="10.88671875" style="136"/>
    <col min="11" max="11" width="20.88671875" style="136" customWidth="1"/>
    <col min="12" max="12" width="14.44140625" style="136" customWidth="1"/>
    <col min="13" max="14" width="21" style="136" customWidth="1"/>
    <col min="15" max="16" width="10.88671875" style="136"/>
    <col min="17" max="17" width="14.88671875" style="136" customWidth="1"/>
    <col min="18" max="18" width="10.88671875" style="136"/>
    <col min="19" max="19" width="16.44140625" style="136" customWidth="1"/>
    <col min="20" max="20" width="10.88671875" style="136"/>
    <col min="21" max="21" width="30.109375" style="136" customWidth="1"/>
    <col min="22" max="16384" width="10.88671875" style="136"/>
  </cols>
  <sheetData>
    <row r="1" spans="1:23" ht="25.5" customHeight="1" x14ac:dyDescent="0.25">
      <c r="A1" s="463" t="s">
        <v>134</v>
      </c>
      <c r="B1" s="463"/>
      <c r="E1" s="462" t="s">
        <v>135</v>
      </c>
      <c r="F1" s="462"/>
      <c r="G1" s="462"/>
      <c r="H1" s="462"/>
    </row>
    <row r="2" spans="1:23" ht="48.9" customHeight="1" x14ac:dyDescent="0.25">
      <c r="B2" s="148" t="s">
        <v>102</v>
      </c>
      <c r="C2" s="148"/>
      <c r="E2" s="461" t="s">
        <v>136</v>
      </c>
      <c r="F2" s="461"/>
      <c r="G2" s="461"/>
      <c r="H2" s="461"/>
      <c r="I2" s="461"/>
      <c r="K2" s="461" t="s">
        <v>137</v>
      </c>
      <c r="L2" s="461"/>
      <c r="M2" s="461"/>
      <c r="N2" s="461"/>
      <c r="P2" s="461" t="s">
        <v>53</v>
      </c>
      <c r="Q2" s="461"/>
      <c r="S2" s="137" t="s">
        <v>71</v>
      </c>
      <c r="U2" s="137" t="s">
        <v>138</v>
      </c>
      <c r="W2" s="76" t="s">
        <v>83</v>
      </c>
    </row>
    <row r="3" spans="1:23" ht="28.2" thickBot="1" x14ac:dyDescent="0.3">
      <c r="A3" s="138" t="s">
        <v>139</v>
      </c>
      <c r="B3" s="148" t="s">
        <v>139</v>
      </c>
      <c r="C3" s="148" t="s">
        <v>102</v>
      </c>
      <c r="E3" s="139" t="s">
        <v>49</v>
      </c>
      <c r="F3" s="139" t="s">
        <v>51</v>
      </c>
      <c r="H3" s="139" t="s">
        <v>54</v>
      </c>
      <c r="I3" s="139" t="s">
        <v>56</v>
      </c>
      <c r="K3" s="137" t="s">
        <v>140</v>
      </c>
      <c r="L3" s="137" t="s">
        <v>141</v>
      </c>
      <c r="M3" s="137" t="s">
        <v>142</v>
      </c>
      <c r="N3" s="137" t="s">
        <v>143</v>
      </c>
      <c r="P3" s="143" t="s">
        <v>49</v>
      </c>
      <c r="Q3" s="143" t="s">
        <v>144</v>
      </c>
      <c r="S3" s="138" t="s">
        <v>145</v>
      </c>
      <c r="U3" s="11" t="s">
        <v>146</v>
      </c>
      <c r="W3" s="53" t="s">
        <v>147</v>
      </c>
    </row>
    <row r="4" spans="1:23" ht="39.6" x14ac:dyDescent="0.25">
      <c r="A4" s="147" t="s">
        <v>148</v>
      </c>
      <c r="B4" s="150" t="s">
        <v>148</v>
      </c>
      <c r="C4" s="161" t="s">
        <v>149</v>
      </c>
      <c r="E4" s="138" t="s">
        <v>150</v>
      </c>
      <c r="F4" s="140">
        <v>0.25</v>
      </c>
      <c r="H4" s="138" t="s">
        <v>151</v>
      </c>
      <c r="I4" s="140">
        <v>0.25</v>
      </c>
      <c r="K4" s="303" t="s">
        <v>152</v>
      </c>
      <c r="L4" s="138" t="s">
        <v>153</v>
      </c>
      <c r="M4" s="138" t="s">
        <v>154</v>
      </c>
      <c r="N4" s="138" t="s">
        <v>155</v>
      </c>
      <c r="P4" s="138" t="s">
        <v>150</v>
      </c>
      <c r="Q4" s="185" t="s">
        <v>156</v>
      </c>
      <c r="S4" s="138" t="s">
        <v>157</v>
      </c>
      <c r="U4" s="11" t="s">
        <v>158</v>
      </c>
      <c r="W4" s="53" t="s">
        <v>159</v>
      </c>
    </row>
    <row r="5" spans="1:23" ht="79.8" thickBot="1" x14ac:dyDescent="0.3">
      <c r="A5" s="147" t="s">
        <v>160</v>
      </c>
      <c r="B5" s="154"/>
      <c r="C5" s="162"/>
      <c r="E5" s="138" t="s">
        <v>161</v>
      </c>
      <c r="F5" s="140">
        <v>0.15</v>
      </c>
      <c r="H5" s="138" t="s">
        <v>162</v>
      </c>
      <c r="I5" s="140">
        <v>0.15</v>
      </c>
      <c r="K5" s="303" t="s">
        <v>163</v>
      </c>
      <c r="L5" s="138" t="s">
        <v>164</v>
      </c>
      <c r="M5" s="138" t="s">
        <v>165</v>
      </c>
      <c r="N5" s="138" t="s">
        <v>166</v>
      </c>
      <c r="P5" s="138" t="s">
        <v>161</v>
      </c>
      <c r="Q5" s="185" t="s">
        <v>156</v>
      </c>
      <c r="S5" s="138" t="s">
        <v>167</v>
      </c>
      <c r="U5" s="11" t="s">
        <v>168</v>
      </c>
      <c r="W5" s="53" t="s">
        <v>169</v>
      </c>
    </row>
    <row r="6" spans="1:23" ht="27.6" x14ac:dyDescent="0.25">
      <c r="A6" s="147" t="s">
        <v>170</v>
      </c>
      <c r="B6" s="156" t="s">
        <v>160</v>
      </c>
      <c r="C6" s="163" t="s">
        <v>171</v>
      </c>
      <c r="E6" s="138" t="s">
        <v>172</v>
      </c>
      <c r="F6" s="140">
        <v>0.1</v>
      </c>
      <c r="H6" s="138"/>
      <c r="I6" s="138"/>
      <c r="K6" s="303" t="s">
        <v>173</v>
      </c>
      <c r="L6" s="138"/>
      <c r="M6" s="138"/>
      <c r="N6" s="138" t="s">
        <v>174</v>
      </c>
      <c r="P6" s="138" t="s">
        <v>172</v>
      </c>
      <c r="Q6" s="185" t="s">
        <v>175</v>
      </c>
      <c r="S6" s="138" t="s">
        <v>176</v>
      </c>
      <c r="U6" s="11" t="s">
        <v>177</v>
      </c>
      <c r="W6" s="138"/>
    </row>
    <row r="7" spans="1:23" ht="13.8" thickBot="1" x14ac:dyDescent="0.3">
      <c r="A7" s="147" t="s">
        <v>178</v>
      </c>
      <c r="B7" s="154"/>
      <c r="C7" s="162"/>
      <c r="E7" s="138"/>
      <c r="F7" s="140"/>
      <c r="P7" s="141"/>
      <c r="S7" s="138" t="s">
        <v>179</v>
      </c>
    </row>
    <row r="8" spans="1:23" x14ac:dyDescent="0.25">
      <c r="A8" s="147" t="s">
        <v>180</v>
      </c>
      <c r="B8" s="156" t="s">
        <v>170</v>
      </c>
      <c r="C8" s="163" t="s">
        <v>181</v>
      </c>
      <c r="S8" s="138"/>
    </row>
    <row r="9" spans="1:23" ht="27" thickBot="1" x14ac:dyDescent="0.3">
      <c r="A9" s="147" t="s">
        <v>182</v>
      </c>
      <c r="B9" s="158"/>
      <c r="C9" s="162"/>
    </row>
    <row r="10" spans="1:23" x14ac:dyDescent="0.25">
      <c r="A10" s="147" t="s">
        <v>183</v>
      </c>
      <c r="B10" s="156" t="s">
        <v>178</v>
      </c>
      <c r="C10" s="163" t="s">
        <v>184</v>
      </c>
    </row>
    <row r="11" spans="1:23" ht="14.25" customHeight="1" thickBot="1" x14ac:dyDescent="0.3">
      <c r="A11" s="149"/>
      <c r="B11" s="154"/>
      <c r="C11" s="162"/>
    </row>
    <row r="12" spans="1:23" ht="14.25" customHeight="1" x14ac:dyDescent="0.25">
      <c r="B12" s="156" t="s">
        <v>180</v>
      </c>
      <c r="C12" s="157" t="s">
        <v>149</v>
      </c>
    </row>
    <row r="13" spans="1:23" ht="14.25" customHeight="1" x14ac:dyDescent="0.25">
      <c r="A13" s="301" t="s">
        <v>107</v>
      </c>
      <c r="B13" s="153"/>
      <c r="C13" s="152" t="s">
        <v>171</v>
      </c>
    </row>
    <row r="14" spans="1:23" ht="14.25" customHeight="1" x14ac:dyDescent="0.25">
      <c r="A14" s="302" t="s">
        <v>185</v>
      </c>
      <c r="B14" s="151"/>
      <c r="C14" s="152" t="s">
        <v>181</v>
      </c>
    </row>
    <row r="15" spans="1:23" ht="14.25" customHeight="1" x14ac:dyDescent="0.25">
      <c r="A15" s="302" t="s">
        <v>113</v>
      </c>
      <c r="B15" s="151"/>
      <c r="C15" s="152" t="s">
        <v>184</v>
      </c>
    </row>
    <row r="16" spans="1:23" ht="14.25" customHeight="1" x14ac:dyDescent="0.25">
      <c r="A16" s="302" t="s">
        <v>186</v>
      </c>
      <c r="B16" s="151"/>
      <c r="C16" s="152" t="s">
        <v>187</v>
      </c>
    </row>
    <row r="17" spans="1:5" ht="14.25" customHeight="1" thickBot="1" x14ac:dyDescent="0.3">
      <c r="A17" s="302" t="s">
        <v>188</v>
      </c>
      <c r="B17" s="154"/>
      <c r="C17" s="155"/>
    </row>
    <row r="18" spans="1:5" x14ac:dyDescent="0.25">
      <c r="A18" s="302" t="s">
        <v>189</v>
      </c>
      <c r="B18" s="156" t="s">
        <v>182</v>
      </c>
      <c r="C18" s="157" t="s">
        <v>149</v>
      </c>
    </row>
    <row r="19" spans="1:5" ht="14.25" customHeight="1" x14ac:dyDescent="0.25">
      <c r="B19" s="151"/>
      <c r="C19" s="152" t="s">
        <v>171</v>
      </c>
    </row>
    <row r="20" spans="1:5" ht="14.25" customHeight="1" x14ac:dyDescent="0.25">
      <c r="B20" s="151"/>
      <c r="C20" s="152" t="s">
        <v>181</v>
      </c>
    </row>
    <row r="21" spans="1:5" ht="14.25" customHeight="1" x14ac:dyDescent="0.25">
      <c r="B21" s="151"/>
      <c r="C21" s="152" t="s">
        <v>184</v>
      </c>
    </row>
    <row r="22" spans="1:5" ht="14.25" customHeight="1" x14ac:dyDescent="0.25">
      <c r="B22" s="151"/>
      <c r="C22" s="152" t="s">
        <v>187</v>
      </c>
    </row>
    <row r="23" spans="1:5" ht="14.25" customHeight="1" thickBot="1" x14ac:dyDescent="0.3">
      <c r="B23" s="158"/>
      <c r="C23" s="159"/>
    </row>
    <row r="24" spans="1:5" ht="14.25" customHeight="1" x14ac:dyDescent="0.25">
      <c r="B24" s="156" t="s">
        <v>183</v>
      </c>
      <c r="C24" s="157" t="s">
        <v>187</v>
      </c>
    </row>
    <row r="25" spans="1:5" ht="14.25" customHeight="1" x14ac:dyDescent="0.25">
      <c r="B25" s="151"/>
      <c r="C25" s="152" t="s">
        <v>171</v>
      </c>
    </row>
    <row r="26" spans="1:5" ht="14.25" customHeight="1" thickBot="1" x14ac:dyDescent="0.3">
      <c r="B26" s="154"/>
      <c r="C26" s="155"/>
    </row>
    <row r="30" spans="1:5" x14ac:dyDescent="0.25">
      <c r="A30" s="301"/>
      <c r="B30" s="301"/>
      <c r="C30" s="301"/>
      <c r="D30" s="301"/>
      <c r="E30" s="301"/>
    </row>
    <row r="31" spans="1:5" x14ac:dyDescent="0.25">
      <c r="A31" s="136" t="s">
        <v>185</v>
      </c>
      <c r="B31" s="136" t="s">
        <v>113</v>
      </c>
      <c r="C31" s="136" t="s">
        <v>190</v>
      </c>
      <c r="D31" s="136" t="s">
        <v>191</v>
      </c>
      <c r="E31" s="136" t="s">
        <v>192</v>
      </c>
    </row>
    <row r="32" spans="1:5" ht="26.4" x14ac:dyDescent="0.25">
      <c r="A32" s="312" t="s">
        <v>193</v>
      </c>
      <c r="B32" s="136" t="s">
        <v>194</v>
      </c>
      <c r="C32" s="136" t="s">
        <v>195</v>
      </c>
      <c r="D32" s="136" t="s">
        <v>196</v>
      </c>
      <c r="E32" s="136" t="s">
        <v>196</v>
      </c>
    </row>
    <row r="33" spans="1:9" ht="26.4" x14ac:dyDescent="0.25">
      <c r="A33" s="312" t="s">
        <v>197</v>
      </c>
      <c r="B33" s="136" t="s">
        <v>114</v>
      </c>
      <c r="C33" s="136" t="s">
        <v>198</v>
      </c>
      <c r="D33" s="136" t="s">
        <v>199</v>
      </c>
      <c r="E33" s="136" t="s">
        <v>199</v>
      </c>
    </row>
    <row r="34" spans="1:9" ht="26.4" x14ac:dyDescent="0.25">
      <c r="A34" s="312" t="s">
        <v>200</v>
      </c>
      <c r="B34" s="136" t="s">
        <v>201</v>
      </c>
      <c r="C34" s="136" t="s">
        <v>202</v>
      </c>
      <c r="D34" s="136" t="s">
        <v>203</v>
      </c>
      <c r="E34" s="136" t="s">
        <v>203</v>
      </c>
    </row>
    <row r="35" spans="1:9" ht="26.4" x14ac:dyDescent="0.25">
      <c r="B35" s="136" t="s">
        <v>204</v>
      </c>
    </row>
    <row r="37" spans="1:9" x14ac:dyDescent="0.25">
      <c r="H37" s="136" t="s">
        <v>103</v>
      </c>
      <c r="I37" s="136" t="s">
        <v>205</v>
      </c>
    </row>
    <row r="38" spans="1:9" ht="105.6" x14ac:dyDescent="0.25">
      <c r="A38" s="318" t="s">
        <v>206</v>
      </c>
      <c r="B38" s="318" t="s">
        <v>111</v>
      </c>
      <c r="C38" s="318" t="s">
        <v>181</v>
      </c>
      <c r="D38" s="318" t="s">
        <v>207</v>
      </c>
      <c r="E38" s="318" t="s">
        <v>187</v>
      </c>
      <c r="F38" s="318" t="s">
        <v>208</v>
      </c>
      <c r="H38" s="136" t="s">
        <v>206</v>
      </c>
      <c r="I38" s="136" t="s">
        <v>209</v>
      </c>
    </row>
    <row r="39" spans="1:9" ht="66" x14ac:dyDescent="0.25">
      <c r="A39" s="314" t="s">
        <v>210</v>
      </c>
      <c r="B39" s="315" t="s">
        <v>211</v>
      </c>
      <c r="C39" s="315" t="s">
        <v>212</v>
      </c>
      <c r="D39" s="314" t="s">
        <v>213</v>
      </c>
      <c r="E39" s="314" t="s">
        <v>214</v>
      </c>
      <c r="F39" s="316" t="s">
        <v>215</v>
      </c>
      <c r="H39" s="136" t="s">
        <v>111</v>
      </c>
      <c r="I39" s="136" t="s">
        <v>216</v>
      </c>
    </row>
    <row r="40" spans="1:9" ht="39.6" x14ac:dyDescent="0.25">
      <c r="A40" s="314" t="s">
        <v>217</v>
      </c>
      <c r="B40" s="315" t="s">
        <v>112</v>
      </c>
      <c r="C40" s="315" t="s">
        <v>218</v>
      </c>
      <c r="D40" s="317" t="s">
        <v>219</v>
      </c>
      <c r="E40" s="317" t="s">
        <v>220</v>
      </c>
      <c r="F40" s="314" t="s">
        <v>221</v>
      </c>
      <c r="H40" s="136" t="s">
        <v>181</v>
      </c>
      <c r="I40" s="136" t="s">
        <v>222</v>
      </c>
    </row>
    <row r="41" spans="1:9" ht="26.4" x14ac:dyDescent="0.25">
      <c r="A41" s="314" t="s">
        <v>223</v>
      </c>
      <c r="B41" s="315" t="s">
        <v>224</v>
      </c>
      <c r="C41" s="315" t="s">
        <v>225</v>
      </c>
      <c r="D41" s="317" t="s">
        <v>226</v>
      </c>
      <c r="E41" s="317" t="s">
        <v>227</v>
      </c>
      <c r="F41" s="317" t="s">
        <v>228</v>
      </c>
      <c r="H41" s="136" t="s">
        <v>207</v>
      </c>
      <c r="I41" s="136" t="s">
        <v>229</v>
      </c>
    </row>
    <row r="42" spans="1:9" ht="27.6" x14ac:dyDescent="0.25">
      <c r="A42" s="314" t="s">
        <v>230</v>
      </c>
      <c r="B42" s="315" t="s">
        <v>231</v>
      </c>
      <c r="C42" s="315" t="s">
        <v>232</v>
      </c>
      <c r="D42" s="317" t="s">
        <v>233</v>
      </c>
      <c r="E42" s="317" t="s">
        <v>234</v>
      </c>
      <c r="F42" s="317" t="s">
        <v>235</v>
      </c>
      <c r="H42" s="136" t="s">
        <v>187</v>
      </c>
      <c r="I42" s="136" t="s">
        <v>236</v>
      </c>
    </row>
    <row r="43" spans="1:9" ht="26.4" x14ac:dyDescent="0.25">
      <c r="A43" s="314" t="s">
        <v>237</v>
      </c>
      <c r="B43" s="313"/>
      <c r="C43" s="313"/>
      <c r="D43" s="317" t="s">
        <v>238</v>
      </c>
      <c r="E43" s="313"/>
      <c r="F43" s="313"/>
      <c r="H43" s="136" t="s">
        <v>208</v>
      </c>
      <c r="I43" s="136" t="s">
        <v>239</v>
      </c>
    </row>
    <row r="44" spans="1:9" ht="27.6" x14ac:dyDescent="0.25">
      <c r="A44" s="314" t="s">
        <v>240</v>
      </c>
      <c r="B44" s="313"/>
      <c r="C44" s="313"/>
      <c r="D44" s="313"/>
      <c r="E44" s="313"/>
      <c r="F44" s="313"/>
    </row>
    <row r="45" spans="1:9" ht="41.4" x14ac:dyDescent="0.25">
      <c r="A45" s="314" t="s">
        <v>241</v>
      </c>
      <c r="B45" s="313"/>
      <c r="C45" s="313"/>
      <c r="D45" s="313"/>
      <c r="E45" s="313"/>
      <c r="F45" s="313"/>
    </row>
    <row r="46" spans="1:9" ht="27.6" x14ac:dyDescent="0.25">
      <c r="A46" s="314" t="s">
        <v>242</v>
      </c>
      <c r="B46" s="313"/>
      <c r="C46" s="313"/>
      <c r="D46" s="313"/>
      <c r="E46" s="313"/>
      <c r="F46" s="313"/>
    </row>
    <row r="47" spans="1:9" ht="27.6" x14ac:dyDescent="0.25">
      <c r="A47" s="314" t="s">
        <v>243</v>
      </c>
      <c r="B47" s="313"/>
      <c r="C47" s="313"/>
      <c r="D47" s="313"/>
      <c r="E47" s="313"/>
      <c r="F47" s="313"/>
    </row>
    <row r="50" spans="1:4" x14ac:dyDescent="0.25">
      <c r="A50" s="456" t="s">
        <v>244</v>
      </c>
      <c r="B50" s="457"/>
      <c r="C50" s="320" t="s">
        <v>245</v>
      </c>
      <c r="D50" s="320" t="s">
        <v>246</v>
      </c>
    </row>
    <row r="51" spans="1:4" ht="13.8" x14ac:dyDescent="0.25">
      <c r="A51" s="464" t="s">
        <v>247</v>
      </c>
      <c r="B51" s="319" t="s">
        <v>150</v>
      </c>
      <c r="C51" s="321">
        <v>0.25</v>
      </c>
      <c r="D51" s="321" t="s">
        <v>156</v>
      </c>
    </row>
    <row r="52" spans="1:4" ht="13.8" x14ac:dyDescent="0.25">
      <c r="A52" s="465"/>
      <c r="B52" s="319" t="s">
        <v>161</v>
      </c>
      <c r="C52" s="321">
        <v>0.15</v>
      </c>
      <c r="D52" s="321" t="s">
        <v>156</v>
      </c>
    </row>
    <row r="53" spans="1:4" ht="13.8" x14ac:dyDescent="0.25">
      <c r="A53" s="466"/>
      <c r="B53" s="319" t="s">
        <v>172</v>
      </c>
      <c r="C53" s="321">
        <v>0.1</v>
      </c>
      <c r="D53" s="321" t="s">
        <v>175</v>
      </c>
    </row>
    <row r="54" spans="1:4" ht="13.8" x14ac:dyDescent="0.25">
      <c r="A54" s="319" t="s">
        <v>248</v>
      </c>
      <c r="B54" s="319" t="s">
        <v>151</v>
      </c>
      <c r="C54" s="321">
        <v>0.25</v>
      </c>
    </row>
    <row r="55" spans="1:4" ht="23.4" x14ac:dyDescent="0.25">
      <c r="A55" s="319" t="s">
        <v>249</v>
      </c>
      <c r="B55" s="319" t="s">
        <v>162</v>
      </c>
      <c r="C55" s="321">
        <v>0.15</v>
      </c>
    </row>
    <row r="58" spans="1:4" ht="14.4" x14ac:dyDescent="0.3">
      <c r="A58" t="s">
        <v>250</v>
      </c>
      <c r="B58"/>
      <c r="C58"/>
    </row>
    <row r="59" spans="1:4" x14ac:dyDescent="0.25">
      <c r="A59" s="456" t="s">
        <v>244</v>
      </c>
      <c r="B59" s="457"/>
      <c r="C59" s="324" t="s">
        <v>205</v>
      </c>
    </row>
    <row r="60" spans="1:4" ht="80.400000000000006" customHeight="1" x14ac:dyDescent="0.25">
      <c r="A60" s="458" t="s">
        <v>140</v>
      </c>
      <c r="B60" s="314" t="s">
        <v>152</v>
      </c>
      <c r="C60" s="314" t="s">
        <v>251</v>
      </c>
    </row>
    <row r="61" spans="1:4" ht="34.5" customHeight="1" x14ac:dyDescent="0.25">
      <c r="A61" s="459"/>
      <c r="B61" s="314" t="s">
        <v>163</v>
      </c>
      <c r="C61" s="314" t="s">
        <v>252</v>
      </c>
    </row>
    <row r="62" spans="1:4" ht="34.5" customHeight="1" x14ac:dyDescent="0.25">
      <c r="A62" s="460"/>
      <c r="B62" s="314" t="s">
        <v>173</v>
      </c>
      <c r="C62" s="314" t="s">
        <v>253</v>
      </c>
    </row>
    <row r="63" spans="1:4" ht="12.75" customHeight="1" x14ac:dyDescent="0.25">
      <c r="A63" s="314" t="s">
        <v>141</v>
      </c>
      <c r="B63" s="314" t="s">
        <v>254</v>
      </c>
      <c r="C63" s="314" t="s">
        <v>255</v>
      </c>
    </row>
    <row r="64" spans="1:4" ht="13.8" x14ac:dyDescent="0.25">
      <c r="A64" s="314"/>
      <c r="B64" s="314" t="s">
        <v>256</v>
      </c>
      <c r="C64" s="314"/>
    </row>
    <row r="65" spans="1:3" ht="13.8" x14ac:dyDescent="0.25">
      <c r="A65" s="314"/>
      <c r="B65" s="314" t="s">
        <v>257</v>
      </c>
      <c r="C65" s="314"/>
    </row>
    <row r="66" spans="1:3" ht="13.8" x14ac:dyDescent="0.25">
      <c r="A66" s="314"/>
      <c r="B66" s="314" t="s">
        <v>258</v>
      </c>
      <c r="C66" s="314"/>
    </row>
    <row r="67" spans="1:3" ht="13.8" x14ac:dyDescent="0.25">
      <c r="A67" s="314"/>
      <c r="B67" s="314" t="s">
        <v>259</v>
      </c>
      <c r="C67" s="314"/>
    </row>
    <row r="68" spans="1:3" ht="12.75" customHeight="1" x14ac:dyDescent="0.25">
      <c r="A68" s="314" t="s">
        <v>260</v>
      </c>
      <c r="B68" s="314" t="s">
        <v>154</v>
      </c>
      <c r="C68" s="314" t="s">
        <v>261</v>
      </c>
    </row>
    <row r="69" spans="1:3" ht="13.8" x14ac:dyDescent="0.25">
      <c r="A69" s="314"/>
      <c r="B69" s="314" t="s">
        <v>165</v>
      </c>
      <c r="C69" s="314"/>
    </row>
    <row r="70" spans="1:3" ht="25.2" x14ac:dyDescent="0.25">
      <c r="A70" s="314" t="s">
        <v>262</v>
      </c>
      <c r="B70" s="314" t="s">
        <v>155</v>
      </c>
      <c r="C70" s="314" t="s">
        <v>263</v>
      </c>
    </row>
    <row r="71" spans="1:3" ht="69" customHeight="1" x14ac:dyDescent="0.25">
      <c r="A71" s="314"/>
      <c r="B71" s="314" t="s">
        <v>264</v>
      </c>
      <c r="C71" s="314" t="s">
        <v>265</v>
      </c>
    </row>
    <row r="72" spans="1:3" ht="34.5" customHeight="1" x14ac:dyDescent="0.25">
      <c r="A72" s="314"/>
      <c r="B72" s="314" t="s">
        <v>174</v>
      </c>
      <c r="C72" s="314" t="s">
        <v>266</v>
      </c>
    </row>
  </sheetData>
  <sheetProtection formatCells="0" formatColumns="0" formatRows="0"/>
  <mergeCells count="9">
    <mergeCell ref="A59:B59"/>
    <mergeCell ref="A60:A62"/>
    <mergeCell ref="E2:I2"/>
    <mergeCell ref="P2:Q2"/>
    <mergeCell ref="E1:H1"/>
    <mergeCell ref="A1:B1"/>
    <mergeCell ref="K2:N2"/>
    <mergeCell ref="A50:B50"/>
    <mergeCell ref="A51:A53"/>
  </mergeCells>
  <pageMargins left="0.7" right="0.7" top="0.75" bottom="0.75" header="0.3" footer="0.3"/>
  <pageSetup orientation="portrait" r:id="rId1"/>
  <tableParts count="3">
    <tablePart r:id="rId2"/>
    <tablePart r:id="rId3"/>
    <tablePart r:id="rId4"/>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8"/>
  <dimension ref="A1:Y28"/>
  <sheetViews>
    <sheetView showGridLines="0" zoomScaleNormal="100" zoomScaleSheetLayoutView="100" workbookViewId="0">
      <pane ySplit="8" topLeftCell="A9" activePane="bottomLeft" state="frozen"/>
      <selection pane="bottomLeft" activeCell="B9" sqref="B9"/>
    </sheetView>
  </sheetViews>
  <sheetFormatPr baseColWidth="10" defaultColWidth="14.44140625" defaultRowHeight="13.8" x14ac:dyDescent="0.3"/>
  <cols>
    <col min="1" max="1" width="15.44140625" style="4" customWidth="1"/>
    <col min="2" max="2" width="35.109375" style="38" customWidth="1"/>
    <col min="3" max="3" width="28.44140625" style="38" customWidth="1"/>
    <col min="4" max="4" width="21.109375" style="4" customWidth="1"/>
    <col min="5" max="5" width="14" style="14" customWidth="1"/>
    <col min="6" max="6" width="14.44140625" style="4" customWidth="1"/>
    <col min="7" max="7" width="13.44140625" style="14" customWidth="1"/>
    <col min="8" max="8" width="11.109375" style="14" customWidth="1"/>
    <col min="9" max="9" width="10.44140625" style="14" customWidth="1"/>
    <col min="10" max="10" width="22.44140625" style="14" customWidth="1"/>
    <col min="11" max="12" width="10.109375" style="14" customWidth="1"/>
    <col min="13" max="13" width="9.44140625" style="206" customWidth="1"/>
    <col min="14" max="14" width="11" style="206" bestFit="1" customWidth="1"/>
    <col min="15" max="15" width="8" style="4" customWidth="1"/>
    <col min="16" max="16" width="21.44140625" style="4" customWidth="1"/>
    <col min="17" max="17" width="32.88671875" style="4" customWidth="1"/>
    <col min="18" max="18" width="9.44140625" style="38" customWidth="1"/>
    <col min="19" max="19" width="8.88671875" style="38" customWidth="1"/>
    <col min="20" max="20" width="17.88671875" style="4" customWidth="1"/>
    <col min="21" max="21" width="5.44140625" style="4" customWidth="1"/>
    <col min="22" max="22" width="14.109375" style="4" bestFit="1" customWidth="1"/>
    <col min="23" max="23" width="14.88671875" style="4" bestFit="1" customWidth="1"/>
    <col min="24" max="24" width="24.109375" style="4" customWidth="1"/>
    <col min="25" max="25" width="57.88671875" style="4" customWidth="1"/>
    <col min="26" max="29" width="24.109375" style="4" customWidth="1"/>
    <col min="30" max="256" width="11.44140625" style="4" customWidth="1"/>
    <col min="257" max="257" width="12.44140625" style="4" customWidth="1"/>
    <col min="258" max="258" width="47" style="4" customWidth="1"/>
    <col min="259" max="259" width="35" style="4" customWidth="1"/>
    <col min="260" max="16384" width="14.44140625" style="4"/>
  </cols>
  <sheetData>
    <row r="1" spans="1:25" ht="32.25" customHeight="1" x14ac:dyDescent="0.3">
      <c r="A1" s="474"/>
      <c r="B1" s="475" t="str">
        <f>+'2 CONTEXTO E IDENTIFICACIÓN'!A1</f>
        <v>MAPA DE RIESGOS</v>
      </c>
      <c r="C1" s="486"/>
      <c r="D1" s="487"/>
      <c r="E1" s="13"/>
      <c r="G1" s="13"/>
      <c r="H1" s="13"/>
      <c r="I1" s="13"/>
      <c r="J1" s="13"/>
      <c r="K1" s="13"/>
      <c r="L1" s="13"/>
      <c r="M1" s="201"/>
      <c r="N1" s="201"/>
    </row>
    <row r="2" spans="1:25" s="3" customFormat="1" ht="32.25" customHeight="1" x14ac:dyDescent="0.25">
      <c r="A2" s="474"/>
      <c r="B2" s="475"/>
      <c r="C2" s="39" t="str">
        <f>+'2 CONTEXTO E IDENTIFICACIÓN'!A2</f>
        <v>VERSIÓN:</v>
      </c>
      <c r="D2" s="39">
        <f>'2 CONTEXTO E IDENTIFICACIÓN'!B2</f>
        <v>1</v>
      </c>
      <c r="E2" s="13"/>
      <c r="G2" s="215" t="str">
        <f>+'2 CONTEXTO E IDENTIFICACIÓN'!$I$4</f>
        <v>Elaboración o Actualización:</v>
      </c>
      <c r="H2" s="231">
        <f>'2 CONTEXTO E IDENTIFICACIÓN'!J4</f>
        <v>46232</v>
      </c>
      <c r="I2" s="13"/>
      <c r="J2" s="13"/>
      <c r="K2" s="13"/>
      <c r="L2" s="13"/>
      <c r="M2" s="201"/>
      <c r="N2" s="201"/>
      <c r="R2" s="167"/>
      <c r="S2" s="167"/>
    </row>
    <row r="3" spans="1:25" s="3" customFormat="1" ht="15" x14ac:dyDescent="0.25">
      <c r="A3" s="228"/>
      <c r="B3" s="15"/>
      <c r="C3" s="221"/>
      <c r="D3" s="41"/>
      <c r="E3" s="13"/>
      <c r="G3" s="229"/>
      <c r="H3" s="230"/>
      <c r="I3" s="13"/>
      <c r="J3" s="13"/>
      <c r="K3" s="13"/>
      <c r="L3" s="13"/>
      <c r="M3" s="201"/>
      <c r="N3" s="201"/>
      <c r="R3" s="167"/>
      <c r="S3" s="167"/>
    </row>
    <row r="4" spans="1:25" s="3" customFormat="1" ht="32.25" customHeight="1" x14ac:dyDescent="0.25">
      <c r="A4" s="12" t="s">
        <v>95</v>
      </c>
      <c r="B4" s="331" t="str">
        <f>'2 CONTEXTO E IDENTIFICACIÓN'!B4</f>
        <v>Unidad Administrativa Especial de Organizaciones Solidarias</v>
      </c>
      <c r="C4" s="484"/>
      <c r="D4" s="485"/>
      <c r="E4" s="13"/>
      <c r="G4" s="220" t="str">
        <f>+'2 CONTEXTO E IDENTIFICACIÓN'!$E$5</f>
        <v xml:space="preserve">Vigencia: </v>
      </c>
      <c r="H4" s="218">
        <f>'2 CONTEXTO E IDENTIFICACIÓN'!G5</f>
        <v>46266</v>
      </c>
      <c r="I4" s="219" t="s">
        <v>100</v>
      </c>
      <c r="J4" s="216">
        <f>'2 CONTEXTO E IDENTIFICACIÓN'!J5</f>
        <v>46387</v>
      </c>
      <c r="K4" s="13"/>
      <c r="L4" s="13"/>
      <c r="M4" s="201"/>
      <c r="N4" s="201"/>
      <c r="R4" s="167"/>
      <c r="S4" s="167"/>
    </row>
    <row r="5" spans="1:25" s="3" customFormat="1" ht="14.4" thickBot="1" x14ac:dyDescent="0.3">
      <c r="A5" s="12" t="s">
        <v>96</v>
      </c>
      <c r="B5" s="476" t="str">
        <f>'2 CONTEXTO E IDENTIFICACIÓN'!F4</f>
        <v>Servicio al Ciudadano</v>
      </c>
      <c r="C5" s="477"/>
      <c r="D5" s="477"/>
      <c r="E5" s="16"/>
      <c r="F5" s="16"/>
      <c r="R5" s="167"/>
      <c r="S5" s="167"/>
    </row>
    <row r="6" spans="1:25" s="3" customFormat="1" ht="14.4" thickBot="1" x14ac:dyDescent="0.3">
      <c r="A6" s="232"/>
      <c r="B6" s="233"/>
      <c r="C6" s="223"/>
      <c r="D6" s="223"/>
      <c r="E6" s="16"/>
      <c r="F6" s="16"/>
      <c r="G6" s="478" t="s">
        <v>267</v>
      </c>
      <c r="H6" s="479"/>
      <c r="I6" s="479"/>
      <c r="J6" s="479"/>
      <c r="K6" s="479"/>
      <c r="L6" s="479"/>
      <c r="M6" s="479"/>
      <c r="N6" s="480"/>
      <c r="R6" s="167"/>
      <c r="S6" s="167"/>
    </row>
    <row r="7" spans="1:25" s="19" customFormat="1" ht="14.25" customHeight="1" thickBot="1" x14ac:dyDescent="0.35">
      <c r="A7" s="17"/>
      <c r="B7" s="18"/>
      <c r="C7" s="478" t="s">
        <v>268</v>
      </c>
      <c r="D7" s="479"/>
      <c r="E7" s="479"/>
      <c r="F7" s="480"/>
      <c r="G7" s="481" t="s">
        <v>39</v>
      </c>
      <c r="H7" s="482"/>
      <c r="I7" s="483"/>
      <c r="J7" s="481" t="s">
        <v>41</v>
      </c>
      <c r="K7" s="482"/>
      <c r="L7" s="483"/>
      <c r="M7" s="481" t="s">
        <v>269</v>
      </c>
      <c r="N7" s="483"/>
      <c r="P7" s="470" t="s">
        <v>270</v>
      </c>
      <c r="Q7" s="471"/>
      <c r="R7" s="472"/>
      <c r="S7" s="472"/>
      <c r="T7" s="473"/>
      <c r="V7" s="467" t="s">
        <v>271</v>
      </c>
      <c r="W7" s="468"/>
      <c r="X7" s="468"/>
      <c r="Y7" s="469"/>
    </row>
    <row r="8" spans="1:25" s="145" customFormat="1" ht="41.4" x14ac:dyDescent="0.3">
      <c r="A8" s="183" t="s">
        <v>272</v>
      </c>
      <c r="B8" s="182" t="s">
        <v>273</v>
      </c>
      <c r="C8" s="197" t="s">
        <v>37</v>
      </c>
      <c r="D8" s="198" t="s">
        <v>274</v>
      </c>
      <c r="E8" s="199" t="s">
        <v>275</v>
      </c>
      <c r="F8" s="200" t="s">
        <v>276</v>
      </c>
      <c r="G8" s="172" t="s">
        <v>39</v>
      </c>
      <c r="H8" s="173" t="s">
        <v>277</v>
      </c>
      <c r="I8" s="176" t="s">
        <v>278</v>
      </c>
      <c r="J8" s="172" t="s">
        <v>41</v>
      </c>
      <c r="K8" s="173" t="s">
        <v>277</v>
      </c>
      <c r="L8" s="176" t="s">
        <v>278</v>
      </c>
      <c r="M8" s="172" t="s">
        <v>279</v>
      </c>
      <c r="N8" s="174" t="s">
        <v>280</v>
      </c>
      <c r="P8" s="21" t="s">
        <v>278</v>
      </c>
      <c r="Q8" s="22" t="s">
        <v>274</v>
      </c>
      <c r="R8" s="164" t="s">
        <v>281</v>
      </c>
      <c r="S8" s="164" t="s">
        <v>282</v>
      </c>
      <c r="T8" s="23" t="s">
        <v>156</v>
      </c>
      <c r="V8" s="21" t="s">
        <v>278</v>
      </c>
      <c r="W8" s="22" t="s">
        <v>283</v>
      </c>
      <c r="X8" s="22" t="s">
        <v>284</v>
      </c>
      <c r="Y8" s="23" t="s">
        <v>41</v>
      </c>
    </row>
    <row r="9" spans="1:25" ht="84.6" customHeight="1" x14ac:dyDescent="0.3">
      <c r="A9" s="85" t="str">
        <f>'2 CONTEXTO E IDENTIFICACIÓN'!A9</f>
        <v>R6</v>
      </c>
      <c r="B9" s="364" t="str">
        <f>+'2 CONTEXTO E IDENTIFICACIÓN'!J9</f>
        <v>Posibilidad de afectación económica y reputacional por Desconocimiento del Portafolio de servicio y caracteristicas especificas de la misionalidad.  a causa de    orientación inadecuada en la prestación del servicio</v>
      </c>
      <c r="C9" s="365">
        <v>200</v>
      </c>
      <c r="D9" s="376" t="str">
        <f t="shared" ref="D9:D28" si="0">+IF(C9="","",IF(C9&lt;=$S$9,$Q$9,IF(C9&lt;=$S$10,$Q$10,IF(C9&lt;=$S$11,$Q$11,IF(C9&lt;=$S$12,$Q$12,IF(C9&gt;=$R$13,$Q$13,""))))))</f>
        <v>La actividad que conlleva el riesgo se ejecuta de 24 a 500 veces por año</v>
      </c>
      <c r="E9" s="358">
        <f t="shared" ref="E9:E28" si="1">+IF(D9="","",IF(D9=$Q$9,$T$9,IF(D9=$Q$10,$T$10,IF(D9=$Q$11,$T$11,IF(D9=$Q$12,$T$12,IF(D9=$Q$13,$T$13))))))</f>
        <v>0.6</v>
      </c>
      <c r="F9" s="366" t="str">
        <f t="shared" ref="F9:F28" si="2">+IF(D9="","",IF(D9=$Q$9,$P$9,IF(D9=$Q$10,$P$10,IF(D9=$Q$11,$P$11,IF(D9=$Q$12,$P$12,IF(D9=$Q$13,$P$13))))))</f>
        <v>Media</v>
      </c>
      <c r="G9" s="367" t="s">
        <v>298</v>
      </c>
      <c r="H9" s="357">
        <f>+IF(G9="","",IF(G9="N/A","",IF(OR(G9=$X$9,G9=$Y$9),$W$9,IF(OR(G9=$X$10,G9=$Y$10),$W$10,IF(OR(G9=$X$11,G9=$Y$11),$W$11,IF(OR(G9=$X$12,G9=$Y$12),$W$12,IF(OR(G9=$X$13,G9=$Y$13),$W$13)))))))</f>
        <v>0.6</v>
      </c>
      <c r="I9" s="359" t="str">
        <f t="shared" ref="I9:I28" si="3">+IF(G9="","",IF(G9="N/A","",IF(OR(G9=$X$9,G9=$Y$9),$V$9,IF(OR(G9=$X$10,G9=$Y$10),$V$10,IF(OR(G9=$X$11,G9=$Y$11),$V$11,IF(OR(G9=$X$12,G9=$Y$12),$V$12,IF(OR(G9=$X$13,G9=$Y$13),$V$13)))))))</f>
        <v>Moderado</v>
      </c>
      <c r="J9" s="368" t="s">
        <v>286</v>
      </c>
      <c r="K9" s="357">
        <f t="shared" ref="K9:K28" si="4">+IF(J9="","",IF(J9="N/A","",IF(OR(J9=$X$9,J9=$Y$9),$W$9,IF(OR(J9=$X$10,J9=$Y$10),$W$10,IF(OR(J9=$X$11,J9=$Y$11),$W$11,IF(OR(J9=$X$12,J9=$Y$12),$W$12,IF(OR(J9=$X$13,J9=$Y$13),$W$13)))))))</f>
        <v>0.2</v>
      </c>
      <c r="L9" s="359" t="str">
        <f t="shared" ref="L9:L28" si="5">+IF(J9="","",IF(J9="N/A","",IF(OR(J9=$X$9,J9=$Y$9),$V$9,IF(OR(J9=$X$10,J9=$Y$10),$V$10,IF(OR(J9=$X$11,J9=$Y$11),$V$11,IF(OR(J9=$X$12,J9=$Y$12),$V$12,IF(OR(J9=$X$13,J9=$Y$13),$V$13)))))))</f>
        <v>Leve</v>
      </c>
      <c r="M9" s="369">
        <f>+IF(H9="",K9,IF(K9="",H9,IF(H9&gt;K9,H9,K9)))</f>
        <v>0.6</v>
      </c>
      <c r="N9" s="360" t="str">
        <f>+IF(M9="","",IF(M9=$W$9,$V$9,IF(M9=$W$10,$V$10,IF(M9=$W$11,$V$11,IF(M9=$W$12,$V$12,IF(M9=$W$13,$V$13))))))</f>
        <v>Moderado</v>
      </c>
      <c r="P9" s="304" t="s">
        <v>287</v>
      </c>
      <c r="Q9" s="26" t="s">
        <v>288</v>
      </c>
      <c r="R9" s="165">
        <v>0</v>
      </c>
      <c r="S9" s="165">
        <v>2</v>
      </c>
      <c r="T9" s="27">
        <v>0.2</v>
      </c>
      <c r="V9" s="304" t="s">
        <v>289</v>
      </c>
      <c r="W9" s="28">
        <v>0.2</v>
      </c>
      <c r="X9" s="26" t="s">
        <v>290</v>
      </c>
      <c r="Y9" s="29" t="s">
        <v>286</v>
      </c>
    </row>
    <row r="10" spans="1:25" ht="93" hidden="1" customHeight="1" x14ac:dyDescent="0.3">
      <c r="A10" s="24" t="str">
        <f>'2 CONTEXTO E IDENTIFICACIÓN'!A10</f>
        <v>R2</v>
      </c>
      <c r="B10" s="194" t="str">
        <f>+'2 CONTEXTO E IDENTIFICACIÓN'!J10</f>
        <v xml:space="preserve"> por a causa de </v>
      </c>
      <c r="C10" s="195"/>
      <c r="D10" s="168" t="str">
        <f t="shared" si="0"/>
        <v/>
      </c>
      <c r="E10" s="169" t="str">
        <f t="shared" si="1"/>
        <v/>
      </c>
      <c r="F10" s="25" t="str">
        <f t="shared" si="2"/>
        <v/>
      </c>
      <c r="G10" s="179"/>
      <c r="H10" s="171" t="str">
        <f t="shared" ref="H10:H28" si="6">+IF(G10="","",IF(G10="N/A","",IF(OR(G10=$X$9,G10=$Y$9),$W$9,IF(OR(G10=$X$10,G10=$Y$10),$W$10,IF(OR(G10=$X$11,G10=$Y$11),$W$11,IF(OR(G10=$X$12,G10=$Y$12),$W$12,IF(OR(G10=$X$13,G10=$Y$13),$W$13)))))))</f>
        <v/>
      </c>
      <c r="I10" s="177" t="str">
        <f t="shared" si="3"/>
        <v/>
      </c>
      <c r="J10" s="179"/>
      <c r="K10" s="171" t="str">
        <f t="shared" si="4"/>
        <v/>
      </c>
      <c r="L10" s="177" t="str">
        <f t="shared" si="5"/>
        <v/>
      </c>
      <c r="M10" s="202" t="str">
        <f>+IF(H10="",K10,IF(K10="",H10,IF(H10&gt;K10,H10,K10)))</f>
        <v/>
      </c>
      <c r="N10" s="203" t="str">
        <f t="shared" ref="N10:N28" si="7">+IF(M10="","",IF(M10=$W$9,$V$9,IF(M10=$W$10,$V$10,IF(M10=$W$11,$V$11,IF(M10=$W$12,$V$12,IF(M10=$W$13,$V$13))))))</f>
        <v/>
      </c>
      <c r="P10" s="305" t="s">
        <v>291</v>
      </c>
      <c r="Q10" s="30" t="s">
        <v>292</v>
      </c>
      <c r="R10" s="165">
        <v>3</v>
      </c>
      <c r="S10" s="165">
        <v>24</v>
      </c>
      <c r="T10" s="27">
        <v>0.4</v>
      </c>
      <c r="V10" s="305" t="s">
        <v>293</v>
      </c>
      <c r="W10" s="28">
        <v>0.4</v>
      </c>
      <c r="X10" s="30" t="s">
        <v>285</v>
      </c>
      <c r="Y10" s="31" t="s">
        <v>294</v>
      </c>
    </row>
    <row r="11" spans="1:25" ht="93" hidden="1" customHeight="1" x14ac:dyDescent="0.3">
      <c r="A11" s="24" t="str">
        <f>'2 CONTEXTO E IDENTIFICACIÓN'!A11</f>
        <v>R3</v>
      </c>
      <c r="B11" s="194" t="str">
        <f>+'2 CONTEXTO E IDENTIFICACIÓN'!J11</f>
        <v xml:space="preserve"> por a causa de </v>
      </c>
      <c r="C11" s="195"/>
      <c r="D11" s="168" t="str">
        <f t="shared" si="0"/>
        <v/>
      </c>
      <c r="E11" s="169" t="str">
        <f t="shared" si="1"/>
        <v/>
      </c>
      <c r="F11" s="25" t="str">
        <f t="shared" si="2"/>
        <v/>
      </c>
      <c r="G11" s="179"/>
      <c r="H11" s="171" t="str">
        <f t="shared" si="6"/>
        <v/>
      </c>
      <c r="I11" s="177" t="str">
        <f t="shared" si="3"/>
        <v/>
      </c>
      <c r="J11" s="179"/>
      <c r="K11" s="171" t="str">
        <f t="shared" si="4"/>
        <v/>
      </c>
      <c r="L11" s="177" t="str">
        <f t="shared" si="5"/>
        <v/>
      </c>
      <c r="M11" s="202" t="str">
        <f t="shared" ref="M11:M28" si="8">+IF(H11="",K11,IF(K11="",H11,IF(H11&gt;K11,H11,K11)))</f>
        <v/>
      </c>
      <c r="N11" s="203" t="str">
        <f t="shared" si="7"/>
        <v/>
      </c>
      <c r="P11" s="306" t="s">
        <v>295</v>
      </c>
      <c r="Q11" s="30" t="s">
        <v>296</v>
      </c>
      <c r="R11" s="165">
        <v>25</v>
      </c>
      <c r="S11" s="165">
        <v>500</v>
      </c>
      <c r="T11" s="27">
        <v>0.6</v>
      </c>
      <c r="V11" s="306" t="s">
        <v>297</v>
      </c>
      <c r="W11" s="28">
        <v>0.6</v>
      </c>
      <c r="X11" s="30" t="s">
        <v>298</v>
      </c>
      <c r="Y11" s="31" t="s">
        <v>299</v>
      </c>
    </row>
    <row r="12" spans="1:25" ht="93" hidden="1" customHeight="1" x14ac:dyDescent="0.3">
      <c r="A12" s="24" t="str">
        <f>'2 CONTEXTO E IDENTIFICACIÓN'!A12</f>
        <v>R4</v>
      </c>
      <c r="B12" s="194" t="str">
        <f>+'2 CONTEXTO E IDENTIFICACIÓN'!J12</f>
        <v xml:space="preserve"> por a causa de </v>
      </c>
      <c r="C12" s="195"/>
      <c r="D12" s="168" t="str">
        <f t="shared" si="0"/>
        <v/>
      </c>
      <c r="E12" s="169" t="str">
        <f t="shared" si="1"/>
        <v/>
      </c>
      <c r="F12" s="25" t="str">
        <f t="shared" si="2"/>
        <v/>
      </c>
      <c r="G12" s="179"/>
      <c r="H12" s="171" t="str">
        <f t="shared" si="6"/>
        <v/>
      </c>
      <c r="I12" s="177" t="str">
        <f t="shared" si="3"/>
        <v/>
      </c>
      <c r="J12" s="179"/>
      <c r="K12" s="171" t="str">
        <f t="shared" si="4"/>
        <v/>
      </c>
      <c r="L12" s="177" t="str">
        <f t="shared" si="5"/>
        <v/>
      </c>
      <c r="M12" s="202" t="str">
        <f t="shared" si="8"/>
        <v/>
      </c>
      <c r="N12" s="203" t="str">
        <f t="shared" si="7"/>
        <v/>
      </c>
      <c r="P12" s="32" t="s">
        <v>300</v>
      </c>
      <c r="Q12" s="30" t="s">
        <v>301</v>
      </c>
      <c r="R12" s="165">
        <v>5001</v>
      </c>
      <c r="S12" s="165">
        <v>5000</v>
      </c>
      <c r="T12" s="27">
        <v>0.8</v>
      </c>
      <c r="V12" s="32" t="s">
        <v>302</v>
      </c>
      <c r="W12" s="28">
        <v>0.8</v>
      </c>
      <c r="X12" s="30" t="s">
        <v>303</v>
      </c>
      <c r="Y12" s="31" t="s">
        <v>304</v>
      </c>
    </row>
    <row r="13" spans="1:25" ht="93" hidden="1" customHeight="1" x14ac:dyDescent="0.3">
      <c r="A13" s="24" t="str">
        <f>'2 CONTEXTO E IDENTIFICACIÓN'!A13</f>
        <v>R5</v>
      </c>
      <c r="B13" s="194" t="str">
        <f>+'2 CONTEXTO E IDENTIFICACIÓN'!J13</f>
        <v xml:space="preserve"> por a causa de </v>
      </c>
      <c r="C13" s="195"/>
      <c r="D13" s="168" t="str">
        <f t="shared" si="0"/>
        <v/>
      </c>
      <c r="E13" s="169" t="str">
        <f t="shared" si="1"/>
        <v/>
      </c>
      <c r="F13" s="25" t="str">
        <f t="shared" si="2"/>
        <v/>
      </c>
      <c r="G13" s="179"/>
      <c r="H13" s="171" t="str">
        <f t="shared" si="6"/>
        <v/>
      </c>
      <c r="I13" s="177" t="str">
        <f t="shared" si="3"/>
        <v/>
      </c>
      <c r="J13" s="179"/>
      <c r="K13" s="171" t="str">
        <f t="shared" si="4"/>
        <v/>
      </c>
      <c r="L13" s="177" t="str">
        <f t="shared" si="5"/>
        <v/>
      </c>
      <c r="M13" s="202" t="str">
        <f t="shared" si="8"/>
        <v/>
      </c>
      <c r="N13" s="203" t="str">
        <f t="shared" si="7"/>
        <v/>
      </c>
      <c r="P13" s="307" t="s">
        <v>305</v>
      </c>
      <c r="Q13" s="30" t="s">
        <v>306</v>
      </c>
      <c r="R13" s="165">
        <v>5001</v>
      </c>
      <c r="S13" s="165"/>
      <c r="T13" s="27">
        <v>1</v>
      </c>
      <c r="V13" s="307" t="s">
        <v>307</v>
      </c>
      <c r="W13" s="28">
        <v>1</v>
      </c>
      <c r="X13" s="30" t="s">
        <v>308</v>
      </c>
      <c r="Y13" s="31" t="s">
        <v>309</v>
      </c>
    </row>
    <row r="14" spans="1:25" ht="93" hidden="1" customHeight="1" thickBot="1" x14ac:dyDescent="0.35">
      <c r="A14" s="24" t="str">
        <f>'2 CONTEXTO E IDENTIFICACIÓN'!A14</f>
        <v>R6</v>
      </c>
      <c r="B14" s="194" t="str">
        <f>+'2 CONTEXTO E IDENTIFICACIÓN'!J14</f>
        <v xml:space="preserve"> por a causa de </v>
      </c>
      <c r="C14" s="195"/>
      <c r="D14" s="168" t="str">
        <f t="shared" si="0"/>
        <v/>
      </c>
      <c r="E14" s="169" t="str">
        <f t="shared" si="1"/>
        <v/>
      </c>
      <c r="F14" s="25" t="str">
        <f t="shared" si="2"/>
        <v/>
      </c>
      <c r="G14" s="179"/>
      <c r="H14" s="171" t="str">
        <f t="shared" si="6"/>
        <v/>
      </c>
      <c r="I14" s="177" t="str">
        <f t="shared" si="3"/>
        <v/>
      </c>
      <c r="J14" s="179"/>
      <c r="K14" s="171" t="str">
        <f t="shared" si="4"/>
        <v/>
      </c>
      <c r="L14" s="177" t="str">
        <f t="shared" si="5"/>
        <v/>
      </c>
      <c r="M14" s="202" t="str">
        <f t="shared" si="8"/>
        <v/>
      </c>
      <c r="N14" s="203" t="str">
        <f t="shared" si="7"/>
        <v/>
      </c>
      <c r="P14" s="33"/>
      <c r="Q14" s="34"/>
      <c r="R14" s="166"/>
      <c r="S14" s="166"/>
      <c r="T14" s="35"/>
      <c r="V14" s="33"/>
      <c r="W14" s="34"/>
      <c r="X14" s="34" t="s">
        <v>310</v>
      </c>
      <c r="Y14" s="35" t="s">
        <v>310</v>
      </c>
    </row>
    <row r="15" spans="1:25" ht="93" hidden="1" customHeight="1" x14ac:dyDescent="0.3">
      <c r="A15" s="24" t="str">
        <f>'2 CONTEXTO E IDENTIFICACIÓN'!A15</f>
        <v>R7</v>
      </c>
      <c r="B15" s="194" t="str">
        <f>+'2 CONTEXTO E IDENTIFICACIÓN'!J15</f>
        <v xml:space="preserve"> por a causa de </v>
      </c>
      <c r="C15" s="195"/>
      <c r="D15" s="168" t="str">
        <f t="shared" si="0"/>
        <v/>
      </c>
      <c r="E15" s="169" t="str">
        <f t="shared" si="1"/>
        <v/>
      </c>
      <c r="F15" s="25" t="str">
        <f t="shared" si="2"/>
        <v/>
      </c>
      <c r="G15" s="179"/>
      <c r="H15" s="171" t="str">
        <f t="shared" si="6"/>
        <v/>
      </c>
      <c r="I15" s="177" t="str">
        <f t="shared" si="3"/>
        <v/>
      </c>
      <c r="J15" s="179"/>
      <c r="K15" s="171" t="str">
        <f t="shared" si="4"/>
        <v/>
      </c>
      <c r="L15" s="177" t="str">
        <f t="shared" si="5"/>
        <v/>
      </c>
      <c r="M15" s="202" t="str">
        <f t="shared" si="8"/>
        <v/>
      </c>
      <c r="N15" s="203" t="str">
        <f t="shared" si="7"/>
        <v/>
      </c>
    </row>
    <row r="16" spans="1:25" ht="93" hidden="1" customHeight="1" x14ac:dyDescent="0.3">
      <c r="A16" s="24" t="str">
        <f>'2 CONTEXTO E IDENTIFICACIÓN'!A16</f>
        <v>R8</v>
      </c>
      <c r="B16" s="194" t="str">
        <f>+'2 CONTEXTO E IDENTIFICACIÓN'!J16</f>
        <v xml:space="preserve"> por a causa de </v>
      </c>
      <c r="C16" s="195"/>
      <c r="D16" s="168" t="str">
        <f t="shared" si="0"/>
        <v/>
      </c>
      <c r="E16" s="169" t="str">
        <f t="shared" si="1"/>
        <v/>
      </c>
      <c r="F16" s="25" t="str">
        <f t="shared" si="2"/>
        <v/>
      </c>
      <c r="G16" s="179"/>
      <c r="H16" s="171" t="str">
        <f t="shared" si="6"/>
        <v/>
      </c>
      <c r="I16" s="177" t="str">
        <f t="shared" si="3"/>
        <v/>
      </c>
      <c r="J16" s="179"/>
      <c r="K16" s="171" t="str">
        <f t="shared" si="4"/>
        <v/>
      </c>
      <c r="L16" s="177" t="str">
        <f t="shared" si="5"/>
        <v/>
      </c>
      <c r="M16" s="202" t="str">
        <f t="shared" si="8"/>
        <v/>
      </c>
      <c r="N16" s="203" t="str">
        <f t="shared" si="7"/>
        <v/>
      </c>
    </row>
    <row r="17" spans="1:14" ht="93" hidden="1" customHeight="1" x14ac:dyDescent="0.3">
      <c r="A17" s="24" t="str">
        <f>'2 CONTEXTO E IDENTIFICACIÓN'!A17</f>
        <v>R9</v>
      </c>
      <c r="B17" s="194" t="str">
        <f>+'2 CONTEXTO E IDENTIFICACIÓN'!J17</f>
        <v xml:space="preserve"> por a causa de </v>
      </c>
      <c r="C17" s="195"/>
      <c r="D17" s="168" t="str">
        <f t="shared" si="0"/>
        <v/>
      </c>
      <c r="E17" s="169" t="str">
        <f t="shared" si="1"/>
        <v/>
      </c>
      <c r="F17" s="25" t="str">
        <f t="shared" si="2"/>
        <v/>
      </c>
      <c r="G17" s="179"/>
      <c r="H17" s="171" t="str">
        <f t="shared" si="6"/>
        <v/>
      </c>
      <c r="I17" s="177" t="str">
        <f t="shared" si="3"/>
        <v/>
      </c>
      <c r="J17" s="179"/>
      <c r="K17" s="171" t="str">
        <f t="shared" si="4"/>
        <v/>
      </c>
      <c r="L17" s="177" t="str">
        <f t="shared" si="5"/>
        <v/>
      </c>
      <c r="M17" s="202" t="str">
        <f t="shared" si="8"/>
        <v/>
      </c>
      <c r="N17" s="203" t="str">
        <f t="shared" si="7"/>
        <v/>
      </c>
    </row>
    <row r="18" spans="1:14" ht="93" hidden="1" customHeight="1" x14ac:dyDescent="0.3">
      <c r="A18" s="24" t="str">
        <f>'2 CONTEXTO E IDENTIFICACIÓN'!A18</f>
        <v>R10</v>
      </c>
      <c r="B18" s="194" t="str">
        <f>+'2 CONTEXTO E IDENTIFICACIÓN'!J18</f>
        <v xml:space="preserve"> por a causa de </v>
      </c>
      <c r="C18" s="195"/>
      <c r="D18" s="168" t="str">
        <f t="shared" si="0"/>
        <v/>
      </c>
      <c r="E18" s="169" t="str">
        <f t="shared" si="1"/>
        <v/>
      </c>
      <c r="F18" s="25" t="str">
        <f t="shared" si="2"/>
        <v/>
      </c>
      <c r="G18" s="179"/>
      <c r="H18" s="171" t="str">
        <f t="shared" si="6"/>
        <v/>
      </c>
      <c r="I18" s="177" t="str">
        <f t="shared" si="3"/>
        <v/>
      </c>
      <c r="J18" s="179"/>
      <c r="K18" s="171" t="str">
        <f t="shared" si="4"/>
        <v/>
      </c>
      <c r="L18" s="177" t="str">
        <f t="shared" si="5"/>
        <v/>
      </c>
      <c r="M18" s="202" t="str">
        <f t="shared" si="8"/>
        <v/>
      </c>
      <c r="N18" s="203" t="str">
        <f t="shared" si="7"/>
        <v/>
      </c>
    </row>
    <row r="19" spans="1:14" ht="93" hidden="1" customHeight="1" x14ac:dyDescent="0.3">
      <c r="A19" s="24" t="str">
        <f>'2 CONTEXTO E IDENTIFICACIÓN'!A19</f>
        <v>R11</v>
      </c>
      <c r="B19" s="194" t="str">
        <f>+'2 CONTEXTO E IDENTIFICACIÓN'!J19</f>
        <v xml:space="preserve"> por a causa de </v>
      </c>
      <c r="C19" s="195"/>
      <c r="D19" s="168" t="str">
        <f t="shared" si="0"/>
        <v/>
      </c>
      <c r="E19" s="169" t="str">
        <f t="shared" si="1"/>
        <v/>
      </c>
      <c r="F19" s="25" t="str">
        <f t="shared" si="2"/>
        <v/>
      </c>
      <c r="G19" s="179"/>
      <c r="H19" s="171" t="str">
        <f t="shared" si="6"/>
        <v/>
      </c>
      <c r="I19" s="177" t="str">
        <f t="shared" si="3"/>
        <v/>
      </c>
      <c r="J19" s="179"/>
      <c r="K19" s="171" t="str">
        <f t="shared" si="4"/>
        <v/>
      </c>
      <c r="L19" s="177" t="str">
        <f t="shared" si="5"/>
        <v/>
      </c>
      <c r="M19" s="202" t="str">
        <f t="shared" si="8"/>
        <v/>
      </c>
      <c r="N19" s="203" t="str">
        <f t="shared" si="7"/>
        <v/>
      </c>
    </row>
    <row r="20" spans="1:14" ht="93" hidden="1" customHeight="1" x14ac:dyDescent="0.3">
      <c r="A20" s="24" t="str">
        <f>'2 CONTEXTO E IDENTIFICACIÓN'!A20</f>
        <v>R12</v>
      </c>
      <c r="B20" s="194" t="str">
        <f>+'2 CONTEXTO E IDENTIFICACIÓN'!J20</f>
        <v xml:space="preserve"> por a causa de </v>
      </c>
      <c r="C20" s="195"/>
      <c r="D20" s="168" t="str">
        <f t="shared" si="0"/>
        <v/>
      </c>
      <c r="E20" s="169" t="str">
        <f t="shared" si="1"/>
        <v/>
      </c>
      <c r="F20" s="25" t="str">
        <f t="shared" si="2"/>
        <v/>
      </c>
      <c r="G20" s="179"/>
      <c r="H20" s="171" t="str">
        <f t="shared" si="6"/>
        <v/>
      </c>
      <c r="I20" s="177" t="str">
        <f t="shared" si="3"/>
        <v/>
      </c>
      <c r="J20" s="179"/>
      <c r="K20" s="171" t="str">
        <f t="shared" si="4"/>
        <v/>
      </c>
      <c r="L20" s="177" t="str">
        <f t="shared" si="5"/>
        <v/>
      </c>
      <c r="M20" s="202" t="str">
        <f t="shared" si="8"/>
        <v/>
      </c>
      <c r="N20" s="203" t="str">
        <f t="shared" si="7"/>
        <v/>
      </c>
    </row>
    <row r="21" spans="1:14" ht="93" hidden="1" customHeight="1" x14ac:dyDescent="0.3">
      <c r="A21" s="24" t="str">
        <f>'2 CONTEXTO E IDENTIFICACIÓN'!A21</f>
        <v>R13</v>
      </c>
      <c r="B21" s="194" t="str">
        <f>+'2 CONTEXTO E IDENTIFICACIÓN'!J21</f>
        <v xml:space="preserve"> por a causa de </v>
      </c>
      <c r="C21" s="195"/>
      <c r="D21" s="168" t="str">
        <f t="shared" si="0"/>
        <v/>
      </c>
      <c r="E21" s="169" t="str">
        <f t="shared" si="1"/>
        <v/>
      </c>
      <c r="F21" s="25" t="str">
        <f t="shared" si="2"/>
        <v/>
      </c>
      <c r="G21" s="179"/>
      <c r="H21" s="171" t="str">
        <f t="shared" si="6"/>
        <v/>
      </c>
      <c r="I21" s="177" t="str">
        <f t="shared" si="3"/>
        <v/>
      </c>
      <c r="J21" s="179"/>
      <c r="K21" s="171" t="str">
        <f t="shared" si="4"/>
        <v/>
      </c>
      <c r="L21" s="177" t="str">
        <f t="shared" si="5"/>
        <v/>
      </c>
      <c r="M21" s="202" t="str">
        <f t="shared" si="8"/>
        <v/>
      </c>
      <c r="N21" s="203" t="str">
        <f t="shared" si="7"/>
        <v/>
      </c>
    </row>
    <row r="22" spans="1:14" ht="93" hidden="1" customHeight="1" x14ac:dyDescent="0.3">
      <c r="A22" s="24" t="str">
        <f>'2 CONTEXTO E IDENTIFICACIÓN'!A22</f>
        <v>R14</v>
      </c>
      <c r="B22" s="194" t="str">
        <f>+'2 CONTEXTO E IDENTIFICACIÓN'!J22</f>
        <v xml:space="preserve"> por a causa de </v>
      </c>
      <c r="C22" s="195"/>
      <c r="D22" s="168" t="str">
        <f t="shared" si="0"/>
        <v/>
      </c>
      <c r="E22" s="169" t="str">
        <f t="shared" si="1"/>
        <v/>
      </c>
      <c r="F22" s="25" t="str">
        <f t="shared" si="2"/>
        <v/>
      </c>
      <c r="G22" s="179"/>
      <c r="H22" s="171" t="str">
        <f t="shared" si="6"/>
        <v/>
      </c>
      <c r="I22" s="177" t="str">
        <f t="shared" si="3"/>
        <v/>
      </c>
      <c r="J22" s="179"/>
      <c r="K22" s="171" t="str">
        <f t="shared" si="4"/>
        <v/>
      </c>
      <c r="L22" s="177" t="str">
        <f t="shared" si="5"/>
        <v/>
      </c>
      <c r="M22" s="202" t="str">
        <f t="shared" si="8"/>
        <v/>
      </c>
      <c r="N22" s="203" t="str">
        <f t="shared" si="7"/>
        <v/>
      </c>
    </row>
    <row r="23" spans="1:14" ht="93" hidden="1" customHeight="1" x14ac:dyDescent="0.3">
      <c r="A23" s="24" t="str">
        <f>'2 CONTEXTO E IDENTIFICACIÓN'!A23</f>
        <v>R15</v>
      </c>
      <c r="B23" s="194" t="str">
        <f>+'2 CONTEXTO E IDENTIFICACIÓN'!J23</f>
        <v xml:space="preserve"> por a causa de </v>
      </c>
      <c r="C23" s="195"/>
      <c r="D23" s="168" t="str">
        <f t="shared" si="0"/>
        <v/>
      </c>
      <c r="E23" s="169" t="str">
        <f t="shared" si="1"/>
        <v/>
      </c>
      <c r="F23" s="25" t="str">
        <f t="shared" si="2"/>
        <v/>
      </c>
      <c r="G23" s="179"/>
      <c r="H23" s="171" t="str">
        <f t="shared" si="6"/>
        <v/>
      </c>
      <c r="I23" s="177" t="str">
        <f t="shared" si="3"/>
        <v/>
      </c>
      <c r="J23" s="179"/>
      <c r="K23" s="171" t="str">
        <f t="shared" si="4"/>
        <v/>
      </c>
      <c r="L23" s="177" t="str">
        <f t="shared" si="5"/>
        <v/>
      </c>
      <c r="M23" s="202" t="str">
        <f t="shared" si="8"/>
        <v/>
      </c>
      <c r="N23" s="203" t="str">
        <f t="shared" si="7"/>
        <v/>
      </c>
    </row>
    <row r="24" spans="1:14" ht="93" hidden="1" customHeight="1" x14ac:dyDescent="0.3">
      <c r="A24" s="24" t="str">
        <f>'2 CONTEXTO E IDENTIFICACIÓN'!A24</f>
        <v>R16</v>
      </c>
      <c r="B24" s="194" t="str">
        <f>+'2 CONTEXTO E IDENTIFICACIÓN'!J24</f>
        <v xml:space="preserve"> por a causa de </v>
      </c>
      <c r="C24" s="195"/>
      <c r="D24" s="168" t="str">
        <f t="shared" si="0"/>
        <v/>
      </c>
      <c r="E24" s="169" t="str">
        <f t="shared" si="1"/>
        <v/>
      </c>
      <c r="F24" s="25" t="str">
        <f t="shared" si="2"/>
        <v/>
      </c>
      <c r="G24" s="179"/>
      <c r="H24" s="171" t="str">
        <f t="shared" si="6"/>
        <v/>
      </c>
      <c r="I24" s="177" t="str">
        <f t="shared" si="3"/>
        <v/>
      </c>
      <c r="J24" s="179"/>
      <c r="K24" s="171" t="str">
        <f t="shared" si="4"/>
        <v/>
      </c>
      <c r="L24" s="177" t="str">
        <f t="shared" si="5"/>
        <v/>
      </c>
      <c r="M24" s="202" t="str">
        <f t="shared" si="8"/>
        <v/>
      </c>
      <c r="N24" s="203" t="str">
        <f t="shared" si="7"/>
        <v/>
      </c>
    </row>
    <row r="25" spans="1:14" ht="93" hidden="1" customHeight="1" x14ac:dyDescent="0.3">
      <c r="A25" s="24" t="str">
        <f>'2 CONTEXTO E IDENTIFICACIÓN'!A25</f>
        <v>R17</v>
      </c>
      <c r="B25" s="194" t="str">
        <f>+'2 CONTEXTO E IDENTIFICACIÓN'!J25</f>
        <v xml:space="preserve"> por a causa de </v>
      </c>
      <c r="C25" s="195"/>
      <c r="D25" s="168" t="str">
        <f t="shared" si="0"/>
        <v/>
      </c>
      <c r="E25" s="169" t="str">
        <f t="shared" si="1"/>
        <v/>
      </c>
      <c r="F25" s="25" t="str">
        <f t="shared" si="2"/>
        <v/>
      </c>
      <c r="G25" s="179"/>
      <c r="H25" s="171" t="str">
        <f t="shared" si="6"/>
        <v/>
      </c>
      <c r="I25" s="177" t="str">
        <f t="shared" si="3"/>
        <v/>
      </c>
      <c r="J25" s="179"/>
      <c r="K25" s="171" t="str">
        <f t="shared" si="4"/>
        <v/>
      </c>
      <c r="L25" s="177" t="str">
        <f t="shared" si="5"/>
        <v/>
      </c>
      <c r="M25" s="202" t="str">
        <f t="shared" si="8"/>
        <v/>
      </c>
      <c r="N25" s="203" t="str">
        <f t="shared" si="7"/>
        <v/>
      </c>
    </row>
    <row r="26" spans="1:14" ht="93" hidden="1" customHeight="1" x14ac:dyDescent="0.3">
      <c r="A26" s="24" t="str">
        <f>'2 CONTEXTO E IDENTIFICACIÓN'!A26</f>
        <v>R18</v>
      </c>
      <c r="B26" s="194" t="str">
        <f>+'2 CONTEXTO E IDENTIFICACIÓN'!J26</f>
        <v xml:space="preserve"> por a causa de </v>
      </c>
      <c r="C26" s="195"/>
      <c r="D26" s="168" t="str">
        <f t="shared" si="0"/>
        <v/>
      </c>
      <c r="E26" s="169" t="str">
        <f t="shared" si="1"/>
        <v/>
      </c>
      <c r="F26" s="25" t="str">
        <f t="shared" si="2"/>
        <v/>
      </c>
      <c r="G26" s="179"/>
      <c r="H26" s="171" t="str">
        <f t="shared" si="6"/>
        <v/>
      </c>
      <c r="I26" s="177" t="str">
        <f t="shared" si="3"/>
        <v/>
      </c>
      <c r="J26" s="179"/>
      <c r="K26" s="171" t="str">
        <f t="shared" si="4"/>
        <v/>
      </c>
      <c r="L26" s="177" t="str">
        <f t="shared" si="5"/>
        <v/>
      </c>
      <c r="M26" s="202" t="str">
        <f t="shared" si="8"/>
        <v/>
      </c>
      <c r="N26" s="203" t="str">
        <f t="shared" si="7"/>
        <v/>
      </c>
    </row>
    <row r="27" spans="1:14" ht="93" hidden="1" customHeight="1" x14ac:dyDescent="0.3">
      <c r="A27" s="24" t="str">
        <f>'2 CONTEXTO E IDENTIFICACIÓN'!A27</f>
        <v>R19</v>
      </c>
      <c r="B27" s="194" t="str">
        <f>+'2 CONTEXTO E IDENTIFICACIÓN'!J27</f>
        <v xml:space="preserve"> por a causa de </v>
      </c>
      <c r="C27" s="195"/>
      <c r="D27" s="168" t="str">
        <f t="shared" si="0"/>
        <v/>
      </c>
      <c r="E27" s="169" t="str">
        <f t="shared" si="1"/>
        <v/>
      </c>
      <c r="F27" s="25" t="str">
        <f t="shared" si="2"/>
        <v/>
      </c>
      <c r="G27" s="179"/>
      <c r="H27" s="171" t="str">
        <f t="shared" si="6"/>
        <v/>
      </c>
      <c r="I27" s="177" t="str">
        <f t="shared" si="3"/>
        <v/>
      </c>
      <c r="J27" s="179"/>
      <c r="K27" s="171" t="str">
        <f t="shared" si="4"/>
        <v/>
      </c>
      <c r="L27" s="177" t="str">
        <f t="shared" si="5"/>
        <v/>
      </c>
      <c r="M27" s="202" t="str">
        <f t="shared" si="8"/>
        <v/>
      </c>
      <c r="N27" s="203" t="str">
        <f t="shared" si="7"/>
        <v/>
      </c>
    </row>
    <row r="28" spans="1:14" ht="93" hidden="1" customHeight="1" thickBot="1" x14ac:dyDescent="0.35">
      <c r="A28" s="36" t="str">
        <f>'2 CONTEXTO E IDENTIFICACIÓN'!A28</f>
        <v>R20</v>
      </c>
      <c r="B28" s="194" t="str">
        <f>+'2 CONTEXTO E IDENTIFICACIÓN'!J28</f>
        <v xml:space="preserve"> por a causa de </v>
      </c>
      <c r="C28" s="196"/>
      <c r="D28" s="181" t="str">
        <f t="shared" si="0"/>
        <v/>
      </c>
      <c r="E28" s="170" t="str">
        <f t="shared" si="1"/>
        <v/>
      </c>
      <c r="F28" s="37" t="str">
        <f t="shared" si="2"/>
        <v/>
      </c>
      <c r="G28" s="180"/>
      <c r="H28" s="175" t="str">
        <f t="shared" si="6"/>
        <v/>
      </c>
      <c r="I28" s="178" t="str">
        <f t="shared" si="3"/>
        <v/>
      </c>
      <c r="J28" s="180"/>
      <c r="K28" s="175" t="str">
        <f t="shared" si="4"/>
        <v/>
      </c>
      <c r="L28" s="178" t="str">
        <f t="shared" si="5"/>
        <v/>
      </c>
      <c r="M28" s="204" t="str">
        <f t="shared" si="8"/>
        <v/>
      </c>
      <c r="N28" s="205" t="str">
        <f t="shared" si="7"/>
        <v/>
      </c>
    </row>
  </sheetData>
  <sheetProtection sheet="1" formatCells="0" formatColumns="0" formatRows="0" sort="0" autoFilter="0" pivotTables="0"/>
  <autoFilter ref="A8:N8" xr:uid="{00000000-0009-0000-0000-000003000000}"/>
  <dataConsolidate/>
  <mergeCells count="12">
    <mergeCell ref="V7:Y7"/>
    <mergeCell ref="P7:T7"/>
    <mergeCell ref="A1:A2"/>
    <mergeCell ref="B1:B2"/>
    <mergeCell ref="B5:D5"/>
    <mergeCell ref="C7:F7"/>
    <mergeCell ref="G7:I7"/>
    <mergeCell ref="J7:L7"/>
    <mergeCell ref="M7:N7"/>
    <mergeCell ref="G6:N6"/>
    <mergeCell ref="C4:D4"/>
    <mergeCell ref="C1:D1"/>
  </mergeCells>
  <conditionalFormatting sqref="E9:E28 G9:G28">
    <cfRule type="cellIs" dxfId="118" priority="1" operator="equal">
      <formula>$T$9</formula>
    </cfRule>
    <cfRule type="cellIs" dxfId="117" priority="2" operator="equal">
      <formula>$T$10</formula>
    </cfRule>
    <cfRule type="cellIs" dxfId="116" priority="3" operator="equal">
      <formula>$T$11</formula>
    </cfRule>
    <cfRule type="cellIs" dxfId="115" priority="4" operator="equal">
      <formula>$T$12</formula>
    </cfRule>
    <cfRule type="cellIs" dxfId="114" priority="5" operator="equal">
      <formula>$T$13</formula>
    </cfRule>
  </conditionalFormatting>
  <conditionalFormatting sqref="F9:F28">
    <cfRule type="cellIs" dxfId="113" priority="163" operator="equal">
      <formula>$P$13</formula>
    </cfRule>
    <cfRule type="cellIs" dxfId="112" priority="159" operator="equal">
      <formula>$P$9</formula>
    </cfRule>
    <cfRule type="cellIs" dxfId="111" priority="160" operator="equal">
      <formula>$P$10</formula>
    </cfRule>
    <cfRule type="cellIs" dxfId="110" priority="161" operator="equal">
      <formula>$P$11</formula>
    </cfRule>
    <cfRule type="cellIs" dxfId="109" priority="162" operator="equal">
      <formula>$P$12</formula>
    </cfRule>
  </conditionalFormatting>
  <conditionalFormatting sqref="H9:H28">
    <cfRule type="cellIs" dxfId="108" priority="77" operator="equal">
      <formula>$W$10</formula>
    </cfRule>
    <cfRule type="cellIs" dxfId="107" priority="78" operator="equal">
      <formula>$W$11</formula>
    </cfRule>
    <cfRule type="cellIs" dxfId="106" priority="79" operator="equal">
      <formula>$W$12</formula>
    </cfRule>
    <cfRule type="cellIs" dxfId="105" priority="80" operator="equal">
      <formula>$W$13</formula>
    </cfRule>
    <cfRule type="cellIs" dxfId="104" priority="76" operator="equal">
      <formula>$W$9</formula>
    </cfRule>
  </conditionalFormatting>
  <conditionalFormatting sqref="I9:J28">
    <cfRule type="cellIs" dxfId="103" priority="81" operator="equal">
      <formula>$V$9</formula>
    </cfRule>
    <cfRule type="cellIs" dxfId="102" priority="82" operator="equal">
      <formula>$V$10</formula>
    </cfRule>
    <cfRule type="cellIs" dxfId="101" priority="83" operator="equal">
      <formula>$V$11</formula>
    </cfRule>
    <cfRule type="cellIs" dxfId="100" priority="84" operator="equal">
      <formula>$V$12</formula>
    </cfRule>
    <cfRule type="cellIs" dxfId="99" priority="85" operator="equal">
      <formula>$V$13</formula>
    </cfRule>
  </conditionalFormatting>
  <conditionalFormatting sqref="K9:K28">
    <cfRule type="cellIs" dxfId="98" priority="61" operator="equal">
      <formula>$W$9</formula>
    </cfRule>
    <cfRule type="cellIs" dxfId="97" priority="62" operator="equal">
      <formula>$W$10</formula>
    </cfRule>
    <cfRule type="cellIs" dxfId="96" priority="63" operator="equal">
      <formula>$W$11</formula>
    </cfRule>
    <cfRule type="cellIs" dxfId="95" priority="64" operator="equal">
      <formula>$W$12</formula>
    </cfRule>
    <cfRule type="cellIs" dxfId="94" priority="65" operator="equal">
      <formula>$W$13</formula>
    </cfRule>
  </conditionalFormatting>
  <conditionalFormatting sqref="L9:L28">
    <cfRule type="cellIs" dxfId="93" priority="96" operator="equal">
      <formula>$V$9</formula>
    </cfRule>
    <cfRule type="cellIs" dxfId="92" priority="97" operator="equal">
      <formula>$V$10</formula>
    </cfRule>
    <cfRule type="cellIs" dxfId="91" priority="98" operator="equal">
      <formula>$V$11</formula>
    </cfRule>
    <cfRule type="cellIs" dxfId="90" priority="99" operator="equal">
      <formula>$V$12</formula>
    </cfRule>
    <cfRule type="cellIs" dxfId="89" priority="100" operator="equal">
      <formula>$V$13</formula>
    </cfRule>
  </conditionalFormatting>
  <conditionalFormatting sqref="M9:M28">
    <cfRule type="cellIs" dxfId="88" priority="6" operator="equal">
      <formula>$W$9</formula>
    </cfRule>
    <cfRule type="cellIs" dxfId="87" priority="7" operator="equal">
      <formula>$W$10</formula>
    </cfRule>
    <cfRule type="cellIs" dxfId="86" priority="8" operator="equal">
      <formula>$W$11</formula>
    </cfRule>
    <cfRule type="cellIs" dxfId="85" priority="9" operator="equal">
      <formula>$W$12</formula>
    </cfRule>
    <cfRule type="cellIs" dxfId="84" priority="10" operator="equal">
      <formula>$W$13</formula>
    </cfRule>
  </conditionalFormatting>
  <conditionalFormatting sqref="N9:N28">
    <cfRule type="cellIs" dxfId="83" priority="31" operator="equal">
      <formula>$V$9</formula>
    </cfRule>
    <cfRule type="cellIs" dxfId="82" priority="32" operator="equal">
      <formula>$V$10</formula>
    </cfRule>
    <cfRule type="cellIs" dxfId="81" priority="33" operator="equal">
      <formula>$V$11</formula>
    </cfRule>
    <cfRule type="cellIs" dxfId="80" priority="34" operator="equal">
      <formula>$V$12</formula>
    </cfRule>
    <cfRule type="cellIs" dxfId="79" priority="35" operator="equal">
      <formula>$V$13</formula>
    </cfRule>
  </conditionalFormatting>
  <dataValidations count="5">
    <dataValidation allowBlank="1" showInputMessage="1" showErrorMessage="1" prompt="La probabilidad se encuentra determinada por una escala de 1 a 3, siendo 1 la menor probabilidad de ocurrencia del riesgo y 3 la mayor probabilidad de  ocurrencia." sqref="IO8" xr:uid="{00000000-0002-0000-0300-000000000000}"/>
    <dataValidation allowBlank="1" showInputMessage="1" showErrorMessage="1" prompt="Es la materialización del riesgo y las consecuencias de su aparición. Su escala es: 5 bajo impacto, 10 medio, 20 alto impacto._x000a_" sqref="IP8:JA8" xr:uid="{00000000-0002-0000-0300-000001000000}"/>
    <dataValidation type="list" allowBlank="1" showInputMessage="1" showErrorMessage="1" sqref="IU12:JA12 IP9:JA11" xr:uid="{00000000-0002-0000-0300-000002000000}">
      <formula1>#REF!</formula1>
    </dataValidation>
    <dataValidation type="list" allowBlank="1" showInputMessage="1" showErrorMessage="1" sqref="G9:G28" xr:uid="{00000000-0002-0000-0300-000003000000}">
      <formula1>Afectación_Económica</formula1>
    </dataValidation>
    <dataValidation type="list" allowBlank="1" showInputMessage="1" showErrorMessage="1" sqref="J9:J28" xr:uid="{00000000-0002-0000-0300-000004000000}">
      <formula1>Reputacional</formula1>
    </dataValidation>
  </dataValidations>
  <printOptions horizontalCentered="1" verticalCentered="1"/>
  <pageMargins left="0.31496062992125984" right="0.27559055118110237" top="0.23622047244094491" bottom="0.15748031496062992" header="0" footer="0"/>
  <pageSetup scale="35" orientation="landscape" r:id="rId1"/>
  <headerFooter alignWithMargins="0"/>
  <colBreaks count="1" manualBreakCount="1">
    <brk id="14" max="1048575"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JF35"/>
  <sheetViews>
    <sheetView showGridLines="0" zoomScaleNormal="70" workbookViewId="0">
      <pane xSplit="1" ySplit="8" topLeftCell="B9" activePane="bottomRight" state="frozen"/>
      <selection pane="topRight" activeCell="B1" sqref="B1"/>
      <selection pane="bottomLeft" activeCell="A7" sqref="A7"/>
      <selection pane="bottomRight" activeCell="E9" sqref="E9"/>
    </sheetView>
  </sheetViews>
  <sheetFormatPr baseColWidth="10" defaultColWidth="0" defaultRowHeight="13.2" x14ac:dyDescent="0.3"/>
  <cols>
    <col min="1" max="1" width="12.88671875" style="68" customWidth="1"/>
    <col min="2" max="2" width="29.44140625" style="73" customWidth="1"/>
    <col min="3" max="3" width="16.44140625" style="68" customWidth="1"/>
    <col min="4" max="4" width="12.44140625" style="73" customWidth="1"/>
    <col min="5" max="5" width="25" style="73" customWidth="1"/>
    <col min="6" max="6" width="3.88671875" style="73" customWidth="1"/>
    <col min="7" max="7" width="7.44140625" style="73" customWidth="1"/>
    <col min="8" max="8" width="14" style="73" customWidth="1"/>
    <col min="9" max="9" width="13.88671875" style="73" customWidth="1"/>
    <col min="10" max="13" width="12.44140625" style="73" customWidth="1"/>
    <col min="14" max="14" width="3.88671875" style="73" customWidth="1"/>
    <col min="15" max="15" width="4.88671875" style="68" customWidth="1"/>
    <col min="16" max="16" width="6.44140625" style="68" customWidth="1"/>
    <col min="17" max="17" width="11" style="68" bestFit="1" customWidth="1"/>
    <col min="18" max="22" width="12" style="68" customWidth="1"/>
    <col min="23" max="23" width="11.44140625" style="68" customWidth="1"/>
    <col min="24" max="27" width="11.44140625" style="68" hidden="1" customWidth="1"/>
    <col min="28" max="28" width="5.44140625" style="68" hidden="1" customWidth="1"/>
    <col min="29" max="29" width="26.88671875" style="68" hidden="1" customWidth="1"/>
    <col min="30" max="34" width="22.88671875" style="73" hidden="1" customWidth="1"/>
    <col min="35" max="35" width="23.44140625" style="68" hidden="1" customWidth="1"/>
    <col min="36" max="263" width="11.44140625" style="68" hidden="1" customWidth="1"/>
    <col min="264" max="264" width="12.44140625" style="68" hidden="1" customWidth="1"/>
    <col min="265" max="265" width="47" style="68" hidden="1" customWidth="1"/>
    <col min="266" max="266" width="35" style="68" hidden="1" customWidth="1"/>
    <col min="267" max="16384" width="14.44140625" style="68" hidden="1"/>
  </cols>
  <sheetData>
    <row r="1" spans="1:36" s="56" customFormat="1" ht="36" customHeight="1" x14ac:dyDescent="0.25">
      <c r="A1" s="490"/>
      <c r="B1" s="496" t="str">
        <f>+'2 CONTEXTO E IDENTIFICACIÓN'!A1</f>
        <v>MAPA DE RIESGOS</v>
      </c>
      <c r="C1" s="486"/>
      <c r="D1" s="487"/>
      <c r="AD1" s="57"/>
      <c r="AE1" s="57"/>
      <c r="AF1" s="57"/>
      <c r="AG1" s="57"/>
      <c r="AH1" s="57"/>
    </row>
    <row r="2" spans="1:36" s="56" customFormat="1" ht="36" customHeight="1" x14ac:dyDescent="0.25">
      <c r="A2" s="490"/>
      <c r="B2" s="496"/>
      <c r="C2" s="39" t="str">
        <f>+'2 CONTEXTO E IDENTIFICACIÓN'!A2</f>
        <v>VERSIÓN:</v>
      </c>
      <c r="D2" s="55">
        <f>'2 CONTEXTO E IDENTIFICACIÓN'!B2</f>
        <v>1</v>
      </c>
      <c r="E2" s="58"/>
      <c r="F2" s="58"/>
      <c r="G2" s="58"/>
      <c r="H2" s="3"/>
      <c r="I2" s="217" t="str">
        <f>+'2 CONTEXTO E IDENTIFICACIÓN'!$I$4</f>
        <v>Elaboración o Actualización:</v>
      </c>
      <c r="J2" s="231">
        <f>'2 CONTEXTO E IDENTIFICACIÓN'!J4</f>
        <v>46232</v>
      </c>
      <c r="K2" s="13"/>
      <c r="L2" s="13"/>
      <c r="M2" s="59"/>
      <c r="N2" s="58"/>
      <c r="AD2" s="57"/>
      <c r="AE2" s="57"/>
      <c r="AF2" s="57"/>
      <c r="AG2" s="57"/>
      <c r="AH2" s="57"/>
    </row>
    <row r="3" spans="1:36" s="56" customFormat="1" ht="27.9" customHeight="1" x14ac:dyDescent="0.25">
      <c r="A3" s="60"/>
      <c r="B3" s="58"/>
      <c r="C3" s="41"/>
      <c r="D3" s="59"/>
      <c r="E3" s="58"/>
      <c r="F3" s="58"/>
      <c r="G3" s="58"/>
      <c r="I3" s="220" t="str">
        <f>+'2 CONTEXTO E IDENTIFICACIÓN'!$E$5</f>
        <v xml:space="preserve">Vigencia: </v>
      </c>
      <c r="J3" s="218">
        <f>'2 CONTEXTO E IDENTIFICACIÓN'!G5</f>
        <v>46266</v>
      </c>
      <c r="K3" s="219" t="s">
        <v>100</v>
      </c>
      <c r="L3" s="216">
        <f>'2 CONTEXTO E IDENTIFICACIÓN'!J5</f>
        <v>46387</v>
      </c>
      <c r="M3" s="59"/>
      <c r="N3" s="58"/>
      <c r="AD3" s="57"/>
      <c r="AE3" s="57"/>
      <c r="AF3" s="57"/>
      <c r="AG3" s="57"/>
      <c r="AH3" s="57"/>
    </row>
    <row r="4" spans="1:36" s="56" customFormat="1" ht="13.8" x14ac:dyDescent="0.25">
      <c r="A4" s="12" t="s">
        <v>95</v>
      </c>
      <c r="B4" s="500" t="str">
        <f>'2 CONTEXTO E IDENTIFICACIÓN'!B4</f>
        <v>Unidad Administrativa Especial de Organizaciones Solidarias</v>
      </c>
      <c r="C4" s="501"/>
      <c r="D4" s="502"/>
      <c r="AD4" s="57"/>
      <c r="AE4" s="57"/>
      <c r="AF4" s="57"/>
      <c r="AG4" s="57"/>
      <c r="AH4" s="57"/>
    </row>
    <row r="5" spans="1:36" s="56" customFormat="1" ht="14.4" thickBot="1" x14ac:dyDescent="0.3">
      <c r="A5" s="12" t="s">
        <v>96</v>
      </c>
      <c r="B5" s="476" t="str">
        <f>'2 CONTEXTO E IDENTIFICACIÓN'!F4</f>
        <v>Servicio al Ciudadano</v>
      </c>
      <c r="C5" s="477"/>
      <c r="D5" s="477"/>
      <c r="AD5" s="57"/>
      <c r="AE5" s="57"/>
      <c r="AF5" s="57"/>
      <c r="AG5" s="57"/>
      <c r="AH5" s="57"/>
    </row>
    <row r="6" spans="1:36" s="56" customFormat="1" ht="14.4" thickBot="1" x14ac:dyDescent="0.3">
      <c r="A6" s="224"/>
      <c r="B6" s="223"/>
      <c r="C6" s="223"/>
      <c r="D6" s="59"/>
      <c r="G6" s="497" t="s">
        <v>311</v>
      </c>
      <c r="H6" s="498"/>
      <c r="I6" s="498"/>
      <c r="J6" s="498"/>
      <c r="K6" s="498"/>
      <c r="L6" s="498"/>
      <c r="M6" s="499"/>
      <c r="O6" s="61"/>
      <c r="P6" s="61"/>
      <c r="Q6" s="62"/>
      <c r="R6" s="488" t="s">
        <v>175</v>
      </c>
      <c r="S6" s="488"/>
      <c r="T6" s="488"/>
      <c r="U6" s="488"/>
      <c r="V6" s="489"/>
      <c r="AD6" s="57"/>
      <c r="AE6" s="57"/>
      <c r="AF6" s="57"/>
      <c r="AG6" s="57"/>
      <c r="AH6" s="57"/>
    </row>
    <row r="7" spans="1:36" x14ac:dyDescent="0.3">
      <c r="A7" s="63"/>
      <c r="B7" s="64"/>
      <c r="C7" s="491" t="s">
        <v>312</v>
      </c>
      <c r="D7" s="491"/>
      <c r="E7" s="491"/>
      <c r="F7" s="65"/>
      <c r="G7" s="66"/>
      <c r="H7" s="67"/>
      <c r="I7" s="488" t="s">
        <v>175</v>
      </c>
      <c r="J7" s="488"/>
      <c r="K7" s="488"/>
      <c r="L7" s="488"/>
      <c r="M7" s="489"/>
      <c r="N7" s="65"/>
      <c r="O7" s="69"/>
      <c r="P7" s="69"/>
      <c r="R7" s="70">
        <v>0.2</v>
      </c>
      <c r="S7" s="70">
        <v>0.4</v>
      </c>
      <c r="T7" s="70">
        <v>0.6</v>
      </c>
      <c r="U7" s="70">
        <v>0.8</v>
      </c>
      <c r="V7" s="71">
        <v>1</v>
      </c>
      <c r="W7" s="72"/>
      <c r="X7" s="72"/>
      <c r="Y7" s="72"/>
      <c r="Z7" s="72"/>
      <c r="AA7" s="72"/>
      <c r="AB7" s="72"/>
      <c r="AC7" s="72"/>
    </row>
    <row r="8" spans="1:36" ht="26.4" x14ac:dyDescent="0.25">
      <c r="A8" s="74" t="s">
        <v>313</v>
      </c>
      <c r="B8" s="75" t="s">
        <v>314</v>
      </c>
      <c r="C8" s="76" t="s">
        <v>270</v>
      </c>
      <c r="D8" s="76" t="s">
        <v>271</v>
      </c>
      <c r="E8" s="77" t="s">
        <v>69</v>
      </c>
      <c r="F8" s="65"/>
      <c r="G8" s="69"/>
      <c r="H8" s="78"/>
      <c r="I8" s="79" t="s">
        <v>289</v>
      </c>
      <c r="J8" s="79" t="s">
        <v>293</v>
      </c>
      <c r="K8" s="79" t="s">
        <v>297</v>
      </c>
      <c r="L8" s="79" t="s">
        <v>302</v>
      </c>
      <c r="M8" s="80" t="s">
        <v>307</v>
      </c>
      <c r="N8" s="65"/>
      <c r="O8" s="69"/>
      <c r="P8" s="69"/>
      <c r="Q8" s="81"/>
      <c r="R8" s="82" t="s">
        <v>289</v>
      </c>
      <c r="S8" s="82" t="s">
        <v>293</v>
      </c>
      <c r="T8" s="82" t="s">
        <v>297</v>
      </c>
      <c r="U8" s="82" t="s">
        <v>302</v>
      </c>
      <c r="V8" s="83" t="s">
        <v>307</v>
      </c>
      <c r="Y8" s="72"/>
      <c r="Z8" s="72"/>
      <c r="AA8" s="84"/>
      <c r="AB8" s="84"/>
      <c r="AC8" s="84"/>
      <c r="AD8" s="84"/>
      <c r="AE8" s="84"/>
      <c r="AF8" s="84"/>
      <c r="AG8" s="84"/>
      <c r="AH8" s="84"/>
      <c r="AI8" s="84"/>
      <c r="AJ8" s="84"/>
    </row>
    <row r="9" spans="1:36" ht="93" customHeight="1" x14ac:dyDescent="0.25">
      <c r="A9" s="85" t="str">
        <f>'2 CONTEXTO E IDENTIFICACIÓN'!A9</f>
        <v>R6</v>
      </c>
      <c r="B9" s="86" t="str">
        <f>+'2 CONTEXTO E IDENTIFICACIÓN'!J9</f>
        <v>Posibilidad de afectación económica y reputacional por Desconocimiento del Portafolio de servicio y caracteristicas especificas de la misionalidad.  a causa de    orientación inadecuada en la prestación del servicio</v>
      </c>
      <c r="C9" s="87" t="str">
        <f>+'3 PROBABIL E IMPACTO INHERENTE'!F9</f>
        <v>Media</v>
      </c>
      <c r="D9" s="87" t="str">
        <f>+'3 PROBABIL E IMPACTO INHERENTE'!N9</f>
        <v>Moderado</v>
      </c>
      <c r="E9" s="372" t="str">
        <f>+IF(C9=$Q$9,IF(D9=$R$8,$R$9,IF(D9=$S$8,$S$9,IF(D9=$T$8,$T$9,IF(D9=$U$8,$U$9,IF(D9=$V$8,$V$9))))),IF(C9=$Q$10,IF(D9=$R$8,$R$10,IF(D9=$S$8,$S$10,IF(D9=$T$8,$T$10,IF(D9=$U$8,$U$10,IF(D9=$V$8,$V$10))))),IF(C9=$Q$11,IF(D9=$R$8,$R$11,IF(D9=$S$8,$S$11,IF(D9=$T$8,$T$11,IF(D9=$U$8,$U$11,IF(D9=$V$8,$V$11))))),IF(C9=$Q$12,IF(D9=$R$8,$R$12,IF(D9=$S$8,$S$12,IF(D9=$T$8,$T$12,IF(D9=$U$8,$U$12,IF(D9=$V$8,$V$12))))),IF(C9=$Q$13,IF(D9=$R$8,$R$13,IF(D9=$S$8,$S$13,IF(D9=$T$8,$T$13,IF(D9=$U$8,$U$13,IF(D9=$V$8,$V$13))))),"")))))</f>
        <v>Moderado</v>
      </c>
      <c r="F9" s="88"/>
      <c r="G9" s="494" t="s">
        <v>156</v>
      </c>
      <c r="H9" s="79" t="s">
        <v>305</v>
      </c>
      <c r="I9" s="89" t="str">
        <f>+IF(AND(C9=$Q$9,D9=$R$8),A9,"")&amp;" "&amp;IF(AND(C10=$Q$9,D10=$R$8),A10,"")&amp;" "&amp;IF(AND(C11=$Q$9,D11=$R$8),A11,"")&amp;" "&amp;IF(AND(C12=$Q$9,D12=$R$8),A12,"")&amp;" "&amp;IF(AND(C13=$Q$9,D13=$R$8),A13,"")&amp;" "&amp;IF(AND(C14=$Q$9,D14=$R$8),A14,"")&amp;" "&amp;IF(AND(C15=$Q$9,D15=$R$8),A15,"")&amp;" "&amp;IF(AND(C16=$Q$9,D16=$R$8),A16,"")&amp;" "&amp;IF(AND(C17=$Q$9,D17=$R$8),A17,"")&amp;" "&amp;IF(AND(C18=$Q$9,D18=$R$8),A18,"")&amp;" "&amp;IF(AND(C19=$Q$9,D19=$R$8),A19,"")&amp;" "&amp;IF(AND(C20=$Q$9,D20=$R$8),A20,"")&amp;" "&amp;IF(AND(C21=$Q$9,D21=$R$8),A21,"")&amp;" "&amp;IF(AND(C22=$Q$9,D22=$R$8),A22,"")&amp;" "&amp;IF(AND(C23=$Q$9,D23=$R$8),A23,"")&amp;" "&amp;IF(AND(C24=$Q$9,D24=$R$8),A24,"")&amp;" "&amp;IF(AND(C25=$Q$9,D25=$R$8),A25,"")&amp;" "&amp;IF(AND(C26=$Q$9,D26=$R$8),A26,"")&amp;" "&amp;IF(AND(C27=$Q$9,D27=$R$8),A27,"")&amp;" "&amp;IF(AND(C28=$Q$9,D28=$R$8),A28,"")</f>
        <v xml:space="preserve">                   </v>
      </c>
      <c r="J9" s="89" t="str">
        <f>+IF(AND(C9=$Q$9,D9=$S$8),A9,"")&amp;" "&amp;IF(AND(C10=$Q$9,D10=$S$8),A10,"")&amp;" "&amp;IF(AND(C11=$Q$9,D11=$S$8),A11,"")&amp;" "&amp;IF(AND(C12=$Q$9,D12=$S$8),A12,"")&amp;" "&amp;IF(AND(C13=$Q$9,D13=$S$8),A13,"")&amp;" "&amp;IF(AND(C14=$Q$9,D14=$S$8),A14,"")&amp;" "&amp;IF(AND(C15=$Q$9,D15=$S$8),A15,"")&amp;" "&amp;IF(AND(C16=$Q$9,D16=$S$8),A16,"")&amp;" "&amp;IF(AND(C17=$Q$9,D17=$S$8),A17,"")&amp;" "&amp;IF(AND(C18=$Q$9,D18=$S$8),A18,"")&amp;" "&amp;IF(AND(C19=$Q$9,D19=$S$8),A19,"")&amp;" "&amp;IF(AND(C20=$Q$9,D20=$S$8),A20,"")&amp;" "&amp;IF(AND(C21=$Q$9,D21=$S$8),A21,"")&amp;" "&amp;IF(AND(C22=$Q$9,D22=$S$8),A22,"")&amp;" "&amp;IF(AND(C23=$Q$9,D23=$S$8),A23,"")&amp;" "&amp;IF(AND(C24=$Q$9,D24=$S$8),A24,"")&amp;" "&amp;IF(AND(C25=$Q$9,D25=$S$8),A25,"")&amp;" "&amp;IF(AND(C26=$Q$9,D26=$S$8),A26,"")&amp;" "&amp;IF(AND(C27=$Q$9,D27=$S$8),A27,"")&amp;" "&amp;IF(AND(C28=$Q$9,D28=$S$8),A28,"")</f>
        <v xml:space="preserve">                   </v>
      </c>
      <c r="K9" s="89" t="str">
        <f>+IF(AND(C9=$Q$9,D9=$T$8),A9,"")&amp;" "&amp;IF(AND(C10=$Q$9,D10=$T$8),A10,"")&amp;" "&amp;IF(AND(C11=$Q$9,D11=$T$8),A11,"")&amp;" "&amp;IF(AND(C12=$Q$9,D12=$T$8),A12,"")&amp;" "&amp;IF(AND(C13=$Q$9,D13=$T$8),A13,"")&amp;" "&amp;IF(AND(C14=$Q$9,D14=$T$8),A14,"")&amp;" "&amp;IF(AND(C15=$Q$9,D15=$T$8),A15,"")&amp;" "&amp;IF(AND(C16=$Q$9,D16=$T$8),A16,"")&amp;" "&amp;IF(AND(C17=$Q$9,D17=$T$8),A17,"")&amp;" "&amp;IF(AND(C18=$Q$9,D18=$T$8),A18,"")&amp;" "&amp;IF(AND(C19=$Q$9,D19=$T$8),A19,"")&amp;" "&amp;IF(AND(C20=$Q$9,D20=$T$8),A20,"")&amp;" "&amp;IF(AND(C21=$Q$9,D21=$T$8),A21,"")&amp;" "&amp;IF(AND(C22=$Q$9,D22=$T$8),A22,"")&amp;" "&amp;IF(AND(C23=$Q$9,D23=$T$8),A23,"")&amp;" "&amp;IF(AND(C24=$Q$9,D24=$T$8),A24,"")&amp;" "&amp;IF(AND(C25=$Q$9,D25=$T$8),A25,"")&amp;" "&amp;IF(AND(C26=$Q$9,D26=$T$8),A26,"")&amp;" "&amp;IF(AND(C27=$Q$9,D27=$T$8),A27,"")&amp;" "&amp;IF(AND(C28=$Q$9,D28=$T$8),A28,"")</f>
        <v xml:space="preserve">                   </v>
      </c>
      <c r="L9" s="89" t="str">
        <f>+IF(AND(C9=$Q$9,D9=$U$8),A9,"")&amp;" "&amp;IF(AND(C10=$Q$9,D10=$U$8),A10,"")&amp;" "&amp;IF(AND(C11=$Q$9,D11=$U$8),A11,"")&amp;" "&amp;IF(AND(C12=$Q$9,D12=$U$8),A12,"")&amp;" "&amp;IF(AND(C13=$Q$9,D13=$U$8),A13,"")&amp;" "&amp;IF(AND(C14=$Q$9,D14=$U$8),A14,"")&amp;" "&amp;IF(AND(C15=$Q$9,D15=$U$8),A15,"")&amp;" "&amp;IF(AND(C16=$Q$9,D16=$U$8),A16,"")&amp;" "&amp;IF(AND(C17=$Q$9,D17=$U$8),A17,"")&amp;" "&amp;IF(AND(C18=$Q$9,D18=$U$8),A18,"")&amp;" "&amp;IF(AND(C19=$Q$9,D19=$U$8),A19,"")&amp;" "&amp;IF(AND(C20=$Q$9,D20=$U$8),A20,"")&amp;" "&amp;IF(AND(C21=$Q$9,D21=$U$8),A21,"")&amp;" "&amp;IF(AND(C22=$Q$9,D22=$U$8),A22,"")&amp;" "&amp;IF(AND(C23=$Q$9,D23=$U$8),A23,"")&amp;" "&amp;IF(AND(C24=$Q$9,D24=$U$8),A24,"")&amp;" "&amp;IF(AND(C25=$Q$9,D25=$U$8),A25,"")&amp;" "&amp;IF(AND(C26=$Q$9,D26=$U$8),A26,"")&amp;" "&amp;IF(AND(C27=$Q$9,D27=$U$8),A27,"")&amp;" "&amp;IF(AND(C28=$Q$9,D28=$U$8),A28,"")</f>
        <v xml:space="preserve">                   </v>
      </c>
      <c r="M9" s="90" t="str">
        <f>+IF(AND(C9=$Q$9,D9=$V$8),A9,"")&amp;" "&amp;IF(AND(C10=$Q$9,D10=$V$8),A10,"")&amp;" "&amp;IF(AND(C11=$Q$9,D11=$V$8),A11,"")&amp;" "&amp;IF(AND(C12=$Q$9,D12=$V$8),A12,"")&amp;" "&amp;IF(AND(C13=$Q$9,D13=$V$8),A13,"")&amp;" "&amp;IF(AND(C14=$Q$9,D14=$V$8),A14,"")&amp;" "&amp;IF(AND(C15=$Q$9,D15=$V$8),A15,"")&amp;" "&amp;IF(AND(C16=$Q$9,D16=$V$8),A16,"")&amp;" "&amp;IF(AND(C17=$Q$9,D17=$V$8),A17,"")&amp;" "&amp;IF(AND(C18=$Q$9,D18=$V$8),A18,"")&amp;" "&amp;IF(AND(C19=$Q$9,D19=$V$8),A19,"")&amp;" "&amp;IF(AND(C20=$Q$9,D20=$V$8),A20,"")&amp;" "&amp;IF(AND(C21=$Q$9,D21=$V$8),A21,"")&amp;" "&amp;IF(AND(C22=$Q$9,D22=$V$8),A22,"")&amp;" "&amp;IF(AND(C23=$Q$9,D23=$V$8),A23,"")&amp;" "&amp;IF(AND(C24=$Q$9,D24=$V$8),A24,"")&amp;" "&amp;IF(AND(C25=$Q$9,D25=$V$8),A25,"")&amp;" "&amp;IF(AND(C26=$Q$9,D26=$V$8),A26,"")&amp;" "&amp;IF(AND(C27=$Q$9,D27=$V$8),A27,"")&amp;" "&amp;IF(AND(C28=$Q$9,D28=$V$8),A28,"")</f>
        <v xml:space="preserve">                   </v>
      </c>
      <c r="N9" s="88"/>
      <c r="O9" s="492" t="s">
        <v>156</v>
      </c>
      <c r="P9" s="91">
        <v>1</v>
      </c>
      <c r="Q9" s="82" t="s">
        <v>305</v>
      </c>
      <c r="R9" s="89" t="s">
        <v>315</v>
      </c>
      <c r="S9" s="89" t="s">
        <v>315</v>
      </c>
      <c r="T9" s="89" t="s">
        <v>315</v>
      </c>
      <c r="U9" s="89" t="s">
        <v>315</v>
      </c>
      <c r="V9" s="90" t="s">
        <v>316</v>
      </c>
      <c r="Y9" s="72"/>
      <c r="Z9" s="72"/>
      <c r="AA9" s="84"/>
      <c r="AB9" s="84"/>
      <c r="AC9" s="84"/>
      <c r="AD9" s="92"/>
      <c r="AE9" s="92"/>
      <c r="AF9" s="92"/>
      <c r="AG9" s="92"/>
      <c r="AH9" s="92"/>
      <c r="AI9" s="84"/>
      <c r="AJ9" s="84"/>
    </row>
    <row r="10" spans="1:36" ht="93" customHeight="1" x14ac:dyDescent="0.25">
      <c r="A10" s="85" t="str">
        <f>'2 CONTEXTO E IDENTIFICACIÓN'!A10</f>
        <v>R2</v>
      </c>
      <c r="B10" s="86" t="str">
        <f>+'2 CONTEXTO E IDENTIFICACIÓN'!J10</f>
        <v xml:space="preserve"> por a causa de </v>
      </c>
      <c r="C10" s="87" t="str">
        <f>+'3 PROBABIL E IMPACTO INHERENTE'!F10</f>
        <v/>
      </c>
      <c r="D10" s="87" t="str">
        <f>+'3 PROBABIL E IMPACTO INHERENTE'!N10</f>
        <v/>
      </c>
      <c r="E10" s="86" t="str">
        <f>+IF(C10=$Q$9,IF(D10=$R$8,$R$9,IF(D10=$S$8,$S$9,IF(D10=$T$8,$T$9,IF(D10=$U$8,$U$9,IF(D10=$V$8,$V$9))))),IF(C10=$Q$10,IF(D10=$R$8,$R$10,IF(D10=$S$8,$S$10,IF(D10=$T$8,$T$10,IF(D10=$U$8,$U$10,IF(D10=$V$8,$V$10))))),IF(C10=$Q$11,IF(D10=$R$8,$R$11,IF(D10=$S$8,$S$11,IF(D10=$T$8,$T$11,IF(D10=$U$8,$U$11,IF(D10=$V$8,$V$11))))),IF(C10=$Q$12,IF(D10=$R$8,$R$12,IF(D10=$S$8,$S$12,IF(D10=$T$8,$T$12,IF(D10=$U$8,$U$12,IF(D10=$V$8,$V$12))))),IF(C10=$Q$13,IF(D10=$R$8,$R$13,IF(D10=$S$8,$S$13,IF(D10=$T$8,$T$13,IF(D10=$U$8,$U$13,IF(D10=$V$8,$V$13))))),"")))))</f>
        <v/>
      </c>
      <c r="F10" s="88"/>
      <c r="G10" s="494"/>
      <c r="H10" s="79" t="s">
        <v>300</v>
      </c>
      <c r="I10" s="93" t="str">
        <f>+IF(AND(C9=$Q$10,D9=$R$8),A9,"")&amp;" "&amp;IF(AND(C10=$Q$10,D10=$R$8),A10,"")&amp;" "&amp;IF(AND(C11=$Q$10,D11=$R$8),A11,"")&amp;" "&amp;IF(AND(C12=$Q$10,D12=$R$8),A12,"")&amp;" "&amp;IF(AND(C13=$Q$10,D13=$R$8),A13,"")&amp;" "&amp;IF(AND(C14=$Q$10,D14=$R$8),A14,"")&amp;" "&amp;IF(AND(C15=$Q$10,D15=$R$8),A15,"")&amp;" "&amp;IF(AND(C16=$Q$10,D16=$R$8),A16,"")&amp;" "&amp;IF(AND(C17=$Q$10,D17=$R$8),A17,"")&amp;" "&amp;IF(AND(C18=$Q$10,D18=$R$8),A18,"")&amp;" "&amp;IF(AND(C19=$Q$10,D19=$R$8),A19,"")&amp;" "&amp;IF(AND(C20=$Q$10,D20=$R$8),A20,"")&amp;" "&amp;IF(AND(C21=$Q$10,D21=$R$8),A21,"")&amp;" "&amp;IF(AND(C22=$Q$10,D22=$R$8),A22,"")&amp;" "&amp;IF(AND(C23=$Q$10,D23=$R$8),A23,"")&amp;" "&amp;IF(AND(C24=$Q$10,D24=$R$8),A24,"")&amp;" "&amp;IF(AND(C25=$Q$10,D25=$R$8),A25,"")&amp;" "&amp;IF(AND(C26=$Q$10,D26=$R$8),A26,"")&amp;" "&amp;IF(AND(C27=$Q$10,D27=$R$8),A27,"")&amp;" "&amp;IF(AND(C28=$Q$10,D28=$R$8),A28,"")</f>
        <v xml:space="preserve">                   </v>
      </c>
      <c r="J10" s="93" t="str">
        <f>+IF(AND(C9=$Q$10,D9=$S$8),A9,"")&amp;" "&amp;IF(AND(C10=$Q$10,D10=$S$8),A10,"")&amp;" "&amp;IF(AND(C11=$Q$10,D11=$S$8),A11,"")&amp;" "&amp;IF(AND(C12=$Q$10,D12=$S$8),A12,"")&amp;" "&amp;IF(AND(C13=$Q$10,D13=$S$8),A13,"")&amp;" "&amp;IF(AND(C14=$Q$10,D14=$S$8),A14,"")&amp;" "&amp;IF(AND(C15=$Q$10,D15=$S$8),A15,"")&amp;" "&amp;IF(AND(C16=$Q$10,D16=$S$8),A16,"")&amp;" "&amp;IF(AND(C17=$Q$10,D17=$S$8),A17,"")&amp;" "&amp;IF(AND(C18=$Q$10,D18=$S$8),A18,"")&amp;" "&amp;IF(AND(C19=$Q$10,D19=$S$8),A19,"")&amp;" "&amp;IF(AND(C20=$Q$10,D20=$S$8),A20,"")&amp;" "&amp;IF(AND(C21=$Q$10,D21=$S$8),A21,"")&amp;" "&amp;IF(AND(C22=$Q$10,D22=$S$8),A22,"")&amp;" "&amp;IF(AND(C23=$Q$10,D23=$S$8),A23,"")&amp;" "&amp;IF(AND(C24=$Q$10,D24=$S$8),A24,"")&amp;" "&amp;IF(AND(C25=$Q$10,D25=$S$8),A25,"")&amp;" "&amp;IF(AND(C26=$Q$10,D26=$S$8),A26,"")&amp;" "&amp;IF(AND(C27=$Q$10,D27=$S$8),A27,"")&amp;" "&amp;IF(AND(C28=$Q$10,D28=$S$8),A28,"")</f>
        <v xml:space="preserve">                   </v>
      </c>
      <c r="K10" s="89" t="str">
        <f>+IF(AND(C9=$Q$10,D9=$T$8),A9,"")&amp;" "&amp;IF(AND(C10=$Q$10,D10=$T$8),A10,"")&amp;" "&amp;IF(AND(C11=$Q$10,D11=$T$8),A11,"")&amp;" "&amp;IF(AND(C12=$Q$10,D12=$T$8),A12,"")&amp;" "&amp;IF(AND(C13=$Q$10,D13=$T$8),A13,"")&amp;" "&amp;IF(AND(C14=$Q$10,D14=$T$8),A14,"")&amp;" "&amp;IF(AND(C15=$Q$10,D15=$T$8),A15,"")&amp;" "&amp;IF(AND(C16=$Q$10,D16=$T$8),A16,"")&amp;" "&amp;IF(AND(C17=$Q$10,D17=$T$8),A17,"")&amp;" "&amp;IF(AND(C18=$Q$10,D18=$T$8),A18,"")&amp;" "&amp;IF(AND(C19=$Q$10,D19=$T$8),A19,"")&amp;" "&amp;IF(AND(C20=$Q$10,D20=$T$8),A20,"")&amp;" "&amp;IF(AND(C21=$Q$10,D21=$T$8),A21,"")&amp;" "&amp;IF(AND(C22=$Q$10,D22=$T$8),A22,"")&amp;" "&amp;IF(AND(C23=$Q$10,D23=$T$8),A23,"")&amp;" "&amp;IF(AND(C24=$Q$10,D24=$T$8),A24,"")&amp;" "&amp;IF(AND(C25=$Q$10,D25=$T$8),A25,"")&amp;" "&amp;IF(AND(C26=$Q$10,D26=$T$8),A26,"")&amp;" "&amp;IF(AND(C27=$Q$10,D27=$T$8),A27,"")&amp;" "&amp;IF(AND(C28=$Q$10,D28=$T$8),A28,"")</f>
        <v xml:space="preserve">                   </v>
      </c>
      <c r="L10" s="89" t="str">
        <f>+IF(AND(C9=$Q$10,D9=$U$8),A9,"")&amp;" "&amp;IF(AND(C10=$Q$10,D10=$U$8),A10,"")&amp;" "&amp;IF(AND(C11=$Q$10,D11=$U$8),A11,"")&amp;" "&amp;IF(AND(C12=$Q$10,D12=$U$8),A12,"")&amp;" "&amp;IF(AND(C13=$Q$10,D13=$U$8),A13,"")&amp;" "&amp;IF(AND(C14=$Q$10,D14=$U$8),A14,"")&amp;" "&amp;IF(AND(C15=$Q$10,D15=$U$8),A15,"")&amp;" "&amp;IF(AND(C16=$Q$10,D16=$U$8),A16,"")&amp;" "&amp;IF(AND(C17=$Q$10,D17=$U$8),A17,"")&amp;" "&amp;IF(AND(C18=$Q$10,D18=$U$8),A18,"")&amp;" "&amp;IF(AND(C19=$Q$10,D19=$U$8),A19,"")&amp;" "&amp;IF(AND(C20=$Q$10,D20=$U$8),A20,"")&amp;" "&amp;IF(AND(C21=$Q$10,D21=$U$8),A21,"")&amp;" "&amp;IF(AND(C22=$Q$10,D22=$U$8),A22,"")&amp;" "&amp;IF(AND(C23=$Q$10,D23=$U$8),A23,"")&amp;" "&amp;IF(AND(C24=$Q$10,D24=$U$8),A24,"")&amp;" "&amp;IF(AND(C25=$Q$10,D25=$U$8),A25,"")&amp;" "&amp;IF(AND(C26=$Q$10,D26=$U$8),A26,"")&amp;" "&amp;IF(AND(C27=$Q$10,D27=$U$8),A27,"")&amp;" "&amp;IF(AND(C28=$Q$10,D28=$U$8),A28,"")</f>
        <v xml:space="preserve">                   </v>
      </c>
      <c r="M10" s="90" t="str">
        <f>+IF(AND(C9=$Q$10,D9=$V$8),A9,"")&amp;" "&amp;IF(AND(C10=$Q$10,D10=$V$8),A10,"")&amp;" "&amp;IF(AND(C11=$Q$10,D11=$V$8),A11,"")&amp;" "&amp;IF(AND(C12=$Q$10,D12=$V$8),A12,"")&amp;" "&amp;IF(AND(C13=$Q$10,D13=$V$8),A13,"")&amp;" "&amp;IF(AND(C14=$Q$10,D14=$V$8),A14,"")&amp;" "&amp;IF(AND(C15=$Q$10,D15=$V$8),A15,"")&amp;" "&amp;IF(AND(C16=$Q$10,D16=$V$8),A16,"")&amp;" "&amp;IF(AND(C17=$Q$10,D17=$V$8),A17,"")&amp;" "&amp;IF(AND(C18=$Q$10,D18=$V$8),A18,"")&amp;" "&amp;IF(AND(C19=$Q$10,D19=$V$8),A19,"")&amp;" "&amp;IF(AND(C20=$Q$10,D20=$V$8),A20,"")&amp;" "&amp;IF(AND(C21=$Q$10,D21=$V$8),A21,"")&amp;" "&amp;IF(AND(C22=$Q$10,D22=$V$8),A22,"")&amp;" "&amp;IF(AND(C23=$Q$10,D23=$V$8),A23,"")&amp;" "&amp;IF(AND(C24=$Q$10,D24=$V$8),A24,"")&amp;" "&amp;IF(AND(C25=$Q$10,D25=$V$8),A25,"")&amp;" "&amp;IF(AND(C26=$Q$10,D26=$V$8),A26,"")&amp;" "&amp;IF(AND(C27=$Q$10,D27=$V$8),A27,"")&amp;" "&amp;IF(AND(C28=$Q$10,D28=$V$8),A28,"")</f>
        <v xml:space="preserve">                   </v>
      </c>
      <c r="N10" s="88"/>
      <c r="O10" s="492"/>
      <c r="P10" s="91">
        <v>0.8</v>
      </c>
      <c r="Q10" s="82" t="s">
        <v>300</v>
      </c>
      <c r="R10" s="93" t="s">
        <v>297</v>
      </c>
      <c r="S10" s="93" t="s">
        <v>297</v>
      </c>
      <c r="T10" s="89" t="s">
        <v>315</v>
      </c>
      <c r="U10" s="89" t="s">
        <v>315</v>
      </c>
      <c r="V10" s="90" t="s">
        <v>316</v>
      </c>
      <c r="Y10" s="72"/>
      <c r="Z10" s="72"/>
      <c r="AA10" s="84"/>
      <c r="AB10" s="94"/>
      <c r="AC10" s="95"/>
      <c r="AD10" s="92"/>
      <c r="AE10" s="92"/>
      <c r="AF10" s="92"/>
      <c r="AG10" s="92"/>
      <c r="AH10" s="92"/>
      <c r="AI10" s="84"/>
      <c r="AJ10" s="84"/>
    </row>
    <row r="11" spans="1:36" ht="93" customHeight="1" x14ac:dyDescent="0.25">
      <c r="A11" s="85" t="str">
        <f>'2 CONTEXTO E IDENTIFICACIÓN'!A11</f>
        <v>R3</v>
      </c>
      <c r="B11" s="86" t="str">
        <f>+'2 CONTEXTO E IDENTIFICACIÓN'!J11</f>
        <v xml:space="preserve"> por a causa de </v>
      </c>
      <c r="C11" s="87" t="str">
        <f>+'3 PROBABIL E IMPACTO INHERENTE'!F11</f>
        <v/>
      </c>
      <c r="D11" s="87" t="str">
        <f>+'3 PROBABIL E IMPACTO INHERENTE'!N11</f>
        <v/>
      </c>
      <c r="E11" s="86" t="str">
        <f>+IF(C11=$Q$9,IF(D11=$R$8,$R$9,IF(D11=$S$8,$S$9,IF(D11=$T$8,$T$9,IF(D11=$U$8,$U$9,IF(D11=$V$8,$V$9))))),IF(C11=$Q$10,IF(D11=$R$8,$R$10,IF(D11=$S$8,$S$10,IF(D11=$T$8,$T$10,IF(D11=$U$8,$U$10,IF(D11=$V$8,$V$10))))),IF(C11=$Q$11,IF(D11=$R$8,$R$11,IF(D11=$S$8,$S$11,IF(D11=$T$8,$T$11,IF(D11=$U$8,$U$11,IF(D11=$V$8,$V$11))))),IF(C11=$Q$12,IF(D11=$R$8,$R$12,IF(D11=$S$8,$S$12,IF(D11=$T$8,$T$12,IF(D11=$U$8,$U$12,IF(D11=$V$8,$V$12))))),IF(C11=$Q$13,IF(D11=$R$8,$R$13,IF(D11=$S$8,$S$13,IF(D11=$T$8,$T$13,IF(D11=$U$8,$U$13,IF(D11=$V$8,$V$13))))),"")))))</f>
        <v/>
      </c>
      <c r="F11" s="88"/>
      <c r="G11" s="494"/>
      <c r="H11" s="79" t="s">
        <v>295</v>
      </c>
      <c r="I11" s="93" t="str">
        <f>+IF(AND(C9=$Q$11,D9=$R$8),A9,"")&amp;" "&amp;IF(AND(C10=$Q$11,D10=$R$8),A10,"")&amp;" "&amp;IF(AND(C11=$Q$11,D11=$R$8),A11,"")&amp;" "&amp;IF(AND(C12=$Q$11,D12=$R$8),A12,"")&amp;" "&amp;IF(AND(C13=$Q$11,D13=$R$8),A13,"")&amp;" "&amp;IF(AND(C14=$Q$11,D14=$R$8),A14,"")&amp;" "&amp;IF(AND(C15=$Q$11,D15=$R$8),A15,"")&amp;" "&amp;IF(AND(C16=$Q$11,D16=$R$8),A16,"")&amp;" "&amp;IF(AND(C17=$Q$11,D17=$R$8),A17,"")&amp;" "&amp;IF(AND(C18=$Q$11,D18=$R$8),A18,"")&amp;" "&amp;IF(AND(C19=$Q$11,D19=$R$8),A19,"")&amp;" "&amp;IF(AND(C20=$Q$11,D20=$R$8),A20,"")&amp;" "&amp;IF(AND(C21=$Q$11,D21=$R$8),A21,"")&amp;" "&amp;IF(AND(C22=$Q$11,D22=$R$8),A22,"")&amp;" "&amp;IF(AND(C23=$Q$11,D23=$R$8),A23,"")&amp;" "&amp;IF(AND(C24=$Q$11,D24=$R$8),A24,"")&amp;" "&amp;IF(AND(C25=$Q$11,D25=$R$8),A25,"")&amp;" "&amp;IF(AND(C26=$Q$11,D26=$R$8),A26,"")&amp;" "&amp;IF(AND(C27=$Q$11,D27=$R$8),A27,"")&amp;" "&amp;IF(AND(C28=$Q$11,D28=$R$8),A28,"")</f>
        <v xml:space="preserve">                   </v>
      </c>
      <c r="J11" s="93" t="str">
        <f>+IF(AND(C9=$Q$11,D9=$S$8),A9,"")&amp;" "&amp;IF(AND(C10=$Q$11,D10=$S$8),A10,"")&amp;" "&amp;IF(AND(C11=$Q$11,D11=$S$8),A11,"")&amp;" "&amp;IF(AND(C12=$Q$11,D12=$S$8),A12,"")&amp;" "&amp;IF(AND(C13=$Q$11,D13=$S$8),A13,"")&amp;" "&amp;IF(AND(C14=$Q$11,D14=$S$8),A14,"")&amp;" "&amp;IF(AND(C15=$Q$11,D15=$S$8),A15,"")&amp;" "&amp;IF(AND(C16=$Q$11,D16=$S$8),A16,"")&amp;" "&amp;IF(AND(C17=$Q$11,D17=$S$8),A17,"")&amp;" "&amp;IF(AND(C18=$Q$11,D18=$S$8),A18,"")&amp;" "&amp;IF(AND(C19=$Q$11,D19=$S$8),A19,"")&amp;" "&amp;IF(AND(C20=$Q$11,D20=$S$8),A20,"")&amp;" "&amp;IF(AND(C21=$Q$11,D21=$S$8),A21,"")&amp;" "&amp;IF(AND(C22=$Q$11,D22=$S$8),A22,"")&amp;" "&amp;IF(AND(C23=$Q$11,D23=$S$8),A23,"")&amp;" "&amp;IF(AND(C24=$Q$11,D24=$S$8),A24,"")&amp;" "&amp;IF(AND(C25=$Q$11,D25=$S$8),A25,"")&amp;" "&amp;IF(AND(C26=$Q$11,D26=$S$8),A26,"")&amp;" "&amp;IF(AND(C27=$Q$11,D27=$S$8),A27,"")&amp;" "&amp;IF(AND(C28=$Q$11,D28=$S$8),A28,"")</f>
        <v xml:space="preserve">                   </v>
      </c>
      <c r="K11" s="93" t="str">
        <f>+IF(AND(C9=$Q$11,D9=$T$8),A9,"")&amp;" "&amp;IF(AND(C10=$Q$11,D10=$T$8),A10,"")&amp;" "&amp;IF(AND(C11=$Q$11,D11=$T$8),A11,"")&amp;" "&amp;IF(AND(C12=$Q$11,D12=$T$8),A12,"")&amp;" "&amp;IF(AND(C13=$Q$11,D13=$T$8),A13,"")&amp;" "&amp;IF(AND(C14=$Q$11,D14=$T$8),A14,"")&amp;" "&amp;IF(AND(C15=$Q$11,D15=$T$8),A15,"")&amp;" "&amp;IF(AND(C16=$Q$11,D16=$T$8),A16,"")&amp;" "&amp;IF(AND(C17=$Q$11,D17=$T$8),A17,"")&amp;" "&amp;IF(AND(C18=$Q$11,D18=$T$8),A18,"")&amp;" "&amp;IF(AND(C19=$Q$11,D19=$T$8),A19,"")&amp;" "&amp;IF(AND(C20=$Q$11,D20=$T$8),A20,"")&amp;" "&amp;IF(AND(C21=$Q$11,D21=$T$8),A21,"")&amp;" "&amp;IF(AND(C22=$Q$11,D22=$T$8),A22,"")&amp;" "&amp;IF(AND(C23=$Q$11,D23=$T$8),A23,"")&amp;" "&amp;IF(AND(C24=$Q$11,D24=$T$8),A24,"")&amp;" "&amp;IF(AND(C25=$Q$11,D25=$T$8),A25,"")&amp;" "&amp;IF(AND(C26=$Q$11,D26=$T$8),A26,"")&amp;" "&amp;IF(AND(C27=$Q$11,D27=$T$8),A27,"")&amp;" "&amp;IF(AND(C28=$Q$11,D28=$T$8),A28,"")</f>
        <v xml:space="preserve">R6                   </v>
      </c>
      <c r="L11" s="89" t="str">
        <f>+IF(AND(C9=$Q$11,D9=$U$8),A9,"")&amp;" "&amp;IF(AND(C10=$Q$11,D10=$U$8),A10,"")&amp;" "&amp;IF(AND(C11=$Q$11,D11=$U$8),A11,"")&amp;" "&amp;IF(AND(C12=$Q$11,D12=$U$8),A12,"")&amp;" "&amp;IF(AND(C13=$Q$11,D13=$U$8),A13,"")&amp;" "&amp;IF(AND(C14=$Q$11,D14=$U$8),A14,"")&amp;" "&amp;IF(AND(C15=$Q$11,D15=$U$8),A15,"")&amp;" "&amp;IF(AND(C16=$Q$11,D16=$U$8),A16,"")&amp;" "&amp;IF(AND(C17=$Q$11,D17=$U$8),A17,"")&amp;" "&amp;IF(AND(C18=$Q$11,D18=$U$8),A18,"")&amp;" "&amp;IF(AND(C19=$Q$11,D19=$U$8),A19,"")&amp;" "&amp;IF(AND(C20=$Q$11,D20=$U$8),A20,"")&amp;" "&amp;IF(AND(C21=$Q$11,D21=$U$8),A21,"")&amp;" "&amp;IF(AND(C22=$Q$11,D22=$U$8),A22,"")&amp;" "&amp;IF(AND(C23=$Q$11,D23=$U$8),A23,"")&amp;" "&amp;IF(AND(C24=$Q$11,D24=$U$8),A24,"")&amp;" "&amp;IF(AND(C25=$Q$11,D25=$U$8),A25,"")&amp;" "&amp;IF(AND(C26=$Q$11,D26=$U$8),A26,"")&amp;" "&amp;IF(AND(C27=$Q$11,D27=$U$8),A27,"")&amp;" "&amp;IF(AND(C28=$Q$11,D28=$U$8),A28,"")</f>
        <v xml:space="preserve">                   </v>
      </c>
      <c r="M11" s="90" t="str">
        <f>+IF(AND(C9=$Q$11,D9=$V$8),A9,"")&amp;" "&amp;IF(AND(C10=$Q$11,D10=$V$8),A10,"")&amp;" "&amp;IF(AND(C11=$Q$11,D11=$V$8),A11,"")&amp;" "&amp;IF(AND(C12=$Q$11,D12=$V$8),A12,"")&amp;" "&amp;IF(AND(C13=$Q$11,D13=$V$8),A13,"")&amp;" "&amp;IF(AND(C14=$Q$11,D14=$V$8),A14,"")&amp;" "&amp;IF(AND(C15=$Q$11,D15=$V$8),A15,"")&amp;" "&amp;IF(AND(C16=$Q$11,D16=$V$8),A16,"")&amp;" "&amp;IF(AND(C17=$Q$11,D17=$V$8),A17,"")&amp;" "&amp;IF(AND(C18=$Q$11,D18=$V$8),A18,"")&amp;" "&amp;IF(AND(C19=$Q$11,D19=$V$8),A19,"")&amp;" "&amp;IF(AND(C20=$Q$11,D20=$V$8),A20,"")&amp;" "&amp;IF(AND(C21=$Q$11,D21=$V$8),A21,"")&amp;" "&amp;IF(AND(C22=$Q$11,D22=$V$8),A22,"")&amp;" "&amp;IF(AND(C23=$Q$11,D23=$V$8),A23,"")&amp;" "&amp;IF(AND(C24=$Q$11,D24=$V$8),A24,"")&amp;" "&amp;IF(AND(C25=$Q$11,D25=$V$8),A25,"")&amp;" "&amp;IF(AND(C26=$Q$11,D26=$V$8),A26,"")&amp;" "&amp;IF(AND(C27=$Q$11,D27=$V$8),A27,"")&amp;" "&amp;IF(AND(C28=$Q$11,D28=$V$8),A28,"")</f>
        <v xml:space="preserve">                   </v>
      </c>
      <c r="N11" s="88"/>
      <c r="O11" s="492"/>
      <c r="P11" s="91">
        <v>0.6</v>
      </c>
      <c r="Q11" s="82" t="s">
        <v>295</v>
      </c>
      <c r="R11" s="93" t="s">
        <v>297</v>
      </c>
      <c r="S11" s="93" t="s">
        <v>297</v>
      </c>
      <c r="T11" s="93" t="s">
        <v>297</v>
      </c>
      <c r="U11" s="89" t="s">
        <v>315</v>
      </c>
      <c r="V11" s="90" t="s">
        <v>316</v>
      </c>
      <c r="Y11" s="72"/>
      <c r="Z11" s="72"/>
      <c r="AA11" s="84"/>
      <c r="AB11" s="94"/>
      <c r="AC11" s="95"/>
      <c r="AD11" s="92"/>
      <c r="AE11" s="92"/>
      <c r="AF11" s="92"/>
      <c r="AG11" s="92"/>
      <c r="AH11" s="96"/>
      <c r="AI11" s="84"/>
      <c r="AJ11" s="84"/>
    </row>
    <row r="12" spans="1:36" ht="93" customHeight="1" x14ac:dyDescent="0.25">
      <c r="A12" s="85" t="str">
        <f>'2 CONTEXTO E IDENTIFICACIÓN'!A12</f>
        <v>R4</v>
      </c>
      <c r="B12" s="86" t="str">
        <f>+'2 CONTEXTO E IDENTIFICACIÓN'!J12</f>
        <v xml:space="preserve"> por a causa de </v>
      </c>
      <c r="C12" s="87" t="str">
        <f>+'3 PROBABIL E IMPACTO INHERENTE'!F12</f>
        <v/>
      </c>
      <c r="D12" s="87" t="str">
        <f>+'3 PROBABIL E IMPACTO INHERENTE'!N12</f>
        <v/>
      </c>
      <c r="E12" s="86" t="str">
        <f t="shared" ref="E12:E28" si="0">+IF(C12=$Q$9,IF(D12=$R$8,$R$9,IF(D12=$S$8,$S$9,IF(D12=$T$8,$T$9,IF(D12=$U$8,$U$9,IF(D12=$V$8,$V$9))))),IF(C12=$Q$10,IF(D12=$R$8,$R$10,IF(D12=$S$8,$S$10,IF(D12=$T$8,$T$10,IF(D12=$U$8,$U$10,IF(D12=$V$8,$V$10))))),IF(C12=$Q$11,IF(D12=$R$8,$R$11,IF(D12=$S$8,$S$11,IF(D12=$T$8,$T$11,IF(D12=$U$8,$U$11,IF(D12=$V$8,$V$11))))),IF(C12=$Q$12,IF(D12=$R$8,$R$12,IF(D12=$S$8,$S$12,IF(D12=$T$8,$T$12,IF(D12=$U$8,$U$12,IF(D12=$V$8,$V$12))))),IF(C12=$Q$13,IF(D12=$R$8,$R$13,IF(D12=$S$8,$S$13,IF(D12=$T$8,$T$13,IF(D12=$U$8,$U$13,IF(D12=$V$8,$V$13))))),"")))))</f>
        <v/>
      </c>
      <c r="F12" s="88"/>
      <c r="G12" s="494"/>
      <c r="H12" s="79" t="s">
        <v>291</v>
      </c>
      <c r="I12" s="97" t="str">
        <f>+IF(AND(C9=$Q$12,D9=$R$8),A9,"")&amp;" "&amp;IF(AND(C10=$Q$12,D10=$R$8),A10,"")&amp;" "&amp;IF(AND(C11=$Q$12,D11=$R$8),A11,"")&amp;" "&amp;IF(AND(C12=$Q$12,D12=$R$8),A12,"")&amp;" "&amp;IF(AND(C13=$Q$12,D13=$R$8),A13,"")&amp;" "&amp;IF(AND(C14=$Q$12,D14=$R$8),A14,"")&amp;" "&amp;IF(AND(C15=$Q$12,D15=$R$8),A15,"")&amp;" "&amp;IF(AND(C16=$Q$12,D16=$R$8),A16,"")&amp;" "&amp;IF(AND(C17=$Q$12,D17=$R$8),A17,"")&amp;" "&amp;IF(AND(C18=$Q$12,D18=$R$8),A18,"")&amp;" "&amp;IF(AND(C19=$Q$12,D19=$R$8),A19,"")&amp;" "&amp;IF(AND(C20=$Q$12,D20=$R$8),A20,"")&amp;" "&amp;IF(AND(C21=$Q$12,D21=$R$8),A21,"")&amp;" "&amp;IF(AND(C22=$Q$12,D22=$R$8),A22,"")&amp;" "&amp;IF(AND(C23=$Q$12,D23=$R$8),A23,"")&amp;" "&amp;IF(AND(C24=$Q$12,D24=$R$8),A24,"")&amp;" "&amp;IF(AND(C25=$Q$12,D25=$R$8),A25,"")&amp;" "&amp;IF(AND(C26=$Q$12,D26=$R$8),A26,"")&amp;" "&amp;IF(AND(C27=$Q$12,D27=$R$8),A27,"")&amp;" "&amp;IF(AND(C28=$Q$12,D28=$R$8),A28,"")</f>
        <v xml:space="preserve">                   </v>
      </c>
      <c r="J12" s="93" t="str">
        <f>+IF(AND(C9=$Q$12,D9=$S$8),A9,"")&amp;" "&amp;IF(AND(C10=$Q$12,D10=$S$8),A10,"")&amp;" "&amp;IF(AND(C11=$Q$12,D11=$S$8),A11,"")&amp;" "&amp;IF(AND(C12=$Q$12,D12=$S$8),A12,"")&amp;" "&amp;IF(AND(C13=$Q$12,D13=$S$8),A13,"")&amp;" "&amp;IF(AND(C14=$Q$12,D14=$S$8),A14,"")&amp;" "&amp;IF(AND(C15=$Q$12,D15=$S$8),A15,"")&amp;" "&amp;IF(AND(C16=$Q$12,D16=$S$8),A16,"")&amp;" "&amp;IF(AND(C17=$Q$12,D17=$S$8),A17,"")&amp;" "&amp;IF(AND(C18=$Q$12,D18=$S$8),A18,"")&amp;" "&amp;IF(AND(C19=$Q$12,D19=$S$8),A19,"")&amp;" "&amp;IF(AND(C20=$Q$12,D20=$S$8),A20,"")&amp;" "&amp;IF(AND(C21=$Q$12,D21=$S$8),A21,"")&amp;" "&amp;IF(AND(C22=$Q$12,D22=$S$8),A22,"")&amp;" "&amp;IF(AND(C23=$Q$12,D23=$S$8),A23,"")&amp;" "&amp;IF(AND(C24=$Q$12,D24=$S$8),A24,"")&amp;" "&amp;IF(AND(C25=$Q$12,D25=$S$8),A25,"")&amp;" "&amp;IF(AND(C26=$Q$12,D26=$S$8),A26,"")&amp;" "&amp;IF(AND(C27=$Q$12,D27=$S$8),A27,"")&amp;" "&amp;IF(AND(C28=$Q$12,D28=$S$8),A28,"")</f>
        <v xml:space="preserve">                   </v>
      </c>
      <c r="K12" s="93" t="str">
        <f>+IF(AND(C9=$Q$12,D9=$T$8),A9,"")&amp;" "&amp;IF(AND(C10=$Q$12,D10=$T$8),A10,"")&amp;" "&amp;IF(AND(C11=$Q$12,D11=$T$8),A11,"")&amp;" "&amp;IF(AND(C12=$Q$12,D12=$T$8),A12,"")&amp;" "&amp;IF(AND(C13=$Q$12,D13=$T$8),A13,"")&amp;" "&amp;IF(AND(C14=$Q$12,D14=$T$8),A14,"")&amp;" "&amp;IF(AND(C15=$Q$12,D15=$T$8),A15,"")&amp;" "&amp;IF(AND(C16=$Q$12,D16=$T$8),A16,"")&amp;" "&amp;IF(AND(C17=$Q$12,D17=$T$8),A17,"")&amp;" "&amp;IF(AND(C18=$Q$12,D18=$T$8),A18,"")&amp;" "&amp;IF(AND(C19=$Q$12,D19=$T$8),A19,"")&amp;" "&amp;IF(AND(C20=$Q$12,D20=$T$8),A20,"")&amp;" "&amp;IF(AND(C21=$Q$12,D21=$T$8),A21,"")&amp;" "&amp;IF(AND(C22=$Q$12,D22=$T$8),A22,"")&amp;" "&amp;IF(AND(C23=$Q$12,D23=$T$8),A23,"")&amp;" "&amp;IF(AND(C24=$Q$12,D24=$T$8),A24,"")&amp;" "&amp;IF(AND(C25=$Q$12,D25=$T$8),A25,"")&amp;" "&amp;IF(AND(C26=$Q$12,D26=$T$8),A26,"")&amp;" "&amp;IF(AND(C27=$Q$12,D27=$T$8),A27,"")&amp;" "&amp;IF(AND(C28=$Q$12,D28=$T$8),A28,"")</f>
        <v xml:space="preserve">                   </v>
      </c>
      <c r="L12" s="89" t="str">
        <f>+IF(AND(C9=$Q$12,D9=$U$8),A9,"")&amp;" "&amp;IF(AND(C10=$Q$12,D10=$U$8),A10,"")&amp;" "&amp;IF(AND(C11=$Q$12,D11=$U$8),A11,"")&amp;" "&amp;IF(AND(C12=$Q$12,D12=$U$8),A12,"")&amp;" "&amp;IF(AND(C13=$Q$12,D13=$U$8),A13,"")&amp;" "&amp;IF(AND(C14=$Q$12,D14=$U$8),A14,"")&amp;" "&amp;IF(AND(C15=$Q$12,D15=$U$8),A15,"")&amp;" "&amp;IF(AND(C16=$Q$12,D16=$U$8),A16,"")&amp;" "&amp;IF(AND(C17=$Q$12,D17=$U$8),A17,"")&amp;" "&amp;IF(AND(C18=$Q$12,D18=$U$8),A18,"")&amp;" "&amp;IF(AND(C19=$Q$12,D19=$U$8),A19,"")&amp;" "&amp;IF(AND(C20=$Q$12,D20=$U$8),A20,"")&amp;" "&amp;IF(AND(C21=$Q$12,D21=$U$8),A21,"")&amp;" "&amp;IF(AND(C22=$Q$12,D22=$U$8),A22,"")&amp;" "&amp;IF(AND(C23=$Q$12,D23=$U$8),A23,"")&amp;" "&amp;IF(AND(C24=$Q$12,D24=$U$8),A24,"")&amp;" "&amp;IF(AND(C25=$Q$12,D25=$U$8),A25,"")&amp;" "&amp;IF(AND(C26=$Q$12,D26=$U$8),A26,"")&amp;" "&amp;IF(AND(C27=$Q$12,D27=$U$8),A27,"")&amp;" "&amp;IF(AND(C28=$Q$12,D28=$U$8),A28,"")</f>
        <v xml:space="preserve">                   </v>
      </c>
      <c r="M12" s="90" t="str">
        <f>+IF(AND(C9=$Q$12,D9=$V$8),A9,"")&amp;" "&amp;IF(AND(C10=$Q$12,D10=$V$8),A10,"")&amp;" "&amp;IF(AND(C11=$Q$12,D11=$V$8),A11,"")&amp;" "&amp;IF(AND(C12=$Q$12,D12=$V$8),A12,"")&amp;" "&amp;IF(AND(C13=$Q$12,D13=$V$8),A13,"")&amp;" "&amp;IF(AND(C14=$Q$12,D14=$V$8),A14,"")&amp;" "&amp;IF(AND(C15=$Q$12,D15=$V$8),A15,"")&amp;" "&amp;IF(AND(C16=$Q$12,D16=$V$8),A16,"")&amp;" "&amp;IF(AND(C17=$Q$12,D17=$V$8),A17,"")&amp;" "&amp;IF(AND(C18=$Q$12,D18=$V$8),A18,"")&amp;" "&amp;IF(AND(C19=$Q$12,D19=$V$8),A19,"")&amp;" "&amp;IF(AND(C20=$Q$12,D20=$V$8),A20,"")&amp;" "&amp;IF(AND(C21=$Q$12,D21=$V$8),A21,"")&amp;" "&amp;IF(AND(C22=$Q$12,D22=$V$8),A22,"")&amp;" "&amp;IF(AND(C23=$Q$12,D23=$V$8),A23,"")&amp;" "&amp;IF(AND(C24=$Q$12,D24=$V$8),A24,"")&amp;" "&amp;IF(AND(C25=$Q$12,D25=$V$8),A25,"")&amp;" "&amp;IF(AND(C26=$Q$12,D26=$V$8),A26,"")&amp;" "&amp;IF(AND(C27=$Q$12,D27=$V$8),A27,"")&amp;" "&amp;IF(AND(C28=$Q$12,D28=$V$8),A28,"")</f>
        <v xml:space="preserve">                   </v>
      </c>
      <c r="N12" s="88"/>
      <c r="O12" s="492"/>
      <c r="P12" s="91">
        <v>0.4</v>
      </c>
      <c r="Q12" s="82" t="s">
        <v>291</v>
      </c>
      <c r="R12" s="97" t="s">
        <v>317</v>
      </c>
      <c r="S12" s="93" t="s">
        <v>297</v>
      </c>
      <c r="T12" s="93" t="s">
        <v>297</v>
      </c>
      <c r="U12" s="89" t="s">
        <v>315</v>
      </c>
      <c r="V12" s="90" t="s">
        <v>316</v>
      </c>
      <c r="Y12" s="72"/>
      <c r="Z12" s="72"/>
      <c r="AA12" s="84"/>
      <c r="AB12" s="94"/>
      <c r="AC12" s="95"/>
      <c r="AD12" s="92"/>
      <c r="AE12" s="92"/>
      <c r="AF12" s="92"/>
      <c r="AG12" s="96"/>
      <c r="AH12" s="92"/>
      <c r="AI12" s="84"/>
      <c r="AJ12" s="84"/>
    </row>
    <row r="13" spans="1:36" ht="93" customHeight="1" thickBot="1" x14ac:dyDescent="0.3">
      <c r="A13" s="85" t="str">
        <f>'2 CONTEXTO E IDENTIFICACIÓN'!A13</f>
        <v>R5</v>
      </c>
      <c r="B13" s="86" t="str">
        <f>+'2 CONTEXTO E IDENTIFICACIÓN'!J13</f>
        <v xml:space="preserve"> por a causa de </v>
      </c>
      <c r="C13" s="87" t="str">
        <f>+'3 PROBABIL E IMPACTO INHERENTE'!F13</f>
        <v/>
      </c>
      <c r="D13" s="87" t="str">
        <f>+'3 PROBABIL E IMPACTO INHERENTE'!N13</f>
        <v/>
      </c>
      <c r="E13" s="86" t="str">
        <f t="shared" si="0"/>
        <v/>
      </c>
      <c r="F13" s="88"/>
      <c r="G13" s="495"/>
      <c r="H13" s="98" t="s">
        <v>287</v>
      </c>
      <c r="I13" s="99" t="str">
        <f>+IF(AND(C9=$Q$13,D9=$R$8),A9,"")&amp;" "&amp;IF(AND(C10=$Q$13,D10=$R$8),A10,"")&amp;" "&amp;IF(AND(C11=$Q$13,D11=$R$8),A11,"")&amp;" "&amp;IF(AND(C12=$Q$13,D12=$R$8),A12,"")&amp;" "&amp;IF(AND(C13=$Q$13,D13=$R$8),A13,"")&amp;" "&amp;IF(AND(C14=$Q$13,D14=$R$8),A14,"")&amp;" "&amp;IF(AND(C15=$Q$13,D15=$R$8),A15,"")&amp;" "&amp;IF(AND(C16=$Q$13,D16=$R$8),A16,"")&amp;" "&amp;IF(AND(C17=$Q$13,D17=$R$8),A17,"")&amp;" "&amp;IF(AND(C18=$Q$13,D18=$R$8),A18,"")&amp;" "&amp;IF(AND(C19=$Q$13,D19=$R$8),A19,"")&amp;" "&amp;IF(AND(C20=$Q$13,D20=$R$8),A20,"")&amp;" "&amp;IF(AND(C21=$Q$13,D21=$R$8),A21,"")&amp;" "&amp;IF(AND(C22=$Q$13,D22=$R$8),A22,"")&amp;" "&amp;IF(AND(C23=$Q$13,D23=$R$8),A23,"")&amp;" "&amp;IF(AND(C24=$Q$13,D24=$R$8),A24,"")&amp;" "&amp;IF(AND(C25=$Q$13,D25=$R$8),A25,"")&amp;" "&amp;IF(AND(C26=$Q$13,D26=$R$8),A26,"")&amp;" "&amp;IF(AND(C27=$Q$13,D27=$R$8),A27,"")&amp;" "&amp;IF(AND(C28=$Q$13,D28=$R$8),A28,"")</f>
        <v xml:space="preserve">                   </v>
      </c>
      <c r="J13" s="99" t="str">
        <f>+IF(AND(C9=$Q$13,D9=$S$8),A9,"")&amp;" "&amp;IF(AND(C10=$Q$13,D10=$S$8),A10,"")&amp;" "&amp;IF(AND(C11=$Q$13,D11=$S$8),A11,"")&amp;" "&amp;IF(AND(C12=$Q$13,D12=$S$8),A12,"")&amp;" "&amp;IF(AND(C13=$Q$13,D13=$S$8),A13,"")&amp;" "&amp;IF(AND(C14=$Q$13,D14=$S$8),A14,"")&amp;" "&amp;IF(AND(C15=$Q$13,D15=$S$8),A15,"")&amp;" "&amp;IF(AND(C16=$Q$13,D16=$S$8),A16,"")&amp;" "&amp;IF(AND(C17=$Q$13,D17=$S$8),A17,"")&amp;" "&amp;IF(AND(C18=$Q$13,D18=$S$8),A18,"")&amp;" "&amp;IF(AND(C19=$Q$13,D19=$S$8),A19,"")&amp;" "&amp;IF(AND(C20=$Q$13,D20=$S$8),A20,"")&amp;" "&amp;IF(AND(C21=$Q$13,D21=$S$8),A21,"")&amp;" "&amp;IF(AND(C22=$Q$13,D22=$S$8),A22,"")&amp;" "&amp;IF(AND(C23=$Q$13,D23=$S$8),A23,"")&amp;" "&amp;IF(AND(C24=$Q$13,D24=$S$8),A24,"")&amp;" "&amp;IF(AND(C25=$Q$13,D25=$S$8),A25,"")&amp;" "&amp;IF(AND(C26=$Q$13,D26=$S$8),A26,"")&amp;" "&amp;IF(AND(C27=$Q$13,D27=$S$8),A27,"")&amp;" "&amp;IF(AND(C28=$Q$13,D28=$S$8),A28,"")</f>
        <v xml:space="preserve">                   </v>
      </c>
      <c r="K13" s="100" t="str">
        <f>+IF(AND(C9=$Q$13,D9=$T$8),A9,"")&amp;" "&amp;IF(AND(C10=$Q$13,D10=$T$8),A10,"")&amp;" "&amp;IF(AND(C11=$Q$13,D11=$T$8),A11,"")&amp;" "&amp;IF(AND(C12=$Q$13,D12=$T$8),A12,"")&amp;" "&amp;IF(AND(C13=$Q$13,D13=$T$8),A13,"")&amp;" "&amp;IF(AND(C14=$Q$13,D14=$T$8),A14,"")&amp;" "&amp;IF(AND(C15=$Q$13,D15=$T$8),A15,"")&amp;" "&amp;IF(AND(C16=$Q$13,D16=$T$8),A16,"")&amp;" "&amp;IF(AND(C17=$Q$13,D17=$T$8),A17,"")&amp;" "&amp;IF(AND(C18=$Q$13,D18=$T$8),A18,"")&amp;" "&amp;IF(AND(C19=$Q$13,D19=$T$8),A19,"")&amp;" "&amp;IF(AND(C20=$Q$13,D20=$T$8),A20,"")&amp;" "&amp;IF(AND(C21=$Q$13,D21=$T$8),A21,"")&amp;" "&amp;IF(AND(C22=$Q$13,D22=$T$8),A22,"")&amp;" "&amp;IF(AND(C23=$Q$13,D23=$T$8),A23,"")&amp;" "&amp;IF(AND(C24=$Q$13,D24=$T$8),A24,"")&amp;" "&amp;IF(AND(C25=$Q$13,D25=$T$8),A25,"")&amp;" "&amp;IF(AND(C26=$Q$13,D26=$T$8),A26,"")&amp;" "&amp;IF(AND(C27=$Q$13,D27=$T$8),A27,"")&amp;" "&amp;IF(AND(C28=$Q$13,D28=$T$8),A28,"")</f>
        <v xml:space="preserve">                   </v>
      </c>
      <c r="L13" s="101" t="str">
        <f>+IF(AND(C9=$Q$13,D9=$U$8),A9,"")&amp;" "&amp;IF(AND(C10=$Q$13,D10=$U$8),A10,"")&amp;" "&amp;IF(AND(C11=$Q$13,D11=$U$8),A11,"")&amp;" "&amp;IF(AND(C12=$Q$13,D12=$U$8),A12,"")&amp;" "&amp;IF(AND(C13=$Q$13,D13=$U$8),A13,"")&amp;" "&amp;IF(AND(C14=$Q$13,D14=$U$8),A14,"")&amp;" "&amp;IF(AND(C15=$Q$13,D15=$U$8),A15,"")&amp;" "&amp;IF(AND(C16=$Q$13,D16=$U$8),A16,"")&amp;" "&amp;IF(AND(C17=$Q$13,D17=$U$8),A17,"")&amp;" "&amp;IF(AND(C18=$Q$13,D18=$U$8),A18,"")&amp;" "&amp;IF(AND(C19=$Q$13,D19=$U$8),A19,"")&amp;" "&amp;IF(AND(C20=$Q$13,D20=$U$8),A20,"")&amp;" "&amp;IF(AND(C21=$Q$13,D21=$U$8),A21,"")&amp;" "&amp;IF(AND(C22=$Q$13,D22=$U$8),A22,"")&amp;" "&amp;IF(AND(C23=$Q$13,D23=$U$8),A23,"")&amp;" "&amp;IF(AND(C24=$Q$13,D24=$U$8),A24,"")&amp;" "&amp;IF(AND(C25=$Q$13,D25=$U$8),A25,"")&amp;" "&amp;IF(AND(C26=$Q$13,D26=$U$8),A26,"")&amp;" "&amp;IF(AND(C27=$Q$13,D27=$U$8),A27,"")&amp;" "&amp;IF(AND(C28=$Q$13,D28=$U$8),A28,"")</f>
        <v xml:space="preserve">                   </v>
      </c>
      <c r="M13" s="102" t="str">
        <f>+IF(AND(C9=$Q$13,D9=$V$8),A9,"")&amp;" "&amp;IF(AND(C10=$Q$13,D10=$V$8),A10,"")&amp;" "&amp;IF(AND(C11=$Q$13,D11=$V$8),A11,"")&amp;" "&amp;IF(AND(C12=$Q$13,D12=$V$8),A12,"")&amp;" "&amp;IF(AND(C13=$Q$13,D13=$V$8),A13,"")&amp;" "&amp;IF(AND(C14=$Q$13,D14=$V$8),A14,"")&amp;" "&amp;IF(AND(C15=$Q$13,D15=$V$8),A15,"")&amp;" "&amp;IF(AND(C16=$Q$13,D16=$V$8),A16,"")&amp;" "&amp;IF(AND(C17=$Q$13,D17=$V$8),A17,"")&amp;" "&amp;IF(AND(C18=$Q$13,D18=$V$8),A18,"")&amp;" "&amp;IF(AND(C19=$Q$13,D19=$V$8),A19,"")&amp;" "&amp;IF(AND(C20=$Q$13,D20=$V$8),A20,"")&amp;" "&amp;IF(AND(C21=$Q$13,D21=$V$8),A21,"")&amp;" "&amp;IF(AND(C22=$Q$13,D22=$V$8),A22,"")&amp;" "&amp;IF(AND(C23=$Q$13,D23=$V$8),A23,"")&amp;" "&amp;IF(AND(C24=$Q$13,D24=$V$8),A24,"")&amp;" "&amp;IF(AND(C25=$Q$13,D25=$V$8),A25,"")&amp;" "&amp;IF(AND(C26=$Q$13,D26=$V$8),A26,"")&amp;" "&amp;IF(AND(C27=$Q$13,D27=$V$8),A27,"")&amp;" "&amp;IF(AND(C28=$Q$13,D28=$V$8),A28,"")</f>
        <v xml:space="preserve">                   </v>
      </c>
      <c r="N13" s="88"/>
      <c r="O13" s="493"/>
      <c r="P13" s="103">
        <v>0.2</v>
      </c>
      <c r="Q13" s="104" t="s">
        <v>287</v>
      </c>
      <c r="R13" s="99" t="s">
        <v>317</v>
      </c>
      <c r="S13" s="99" t="s">
        <v>317</v>
      </c>
      <c r="T13" s="100" t="s">
        <v>297</v>
      </c>
      <c r="U13" s="101" t="s">
        <v>315</v>
      </c>
      <c r="V13" s="102" t="s">
        <v>316</v>
      </c>
      <c r="Y13" s="72"/>
      <c r="Z13" s="72"/>
      <c r="AA13" s="84"/>
      <c r="AB13" s="94"/>
      <c r="AC13" s="95"/>
      <c r="AD13" s="92"/>
      <c r="AE13" s="92"/>
      <c r="AF13" s="92"/>
      <c r="AG13" s="105"/>
      <c r="AH13" s="92"/>
      <c r="AI13" s="84"/>
      <c r="AJ13" s="84"/>
    </row>
    <row r="14" spans="1:36" ht="93" customHeight="1" x14ac:dyDescent="0.25">
      <c r="A14" s="85" t="str">
        <f>'2 CONTEXTO E IDENTIFICACIÓN'!A14</f>
        <v>R6</v>
      </c>
      <c r="B14" s="86" t="str">
        <f>+'2 CONTEXTO E IDENTIFICACIÓN'!J14</f>
        <v xml:space="preserve"> por a causa de </v>
      </c>
      <c r="C14" s="87" t="str">
        <f>+'3 PROBABIL E IMPACTO INHERENTE'!F14</f>
        <v/>
      </c>
      <c r="D14" s="87" t="str">
        <f>+'3 PROBABIL E IMPACTO INHERENTE'!N14</f>
        <v/>
      </c>
      <c r="E14" s="86" t="str">
        <f t="shared" si="0"/>
        <v/>
      </c>
      <c r="F14" s="88"/>
      <c r="G14" s="88"/>
      <c r="H14" s="88"/>
      <c r="I14" s="88"/>
      <c r="J14" s="88"/>
      <c r="K14" s="88"/>
      <c r="L14" s="88"/>
      <c r="M14" s="88"/>
      <c r="N14" s="88"/>
      <c r="Y14" s="72"/>
      <c r="Z14" s="72"/>
      <c r="AA14" s="84"/>
      <c r="AB14" s="94"/>
      <c r="AC14" s="95"/>
      <c r="AD14" s="92"/>
      <c r="AE14" s="92"/>
      <c r="AF14" s="92"/>
      <c r="AG14" s="92"/>
      <c r="AH14" s="92"/>
      <c r="AI14" s="84"/>
      <c r="AJ14" s="84"/>
    </row>
    <row r="15" spans="1:36" ht="93" customHeight="1" x14ac:dyDescent="0.25">
      <c r="A15" s="85" t="str">
        <f>'2 CONTEXTO E IDENTIFICACIÓN'!A15</f>
        <v>R7</v>
      </c>
      <c r="B15" s="86" t="str">
        <f>+'2 CONTEXTO E IDENTIFICACIÓN'!J15</f>
        <v xml:space="preserve"> por a causa de </v>
      </c>
      <c r="C15" s="87" t="str">
        <f>+'3 PROBABIL E IMPACTO INHERENTE'!F15</f>
        <v/>
      </c>
      <c r="D15" s="87" t="str">
        <f>+'3 PROBABIL E IMPACTO INHERENTE'!N15</f>
        <v/>
      </c>
      <c r="E15" s="86" t="str">
        <f t="shared" si="0"/>
        <v/>
      </c>
      <c r="F15" s="88"/>
      <c r="G15" s="88"/>
      <c r="H15" s="88"/>
      <c r="I15" s="88"/>
      <c r="J15" s="88"/>
      <c r="K15" s="88"/>
      <c r="L15" s="88"/>
      <c r="M15" s="88"/>
      <c r="N15" s="88"/>
      <c r="R15" s="76" t="s">
        <v>318</v>
      </c>
      <c r="T15" s="72"/>
      <c r="U15" s="72"/>
      <c r="V15" s="72"/>
      <c r="W15" s="72"/>
      <c r="X15" s="72"/>
      <c r="Y15" s="72"/>
      <c r="Z15" s="72"/>
      <c r="AA15" s="84"/>
      <c r="AB15" s="94"/>
      <c r="AC15" s="84"/>
      <c r="AD15" s="95"/>
      <c r="AE15" s="95"/>
      <c r="AF15" s="95"/>
      <c r="AG15" s="95"/>
      <c r="AH15" s="95"/>
      <c r="AI15" s="84"/>
      <c r="AJ15" s="84"/>
    </row>
    <row r="16" spans="1:36" ht="93" customHeight="1" x14ac:dyDescent="0.25">
      <c r="A16" s="85" t="str">
        <f>'2 CONTEXTO E IDENTIFICACIÓN'!A16</f>
        <v>R8</v>
      </c>
      <c r="B16" s="86" t="str">
        <f>+'2 CONTEXTO E IDENTIFICACIÓN'!J16</f>
        <v xml:space="preserve"> por a causa de </v>
      </c>
      <c r="C16" s="87" t="str">
        <f>+'3 PROBABIL E IMPACTO INHERENTE'!F16</f>
        <v/>
      </c>
      <c r="D16" s="87" t="str">
        <f>+'3 PROBABIL E IMPACTO INHERENTE'!N16</f>
        <v/>
      </c>
      <c r="E16" s="86" t="str">
        <f t="shared" si="0"/>
        <v/>
      </c>
      <c r="F16" s="88"/>
      <c r="G16" s="88"/>
      <c r="H16" s="88"/>
      <c r="I16" s="88"/>
      <c r="J16" s="88"/>
      <c r="K16" s="88"/>
      <c r="L16" s="88"/>
      <c r="M16" s="88"/>
      <c r="N16" s="88"/>
      <c r="R16" s="106" t="s">
        <v>316</v>
      </c>
      <c r="T16" s="72"/>
      <c r="U16" s="72"/>
      <c r="V16" s="72"/>
      <c r="W16" s="72"/>
      <c r="X16" s="72"/>
      <c r="Y16" s="72"/>
      <c r="Z16" s="72"/>
      <c r="AA16" s="84"/>
      <c r="AB16" s="84"/>
      <c r="AC16" s="84"/>
      <c r="AD16" s="92"/>
      <c r="AE16" s="92"/>
      <c r="AF16" s="92"/>
      <c r="AG16" s="92"/>
      <c r="AH16" s="92"/>
      <c r="AI16" s="84"/>
      <c r="AJ16" s="84"/>
    </row>
    <row r="17" spans="1:36" ht="93" customHeight="1" x14ac:dyDescent="0.25">
      <c r="A17" s="85" t="str">
        <f>'2 CONTEXTO E IDENTIFICACIÓN'!A17</f>
        <v>R9</v>
      </c>
      <c r="B17" s="86" t="str">
        <f>+'2 CONTEXTO E IDENTIFICACIÓN'!J17</f>
        <v xml:space="preserve"> por a causa de </v>
      </c>
      <c r="C17" s="87" t="str">
        <f>+'3 PROBABIL E IMPACTO INHERENTE'!F17</f>
        <v/>
      </c>
      <c r="D17" s="87" t="str">
        <f>+'3 PROBABIL E IMPACTO INHERENTE'!N17</f>
        <v/>
      </c>
      <c r="E17" s="86" t="str">
        <f t="shared" si="0"/>
        <v/>
      </c>
      <c r="F17" s="88"/>
      <c r="G17" s="88"/>
      <c r="H17" s="88"/>
      <c r="I17" s="88"/>
      <c r="J17" s="88"/>
      <c r="K17" s="88"/>
      <c r="L17" s="88"/>
      <c r="M17" s="88"/>
      <c r="N17" s="88"/>
      <c r="R17" s="89" t="s">
        <v>315</v>
      </c>
      <c r="S17" s="72"/>
      <c r="T17" s="72"/>
      <c r="U17" s="72"/>
      <c r="V17" s="72"/>
      <c r="W17" s="72"/>
      <c r="X17" s="72"/>
      <c r="Y17" s="72"/>
      <c r="Z17" s="72"/>
      <c r="AA17" s="84"/>
      <c r="AB17" s="84"/>
      <c r="AC17" s="84"/>
      <c r="AD17" s="92"/>
      <c r="AE17" s="92"/>
      <c r="AF17" s="92"/>
      <c r="AG17" s="92"/>
      <c r="AH17" s="92"/>
      <c r="AI17" s="84"/>
      <c r="AJ17" s="84"/>
    </row>
    <row r="18" spans="1:36" ht="93" customHeight="1" x14ac:dyDescent="0.25">
      <c r="A18" s="85" t="str">
        <f>'2 CONTEXTO E IDENTIFICACIÓN'!A18</f>
        <v>R10</v>
      </c>
      <c r="B18" s="86" t="str">
        <f>+'2 CONTEXTO E IDENTIFICACIÓN'!J18</f>
        <v xml:space="preserve"> por a causa de </v>
      </c>
      <c r="C18" s="87" t="str">
        <f>+'3 PROBABIL E IMPACTO INHERENTE'!F18</f>
        <v/>
      </c>
      <c r="D18" s="87" t="str">
        <f>+'3 PROBABIL E IMPACTO INHERENTE'!N18</f>
        <v/>
      </c>
      <c r="E18" s="86" t="str">
        <f t="shared" si="0"/>
        <v/>
      </c>
      <c r="F18" s="88"/>
      <c r="G18" s="88"/>
      <c r="H18" s="88"/>
      <c r="I18" s="88"/>
      <c r="J18" s="88"/>
      <c r="K18" s="88"/>
      <c r="L18" s="88"/>
      <c r="M18" s="88"/>
      <c r="N18" s="88"/>
      <c r="Q18" s="107"/>
      <c r="R18" s="93" t="s">
        <v>297</v>
      </c>
      <c r="S18" s="107"/>
      <c r="T18" s="107"/>
      <c r="U18" s="107"/>
      <c r="V18" s="107"/>
      <c r="W18" s="107"/>
      <c r="X18" s="107"/>
      <c r="Y18" s="107"/>
      <c r="Z18" s="107"/>
      <c r="AA18" s="84"/>
      <c r="AB18" s="84"/>
      <c r="AC18" s="108"/>
      <c r="AD18" s="108"/>
      <c r="AE18" s="108"/>
      <c r="AF18" s="108"/>
      <c r="AG18" s="108"/>
      <c r="AH18" s="108"/>
      <c r="AI18" s="84"/>
      <c r="AJ18" s="84"/>
    </row>
    <row r="19" spans="1:36" ht="93" customHeight="1" x14ac:dyDescent="0.25">
      <c r="A19" s="85" t="str">
        <f>'2 CONTEXTO E IDENTIFICACIÓN'!A19</f>
        <v>R11</v>
      </c>
      <c r="B19" s="86" t="str">
        <f>+'2 CONTEXTO E IDENTIFICACIÓN'!J19</f>
        <v xml:space="preserve"> por a causa de </v>
      </c>
      <c r="C19" s="87" t="str">
        <f>+'3 PROBABIL E IMPACTO INHERENTE'!F19</f>
        <v/>
      </c>
      <c r="D19" s="87" t="str">
        <f>+'3 PROBABIL E IMPACTO INHERENTE'!N19</f>
        <v/>
      </c>
      <c r="E19" s="86" t="str">
        <f t="shared" si="0"/>
        <v/>
      </c>
      <c r="F19" s="88"/>
      <c r="G19" s="88"/>
      <c r="H19" s="88"/>
      <c r="I19" s="88"/>
      <c r="J19" s="88"/>
      <c r="K19" s="88"/>
      <c r="L19" s="88"/>
      <c r="M19" s="88"/>
      <c r="N19" s="88"/>
      <c r="Q19" s="107"/>
      <c r="R19" s="97" t="s">
        <v>317</v>
      </c>
      <c r="Y19" s="107"/>
      <c r="Z19" s="107"/>
      <c r="AA19" s="84"/>
      <c r="AB19" s="84"/>
      <c r="AC19" s="84"/>
      <c r="AD19" s="92"/>
      <c r="AE19" s="92"/>
      <c r="AF19" s="92"/>
      <c r="AG19" s="92"/>
      <c r="AH19" s="92"/>
      <c r="AI19" s="84"/>
      <c r="AJ19" s="84"/>
    </row>
    <row r="20" spans="1:36" ht="93" customHeight="1" x14ac:dyDescent="0.25">
      <c r="A20" s="85" t="str">
        <f>'2 CONTEXTO E IDENTIFICACIÓN'!A20</f>
        <v>R12</v>
      </c>
      <c r="B20" s="86" t="str">
        <f>+'2 CONTEXTO E IDENTIFICACIÓN'!J20</f>
        <v xml:space="preserve"> por a causa de </v>
      </c>
      <c r="C20" s="87" t="str">
        <f>+'3 PROBABIL E IMPACTO INHERENTE'!F20</f>
        <v/>
      </c>
      <c r="D20" s="87" t="str">
        <f>+'3 PROBABIL E IMPACTO INHERENTE'!N20</f>
        <v/>
      </c>
      <c r="E20" s="86" t="str">
        <f t="shared" si="0"/>
        <v/>
      </c>
      <c r="F20" s="88"/>
      <c r="G20" s="88"/>
      <c r="H20" s="88"/>
      <c r="I20" s="88"/>
      <c r="J20" s="88"/>
      <c r="K20" s="88"/>
      <c r="L20" s="88"/>
      <c r="M20" s="88"/>
      <c r="N20" s="88"/>
      <c r="O20" s="109"/>
      <c r="P20" s="109"/>
      <c r="Q20" s="107"/>
      <c r="Y20" s="107"/>
      <c r="Z20" s="107"/>
      <c r="AA20" s="84"/>
      <c r="AB20" s="84"/>
      <c r="AC20" s="84"/>
      <c r="AD20" s="92"/>
      <c r="AE20" s="92"/>
      <c r="AF20" s="92"/>
      <c r="AG20" s="92"/>
      <c r="AH20" s="92"/>
      <c r="AI20" s="84"/>
      <c r="AJ20" s="84"/>
    </row>
    <row r="21" spans="1:36" ht="93" customHeight="1" x14ac:dyDescent="0.25">
      <c r="A21" s="85" t="str">
        <f>'2 CONTEXTO E IDENTIFICACIÓN'!A21</f>
        <v>R13</v>
      </c>
      <c r="B21" s="86" t="str">
        <f>+'2 CONTEXTO E IDENTIFICACIÓN'!J21</f>
        <v xml:space="preserve"> por a causa de </v>
      </c>
      <c r="C21" s="87" t="str">
        <f>+'3 PROBABIL E IMPACTO INHERENTE'!F21</f>
        <v/>
      </c>
      <c r="D21" s="87" t="str">
        <f>+'3 PROBABIL E IMPACTO INHERENTE'!N21</f>
        <v/>
      </c>
      <c r="E21" s="86" t="str">
        <f t="shared" si="0"/>
        <v/>
      </c>
      <c r="F21" s="88"/>
      <c r="G21" s="88"/>
      <c r="H21" s="88"/>
      <c r="I21" s="88"/>
      <c r="J21" s="88"/>
      <c r="K21" s="88"/>
      <c r="L21" s="88"/>
      <c r="M21" s="88"/>
      <c r="N21" s="88"/>
      <c r="O21" s="109"/>
      <c r="P21" s="109"/>
      <c r="Q21" s="110"/>
      <c r="Y21" s="107"/>
      <c r="Z21" s="107"/>
      <c r="AA21" s="84"/>
      <c r="AB21" s="105"/>
      <c r="AC21" s="105"/>
      <c r="AD21" s="105"/>
      <c r="AE21" s="105"/>
      <c r="AF21" s="105"/>
      <c r="AG21" s="105"/>
      <c r="AH21" s="92"/>
      <c r="AI21" s="84"/>
      <c r="AJ21" s="84"/>
    </row>
    <row r="22" spans="1:36" ht="93" customHeight="1" x14ac:dyDescent="0.25">
      <c r="A22" s="85" t="str">
        <f>'2 CONTEXTO E IDENTIFICACIÓN'!A22</f>
        <v>R14</v>
      </c>
      <c r="B22" s="86" t="str">
        <f>+'2 CONTEXTO E IDENTIFICACIÓN'!J22</f>
        <v xml:space="preserve"> por a causa de </v>
      </c>
      <c r="C22" s="87" t="str">
        <f>+'3 PROBABIL E IMPACTO INHERENTE'!F22</f>
        <v/>
      </c>
      <c r="D22" s="87" t="str">
        <f>+'3 PROBABIL E IMPACTO INHERENTE'!N22</f>
        <v/>
      </c>
      <c r="E22" s="86" t="str">
        <f t="shared" si="0"/>
        <v/>
      </c>
      <c r="F22" s="88"/>
      <c r="G22" s="88"/>
      <c r="H22" s="88"/>
      <c r="I22" s="88"/>
      <c r="J22" s="88"/>
      <c r="K22" s="88"/>
      <c r="L22" s="88"/>
      <c r="M22" s="88"/>
      <c r="N22" s="88"/>
      <c r="O22" s="109"/>
      <c r="P22" s="109"/>
      <c r="AA22" s="84"/>
      <c r="AB22" s="111"/>
      <c r="AC22" s="111"/>
      <c r="AD22" s="111"/>
      <c r="AE22" s="111"/>
      <c r="AF22" s="111"/>
      <c r="AG22" s="111"/>
      <c r="AH22" s="92"/>
      <c r="AI22" s="84"/>
      <c r="AJ22" s="84"/>
    </row>
    <row r="23" spans="1:36" ht="93" customHeight="1" x14ac:dyDescent="0.25">
      <c r="A23" s="85" t="str">
        <f>'2 CONTEXTO E IDENTIFICACIÓN'!A23</f>
        <v>R15</v>
      </c>
      <c r="B23" s="86" t="str">
        <f>+'2 CONTEXTO E IDENTIFICACIÓN'!J23</f>
        <v xml:space="preserve"> por a causa de </v>
      </c>
      <c r="C23" s="87" t="str">
        <f>+'3 PROBABIL E IMPACTO INHERENTE'!F23</f>
        <v/>
      </c>
      <c r="D23" s="87" t="str">
        <f>+'3 PROBABIL E IMPACTO INHERENTE'!N23</f>
        <v/>
      </c>
      <c r="E23" s="86" t="str">
        <f t="shared" si="0"/>
        <v/>
      </c>
      <c r="F23" s="88"/>
      <c r="G23" s="88"/>
      <c r="H23" s="88"/>
      <c r="I23" s="88"/>
      <c r="J23" s="88"/>
      <c r="K23" s="88"/>
      <c r="L23" s="88"/>
      <c r="M23" s="88"/>
      <c r="N23" s="88"/>
      <c r="O23" s="109"/>
      <c r="P23" s="109"/>
      <c r="AA23" s="84"/>
      <c r="AB23" s="105"/>
      <c r="AC23" s="105"/>
      <c r="AD23" s="105"/>
      <c r="AE23" s="105"/>
      <c r="AF23" s="105"/>
      <c r="AG23" s="105"/>
      <c r="AH23" s="92"/>
      <c r="AI23" s="84"/>
      <c r="AJ23" s="84"/>
    </row>
    <row r="24" spans="1:36" ht="93" customHeight="1" x14ac:dyDescent="0.25">
      <c r="A24" s="85" t="str">
        <f>'2 CONTEXTO E IDENTIFICACIÓN'!A24</f>
        <v>R16</v>
      </c>
      <c r="B24" s="86" t="str">
        <f>+'2 CONTEXTO E IDENTIFICACIÓN'!J24</f>
        <v xml:space="preserve"> por a causa de </v>
      </c>
      <c r="C24" s="87" t="str">
        <f>+'3 PROBABIL E IMPACTO INHERENTE'!F24</f>
        <v/>
      </c>
      <c r="D24" s="87" t="str">
        <f>+'3 PROBABIL E IMPACTO INHERENTE'!N24</f>
        <v/>
      </c>
      <c r="E24" s="86" t="str">
        <f t="shared" si="0"/>
        <v/>
      </c>
      <c r="F24" s="88"/>
      <c r="G24" s="88"/>
      <c r="H24" s="88"/>
      <c r="I24" s="88"/>
      <c r="J24" s="88"/>
      <c r="K24" s="88"/>
      <c r="L24" s="88"/>
      <c r="M24" s="88"/>
      <c r="N24" s="88"/>
      <c r="AA24" s="84"/>
      <c r="AB24" s="105"/>
      <c r="AC24" s="105"/>
      <c r="AD24" s="105"/>
      <c r="AE24" s="105"/>
      <c r="AF24" s="105"/>
      <c r="AG24" s="105"/>
      <c r="AH24" s="92"/>
      <c r="AI24" s="84"/>
      <c r="AJ24" s="84"/>
    </row>
    <row r="25" spans="1:36" ht="93" customHeight="1" x14ac:dyDescent="0.3">
      <c r="A25" s="85" t="str">
        <f>'2 CONTEXTO E IDENTIFICACIÓN'!A25</f>
        <v>R17</v>
      </c>
      <c r="B25" s="86" t="str">
        <f>+'2 CONTEXTO E IDENTIFICACIÓN'!J25</f>
        <v xml:space="preserve"> por a causa de </v>
      </c>
      <c r="C25" s="87" t="str">
        <f>+'3 PROBABIL E IMPACTO INHERENTE'!F25</f>
        <v/>
      </c>
      <c r="D25" s="87" t="str">
        <f>+'3 PROBABIL E IMPACTO INHERENTE'!N25</f>
        <v/>
      </c>
      <c r="E25" s="86" t="str">
        <f t="shared" si="0"/>
        <v/>
      </c>
      <c r="F25" s="88"/>
      <c r="G25" s="88"/>
      <c r="H25" s="88"/>
      <c r="I25" s="88"/>
      <c r="J25" s="88"/>
      <c r="K25" s="88"/>
      <c r="L25" s="88"/>
      <c r="M25" s="88"/>
      <c r="N25" s="88"/>
    </row>
    <row r="26" spans="1:36" ht="93" customHeight="1" x14ac:dyDescent="0.3">
      <c r="A26" s="85" t="str">
        <f>'2 CONTEXTO E IDENTIFICACIÓN'!A26</f>
        <v>R18</v>
      </c>
      <c r="B26" s="86" t="str">
        <f>+'2 CONTEXTO E IDENTIFICACIÓN'!J26</f>
        <v xml:space="preserve"> por a causa de </v>
      </c>
      <c r="C26" s="87" t="str">
        <f>+'3 PROBABIL E IMPACTO INHERENTE'!F26</f>
        <v/>
      </c>
      <c r="D26" s="87" t="str">
        <f>+'3 PROBABIL E IMPACTO INHERENTE'!N26</f>
        <v/>
      </c>
      <c r="E26" s="86" t="str">
        <f t="shared" si="0"/>
        <v/>
      </c>
      <c r="F26" s="88"/>
      <c r="G26" s="88"/>
      <c r="H26" s="88"/>
      <c r="I26" s="88"/>
      <c r="J26" s="88"/>
      <c r="K26" s="88"/>
      <c r="L26" s="88"/>
      <c r="M26" s="88"/>
      <c r="N26" s="88"/>
    </row>
    <row r="27" spans="1:36" ht="93" customHeight="1" x14ac:dyDescent="0.3">
      <c r="A27" s="85" t="str">
        <f>'2 CONTEXTO E IDENTIFICACIÓN'!A27</f>
        <v>R19</v>
      </c>
      <c r="B27" s="86" t="str">
        <f>+'2 CONTEXTO E IDENTIFICACIÓN'!J27</f>
        <v xml:space="preserve"> por a causa de </v>
      </c>
      <c r="C27" s="87" t="str">
        <f>+'3 PROBABIL E IMPACTO INHERENTE'!F27</f>
        <v/>
      </c>
      <c r="D27" s="87" t="str">
        <f>+'3 PROBABIL E IMPACTO INHERENTE'!N27</f>
        <v/>
      </c>
      <c r="E27" s="86" t="str">
        <f t="shared" si="0"/>
        <v/>
      </c>
      <c r="F27" s="88"/>
      <c r="G27" s="88"/>
      <c r="H27" s="88"/>
      <c r="I27" s="88"/>
      <c r="J27" s="88"/>
      <c r="K27" s="88"/>
      <c r="L27" s="88"/>
      <c r="M27" s="88"/>
      <c r="N27" s="88"/>
    </row>
    <row r="28" spans="1:36" ht="93" customHeight="1" x14ac:dyDescent="0.3">
      <c r="A28" s="85" t="str">
        <f>'2 CONTEXTO E IDENTIFICACIÓN'!A28</f>
        <v>R20</v>
      </c>
      <c r="B28" s="86" t="str">
        <f>+'2 CONTEXTO E IDENTIFICACIÓN'!J28</f>
        <v xml:space="preserve"> por a causa de </v>
      </c>
      <c r="C28" s="87" t="str">
        <f>+'3 PROBABIL E IMPACTO INHERENTE'!F28</f>
        <v/>
      </c>
      <c r="D28" s="87" t="str">
        <f>+'3 PROBABIL E IMPACTO INHERENTE'!N28</f>
        <v/>
      </c>
      <c r="E28" s="86" t="str">
        <f t="shared" si="0"/>
        <v/>
      </c>
      <c r="F28" s="88"/>
      <c r="G28" s="88"/>
      <c r="H28" s="88"/>
      <c r="I28" s="88"/>
      <c r="J28" s="88"/>
      <c r="K28" s="88"/>
      <c r="L28" s="88"/>
      <c r="M28" s="88"/>
      <c r="N28" s="88"/>
    </row>
    <row r="29" spans="1:36" ht="14.4" customHeight="1" x14ac:dyDescent="0.3">
      <c r="B29" s="68"/>
      <c r="D29" s="68"/>
      <c r="E29" s="68"/>
      <c r="F29" s="68"/>
      <c r="G29" s="68"/>
      <c r="H29" s="68"/>
      <c r="I29" s="68"/>
      <c r="J29" s="68"/>
      <c r="K29" s="68"/>
      <c r="L29" s="68"/>
      <c r="M29" s="68"/>
      <c r="N29" s="68"/>
      <c r="Y29" s="73"/>
      <c r="Z29" s="73"/>
      <c r="AA29" s="73"/>
      <c r="AB29" s="73"/>
      <c r="AC29" s="73"/>
      <c r="AD29" s="68"/>
      <c r="AE29" s="68"/>
      <c r="AF29" s="68"/>
      <c r="AG29" s="68"/>
      <c r="AH29" s="68"/>
    </row>
    <row r="30" spans="1:36" ht="39" customHeight="1" x14ac:dyDescent="0.3">
      <c r="B30" s="68"/>
      <c r="D30" s="68"/>
      <c r="E30" s="68"/>
      <c r="F30" s="68"/>
      <c r="G30" s="68"/>
      <c r="H30" s="68"/>
      <c r="I30" s="68"/>
      <c r="J30" s="68"/>
      <c r="K30" s="68"/>
      <c r="L30" s="68"/>
      <c r="M30" s="68"/>
      <c r="N30" s="68"/>
      <c r="Y30" s="73"/>
      <c r="Z30" s="73"/>
      <c r="AA30" s="73"/>
      <c r="AB30" s="73"/>
      <c r="AC30" s="73"/>
      <c r="AD30" s="68"/>
      <c r="AE30" s="68"/>
      <c r="AF30" s="68"/>
      <c r="AG30" s="68"/>
      <c r="AH30" s="68"/>
    </row>
    <row r="31" spans="1:36" ht="19.5" customHeight="1" x14ac:dyDescent="0.3">
      <c r="B31" s="68"/>
      <c r="D31" s="68"/>
      <c r="E31" s="68"/>
      <c r="F31" s="68"/>
      <c r="G31" s="68"/>
      <c r="H31" s="68"/>
      <c r="I31" s="68"/>
      <c r="J31" s="68"/>
      <c r="K31" s="68"/>
      <c r="L31" s="68"/>
      <c r="M31" s="68"/>
      <c r="N31" s="68"/>
      <c r="Y31" s="73"/>
      <c r="Z31" s="73"/>
      <c r="AA31" s="73"/>
      <c r="AB31" s="73"/>
      <c r="AC31" s="73"/>
      <c r="AD31" s="68"/>
      <c r="AE31" s="68"/>
      <c r="AF31" s="68"/>
      <c r="AG31" s="68"/>
      <c r="AH31" s="68"/>
    </row>
    <row r="32" spans="1:36" ht="19.5" customHeight="1" x14ac:dyDescent="0.3">
      <c r="B32" s="68"/>
      <c r="D32" s="68"/>
      <c r="E32" s="68"/>
      <c r="F32" s="68"/>
      <c r="G32" s="68"/>
      <c r="H32" s="68"/>
      <c r="I32" s="68"/>
      <c r="J32" s="68"/>
      <c r="K32" s="68"/>
      <c r="L32" s="68"/>
      <c r="M32" s="68"/>
      <c r="N32" s="68"/>
      <c r="Y32" s="73"/>
      <c r="Z32" s="73"/>
      <c r="AA32" s="73"/>
      <c r="AB32" s="73"/>
      <c r="AC32" s="73"/>
      <c r="AD32" s="68"/>
      <c r="AE32" s="68"/>
      <c r="AF32" s="68"/>
      <c r="AG32" s="68"/>
      <c r="AH32" s="68"/>
    </row>
    <row r="33" spans="25:29" s="68" customFormat="1" ht="19.5" customHeight="1" x14ac:dyDescent="0.3">
      <c r="Y33" s="73"/>
      <c r="Z33" s="73"/>
      <c r="AA33" s="73"/>
      <c r="AB33" s="73"/>
      <c r="AC33" s="73"/>
    </row>
    <row r="34" spans="25:29" s="68" customFormat="1" ht="19.5" customHeight="1" x14ac:dyDescent="0.3">
      <c r="Y34" s="73"/>
      <c r="Z34" s="73"/>
      <c r="AA34" s="73"/>
      <c r="AB34" s="73"/>
      <c r="AC34" s="73"/>
    </row>
    <row r="35" spans="25:29" s="68" customFormat="1" ht="19.5" customHeight="1" x14ac:dyDescent="0.3">
      <c r="Y35" s="73"/>
      <c r="Z35" s="73"/>
      <c r="AA35" s="73"/>
      <c r="AB35" s="73"/>
      <c r="AC35" s="73"/>
    </row>
  </sheetData>
  <sheetProtection sheet="1" formatCells="0" formatColumns="0" formatRows="0" sort="0" autoFilter="0" pivotTables="0"/>
  <dataConsolidate/>
  <mergeCells count="11">
    <mergeCell ref="R6:V6"/>
    <mergeCell ref="A1:A2"/>
    <mergeCell ref="C7:E7"/>
    <mergeCell ref="O9:O13"/>
    <mergeCell ref="I7:M7"/>
    <mergeCell ref="G9:G13"/>
    <mergeCell ref="B1:B2"/>
    <mergeCell ref="G6:M6"/>
    <mergeCell ref="B4:D4"/>
    <mergeCell ref="B5:D5"/>
    <mergeCell ref="C1:D1"/>
  </mergeCells>
  <conditionalFormatting sqref="C9:C28">
    <cfRule type="cellIs" dxfId="78" priority="6" operator="equal">
      <formula>$Q$13</formula>
    </cfRule>
    <cfRule type="cellIs" dxfId="77" priority="7" operator="equal">
      <formula>$Q$12</formula>
    </cfRule>
    <cfRule type="cellIs" dxfId="76" priority="8" operator="equal">
      <formula>$Q$11</formula>
    </cfRule>
    <cfRule type="cellIs" dxfId="75" priority="9" operator="equal">
      <formula>$Q$10</formula>
    </cfRule>
    <cfRule type="cellIs" dxfId="74" priority="10" operator="equal">
      <formula>$Q$9</formula>
    </cfRule>
  </conditionalFormatting>
  <conditionalFormatting sqref="D9:D28">
    <cfRule type="cellIs" dxfId="73" priority="1" operator="equal">
      <formula>$R$8</formula>
    </cfRule>
    <cfRule type="cellIs" dxfId="72" priority="2" operator="equal">
      <formula>$S$8</formula>
    </cfRule>
    <cfRule type="cellIs" dxfId="71" priority="3" operator="equal">
      <formula>$T$8</formula>
    </cfRule>
    <cfRule type="cellIs" dxfId="70" priority="4" operator="equal">
      <formula>$U$8</formula>
    </cfRule>
    <cfRule type="cellIs" dxfId="69" priority="5" operator="equal">
      <formula>$V$8</formula>
    </cfRule>
  </conditionalFormatting>
  <conditionalFormatting sqref="E9:E28">
    <cfRule type="cellIs" dxfId="68" priority="102" operator="equal">
      <formula>$R$16</formula>
    </cfRule>
    <cfRule type="cellIs" dxfId="67" priority="103" operator="equal">
      <formula>$R$17</formula>
    </cfRule>
    <cfRule type="cellIs" dxfId="66" priority="104" operator="equal">
      <formula>$R$18</formula>
    </cfRule>
    <cfRule type="cellIs" dxfId="65" priority="105" operator="equal">
      <formula>$R$19</formula>
    </cfRule>
  </conditionalFormatting>
  <dataValidations disablePrompts="1" count="3">
    <dataValidation type="list" allowBlank="1" showInputMessage="1" showErrorMessage="1" sqref="JB9:JH16" xr:uid="{00000000-0002-0000-04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A8" xr:uid="{00000000-0002-0000-0400-000001000000}"/>
    <dataValidation allowBlank="1" showInputMessage="1" showErrorMessage="1" prompt="Es la materialización del riesgo y las consecuencias de su aparición. Su escala es: 5 bajo impacto, 10 medio, 20 alto impacto._x000a_" sqref="JB8:JH8" xr:uid="{00000000-0002-0000-0400-000002000000}"/>
  </dataValidations>
  <printOptions horizontalCentered="1" verticalCentered="1"/>
  <pageMargins left="0.31496062992125984" right="0.27559055118110237" top="0.23622047244094491" bottom="0.15748031496062992" header="0" footer="0"/>
  <pageSetup paperSize="5" scale="65" orientation="landscape"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Hoja4"/>
  <dimension ref="A1:AA127"/>
  <sheetViews>
    <sheetView showGridLines="0" zoomScaleNormal="100" zoomScaleSheetLayoutView="65" workbookViewId="0">
      <pane xSplit="1" ySplit="7" topLeftCell="B8" activePane="bottomRight" state="frozen"/>
      <selection pane="topRight" activeCell="B1" sqref="B1"/>
      <selection pane="bottomLeft" activeCell="A7" sqref="A7"/>
      <selection pane="bottomRight" activeCell="A8" sqref="A8:A13"/>
    </sheetView>
  </sheetViews>
  <sheetFormatPr baseColWidth="10" defaultColWidth="11.44140625" defaultRowHeight="13.8" x14ac:dyDescent="0.3"/>
  <cols>
    <col min="1" max="1" width="14.88671875" style="44" customWidth="1"/>
    <col min="2" max="2" width="33.6640625" style="44" customWidth="1"/>
    <col min="3" max="3" width="15.44140625" style="44" customWidth="1"/>
    <col min="4" max="4" width="11.44140625" style="44" customWidth="1"/>
    <col min="5" max="5" width="10.109375" style="44" customWidth="1"/>
    <col min="6" max="6" width="21.33203125" style="44" customWidth="1"/>
    <col min="7" max="7" width="37.6640625" style="44" customWidth="1"/>
    <col min="8" max="8" width="35.5546875" style="44" customWidth="1"/>
    <col min="9" max="9" width="49.109375" style="44" customWidth="1"/>
    <col min="10" max="10" width="15.44140625" style="44" customWidth="1"/>
    <col min="11" max="11" width="12.109375" style="51" customWidth="1"/>
    <col min="12" max="12" width="14.109375" style="51" customWidth="1"/>
    <col min="13" max="13" width="19.44140625" style="44" bestFit="1" customWidth="1"/>
    <col min="14" max="14" width="12.109375" style="51" customWidth="1"/>
    <col min="15" max="15" width="18.88671875" style="51" customWidth="1"/>
    <col min="16" max="16" width="16.44140625" style="51" bestFit="1" customWidth="1"/>
    <col min="17" max="17" width="14.44140625" style="51" customWidth="1"/>
    <col min="18" max="18" width="13" style="51" customWidth="1"/>
    <col min="19" max="19" width="13.44140625" style="298" customWidth="1"/>
    <col min="20" max="20" width="19.44140625" style="298" customWidth="1"/>
    <col min="21" max="21" width="12.44140625" style="298" customWidth="1"/>
    <col min="22" max="22" width="16.44140625" style="145" customWidth="1"/>
    <col min="23" max="23" width="14.44140625" style="145" customWidth="1"/>
    <col min="24" max="24" width="11.44140625" style="44"/>
    <col min="25" max="25" width="21.44140625" style="4" customWidth="1"/>
    <col min="26" max="26" width="7.44140625" style="4" bestFit="1" customWidth="1"/>
    <col min="27" max="27" width="8.44140625" style="4" bestFit="1" customWidth="1"/>
    <col min="28" max="16384" width="11.44140625" style="44"/>
  </cols>
  <sheetData>
    <row r="1" spans="1:27" s="40" customFormat="1" ht="45" customHeight="1" x14ac:dyDescent="0.25">
      <c r="A1" s="474"/>
      <c r="B1" s="511" t="str">
        <f>+'2 CONTEXTO E IDENTIFICACIÓN'!A1</f>
        <v>MAPA DE RIESGOS</v>
      </c>
      <c r="C1" s="486"/>
      <c r="D1" s="487"/>
      <c r="E1" s="295"/>
      <c r="F1" s="3"/>
      <c r="G1" s="217" t="str">
        <f>+'2 CONTEXTO E IDENTIFICACIÓN'!$I$4</f>
        <v>Elaboración o Actualización:</v>
      </c>
      <c r="H1" s="231">
        <f>'2 CONTEXTO E IDENTIFICACIÓN'!J4</f>
        <v>46232</v>
      </c>
      <c r="I1" s="13"/>
      <c r="J1" s="13"/>
      <c r="K1" s="13"/>
      <c r="L1" s="43"/>
      <c r="M1" s="42"/>
      <c r="N1" s="43"/>
      <c r="O1" s="43"/>
      <c r="P1" s="43"/>
      <c r="Q1" s="43"/>
      <c r="R1" s="43"/>
      <c r="S1" s="292"/>
      <c r="T1" s="43"/>
      <c r="U1" s="43"/>
      <c r="V1" s="145"/>
      <c r="W1" s="145"/>
      <c r="X1" s="38"/>
      <c r="Y1" s="4"/>
      <c r="Z1" s="4"/>
      <c r="AA1" s="4"/>
    </row>
    <row r="2" spans="1:27" s="40" customFormat="1" ht="45" customHeight="1" x14ac:dyDescent="0.25">
      <c r="A2" s="474"/>
      <c r="B2" s="512"/>
      <c r="C2" s="39" t="str">
        <f>+'2 CONTEXTO E IDENTIFICACIÓN'!A2</f>
        <v>VERSIÓN:</v>
      </c>
      <c r="D2" s="39">
        <f>'2 CONTEXTO E IDENTIFICACIÓN'!B2</f>
        <v>1</v>
      </c>
      <c r="E2" s="295"/>
      <c r="F2" s="295"/>
      <c r="G2" s="220" t="str">
        <f>+'2 CONTEXTO E IDENTIFICACIÓN'!$E$5</f>
        <v xml:space="preserve">Vigencia: </v>
      </c>
      <c r="H2" s="218">
        <f>'2 CONTEXTO E IDENTIFICACIÓN'!G5</f>
        <v>46266</v>
      </c>
      <c r="I2" s="219" t="s">
        <v>100</v>
      </c>
      <c r="J2" s="216">
        <f>'2 CONTEXTO E IDENTIFICACIÓN'!J5</f>
        <v>46387</v>
      </c>
      <c r="K2" s="295"/>
      <c r="L2" s="46"/>
      <c r="M2" s="45"/>
      <c r="N2" s="46"/>
      <c r="O2" s="46"/>
      <c r="P2" s="46"/>
      <c r="Q2" s="46"/>
      <c r="R2" s="46"/>
      <c r="S2" s="292"/>
      <c r="T2" s="43"/>
      <c r="U2" s="295"/>
      <c r="V2" s="145"/>
      <c r="W2" s="291"/>
      <c r="X2" s="38"/>
      <c r="Y2" s="3"/>
      <c r="Z2" s="3"/>
      <c r="AA2" s="3"/>
    </row>
    <row r="3" spans="1:27" s="40" customFormat="1" ht="14.4" thickBot="1" x14ac:dyDescent="0.3">
      <c r="A3" s="12" t="s">
        <v>95</v>
      </c>
      <c r="B3" s="476" t="str">
        <f>'2 CONTEXTO E IDENTIFICACIÓN'!B4</f>
        <v>Unidad Administrativa Especial de Organizaciones Solidarias</v>
      </c>
      <c r="C3" s="476"/>
      <c r="D3" s="476"/>
      <c r="E3" s="348"/>
      <c r="F3" s="295"/>
      <c r="G3" s="348"/>
      <c r="H3" s="348"/>
      <c r="I3" s="348"/>
      <c r="J3" s="348"/>
      <c r="K3" s="349"/>
      <c r="L3" s="349"/>
      <c r="M3" s="348"/>
      <c r="N3" s="349"/>
      <c r="O3" s="349"/>
      <c r="P3" s="349"/>
      <c r="Q3" s="349"/>
      <c r="R3" s="349"/>
      <c r="S3" s="296"/>
      <c r="T3" s="296"/>
      <c r="U3" s="296"/>
      <c r="V3" s="145"/>
      <c r="W3" s="145"/>
      <c r="X3" s="38"/>
      <c r="Y3" s="3"/>
      <c r="Z3" s="3"/>
      <c r="AA3" s="3"/>
    </row>
    <row r="4" spans="1:27" s="48" customFormat="1" ht="16.5" customHeight="1" x14ac:dyDescent="0.3">
      <c r="A4" s="12" t="s">
        <v>96</v>
      </c>
      <c r="B4" s="476" t="str">
        <f>'2 CONTEXTO E IDENTIFICACIÓN'!F4</f>
        <v>Servicio al Ciudadano</v>
      </c>
      <c r="C4" s="477"/>
      <c r="D4" s="477"/>
      <c r="E4" s="47" t="s">
        <v>319</v>
      </c>
      <c r="F4" s="45" t="s">
        <v>320</v>
      </c>
      <c r="G4" s="47"/>
      <c r="H4" s="47"/>
      <c r="I4" s="47"/>
      <c r="J4" s="350"/>
      <c r="K4" s="350"/>
      <c r="L4" s="350"/>
      <c r="M4" s="350"/>
      <c r="N4" s="350"/>
      <c r="O4" s="350"/>
      <c r="P4" s="350"/>
      <c r="Q4" s="350"/>
      <c r="R4" s="350"/>
      <c r="S4" s="508" t="s">
        <v>321</v>
      </c>
      <c r="T4" s="508" t="s">
        <v>322</v>
      </c>
      <c r="U4" s="508" t="s">
        <v>65</v>
      </c>
      <c r="V4" s="145"/>
      <c r="W4" s="145"/>
      <c r="X4" s="38"/>
      <c r="Y4" s="467" t="s">
        <v>323</v>
      </c>
      <c r="Z4" s="468"/>
      <c r="AA4" s="469"/>
    </row>
    <row r="5" spans="1:27" s="48" customFormat="1" ht="16.5" customHeight="1" x14ac:dyDescent="0.3">
      <c r="A5" s="224"/>
      <c r="B5" s="223"/>
      <c r="C5" s="223"/>
      <c r="D5" s="145"/>
      <c r="E5" s="47"/>
      <c r="F5" s="47"/>
      <c r="G5" s="47"/>
      <c r="H5" s="47"/>
      <c r="I5" s="47"/>
      <c r="J5" s="523" t="s">
        <v>324</v>
      </c>
      <c r="K5" s="524"/>
      <c r="L5" s="524"/>
      <c r="M5" s="524"/>
      <c r="N5" s="524"/>
      <c r="O5" s="524"/>
      <c r="P5" s="524"/>
      <c r="Q5" s="524"/>
      <c r="R5" s="525"/>
      <c r="S5" s="509"/>
      <c r="T5" s="509"/>
      <c r="U5" s="509"/>
      <c r="V5" s="145"/>
      <c r="W5" s="145"/>
      <c r="X5" s="38"/>
      <c r="Y5" s="21" t="s">
        <v>278</v>
      </c>
      <c r="Z5" s="22" t="s">
        <v>325</v>
      </c>
      <c r="AA5" s="23" t="s">
        <v>326</v>
      </c>
    </row>
    <row r="6" spans="1:27" ht="29.25" customHeight="1" x14ac:dyDescent="0.3">
      <c r="A6" s="506" t="s">
        <v>272</v>
      </c>
      <c r="B6" s="506" t="s">
        <v>273</v>
      </c>
      <c r="C6" s="506" t="s">
        <v>327</v>
      </c>
      <c r="D6" s="506" t="s">
        <v>328</v>
      </c>
      <c r="E6" s="513" t="s">
        <v>329</v>
      </c>
      <c r="F6" s="518" t="s">
        <v>47</v>
      </c>
      <c r="G6" s="519"/>
      <c r="H6" s="513"/>
      <c r="I6" s="184"/>
      <c r="J6" s="515" t="s">
        <v>136</v>
      </c>
      <c r="K6" s="516"/>
      <c r="L6" s="516"/>
      <c r="M6" s="516"/>
      <c r="N6" s="517"/>
      <c r="O6" s="520" t="s">
        <v>330</v>
      </c>
      <c r="P6" s="521"/>
      <c r="Q6" s="521"/>
      <c r="R6" s="522"/>
      <c r="S6" s="510"/>
      <c r="T6" s="510"/>
      <c r="U6" s="510"/>
      <c r="X6" s="38"/>
      <c r="Y6" s="304" t="s">
        <v>287</v>
      </c>
      <c r="Z6" s="28">
        <v>0.01</v>
      </c>
      <c r="AA6" s="27">
        <v>0.2</v>
      </c>
    </row>
    <row r="7" spans="1:27" s="38" customFormat="1" ht="69.599999999999994" customHeight="1" thickBot="1" x14ac:dyDescent="0.35">
      <c r="A7" s="507"/>
      <c r="B7" s="507"/>
      <c r="C7" s="507"/>
      <c r="D7" s="507"/>
      <c r="E7" s="514"/>
      <c r="F7" s="49" t="s">
        <v>331</v>
      </c>
      <c r="G7" s="144" t="s">
        <v>332</v>
      </c>
      <c r="H7" s="144" t="s">
        <v>333</v>
      </c>
      <c r="I7" s="144" t="s">
        <v>334</v>
      </c>
      <c r="J7" s="49" t="s">
        <v>49</v>
      </c>
      <c r="K7" s="50" t="s">
        <v>51</v>
      </c>
      <c r="L7" s="50" t="s">
        <v>53</v>
      </c>
      <c r="M7" s="49" t="s">
        <v>54</v>
      </c>
      <c r="N7" s="50" t="s">
        <v>56</v>
      </c>
      <c r="O7" s="50" t="s">
        <v>140</v>
      </c>
      <c r="P7" s="50" t="s">
        <v>141</v>
      </c>
      <c r="Q7" s="50" t="s">
        <v>335</v>
      </c>
      <c r="R7" s="50" t="s">
        <v>336</v>
      </c>
      <c r="S7" s="50" t="s">
        <v>60</v>
      </c>
      <c r="T7" s="50" t="s">
        <v>62</v>
      </c>
      <c r="U7" s="285" t="s">
        <v>64</v>
      </c>
      <c r="V7" s="50" t="s">
        <v>337</v>
      </c>
      <c r="W7" s="50" t="s">
        <v>338</v>
      </c>
      <c r="Y7" s="305" t="s">
        <v>291</v>
      </c>
      <c r="Z7" s="28">
        <v>0.21</v>
      </c>
      <c r="AA7" s="27">
        <v>0.4</v>
      </c>
    </row>
    <row r="8" spans="1:27" ht="144.6" customHeight="1" x14ac:dyDescent="0.3">
      <c r="A8" s="503" t="str">
        <f>'2 CONTEXTO E IDENTIFICACIÓN'!A9</f>
        <v>R6</v>
      </c>
      <c r="B8" s="595" t="str">
        <f>+'2 CONTEXTO E IDENTIFICACIÓN'!J9</f>
        <v>Posibilidad de afectación económica y reputacional por Desconocimiento del Portafolio de servicio y caracteristicas especificas de la misionalidad.  a causa de    orientación inadecuada en la prestación del servicio</v>
      </c>
      <c r="C8" s="526">
        <f>+'3 PROBABIL E IMPACTO INHERENTE'!E9</f>
        <v>0.6</v>
      </c>
      <c r="D8" s="526">
        <f>+'3 PROBABIL E IMPACTO INHERENTE'!M9</f>
        <v>0.6</v>
      </c>
      <c r="E8" s="351">
        <v>1</v>
      </c>
      <c r="F8" s="371" t="s">
        <v>383</v>
      </c>
      <c r="G8" s="371" t="s">
        <v>384</v>
      </c>
      <c r="H8" s="371" t="s">
        <v>385</v>
      </c>
      <c r="I8" s="160" t="str">
        <f t="shared" ref="I8:I71" si="0">+CONCATENATE(F8," ",G8," ",H8)</f>
        <v>Profesional Especializado Grupo de Atencion al Ciudadano; líderes de procesos misionales revisar los requerimientos y respuestas proyectadas a través y en los diferentes canales de atención, dirigido a evitar orientaciones o respuestas inadecuadas en la prestación de servicios Remitir periodicamente semanalmente de acuerdo a los segumientos realziados  a los jefes de cada área, relación de peticiones pendientes en los terminos de ley.</v>
      </c>
      <c r="J8" s="374" t="s">
        <v>150</v>
      </c>
      <c r="K8" s="297">
        <f>+IFERROR(VLOOKUP($J8,'11 FORMULAS'!$B$51:$C$53,2,0),"")</f>
        <v>0.25</v>
      </c>
      <c r="L8" s="297" t="str">
        <f>+IFERROR(VLOOKUP($J8,'11 FORMULAS'!$B$51:$D$53,3,0),"")</f>
        <v>Probabilidad</v>
      </c>
      <c r="M8" s="352" t="s">
        <v>162</v>
      </c>
      <c r="N8" s="353">
        <f>+IFERROR(VLOOKUP($M8,'11 FORMULAS'!$B$54:$C$55,2,0),"")</f>
        <v>0.15</v>
      </c>
      <c r="O8" s="354" t="s">
        <v>173</v>
      </c>
      <c r="P8" s="354" t="s">
        <v>254</v>
      </c>
      <c r="Q8" s="354" t="s">
        <v>165</v>
      </c>
      <c r="R8" s="354" t="s">
        <v>155</v>
      </c>
      <c r="S8" s="297">
        <f>+IFERROR($K8+$N8,"")</f>
        <v>0.4</v>
      </c>
      <c r="T8" s="297">
        <f>IF($L8='11 FORMULAS'!$D$51,$C$8-($C$8*$S$8),$C$8)</f>
        <v>0.36</v>
      </c>
      <c r="U8" s="297">
        <f>IF(L8='11 FORMULAS'!$D$53,$D8-($D8*$S8),$D8)</f>
        <v>0.6</v>
      </c>
      <c r="V8" s="554">
        <f>+IF(T13="","",T13)</f>
        <v>0.36</v>
      </c>
      <c r="W8" s="556">
        <f>+IF(U13="","",U13)</f>
        <v>0.6</v>
      </c>
      <c r="X8" s="38"/>
      <c r="Y8" s="306" t="s">
        <v>295</v>
      </c>
      <c r="Z8" s="28">
        <v>0.41</v>
      </c>
      <c r="AA8" s="27">
        <v>0.6</v>
      </c>
    </row>
    <row r="9" spans="1:27" ht="29.4" hidden="1" customHeight="1" thickBot="1" x14ac:dyDescent="0.35">
      <c r="A9" s="504"/>
      <c r="B9" s="596"/>
      <c r="C9" s="527"/>
      <c r="D9" s="527"/>
      <c r="E9" s="351">
        <v>2</v>
      </c>
      <c r="F9" s="326"/>
      <c r="G9" s="207"/>
      <c r="H9" s="207"/>
      <c r="I9" s="284" t="str">
        <f t="shared" si="0"/>
        <v xml:space="preserve">  </v>
      </c>
      <c r="J9" s="207" t="s">
        <v>150</v>
      </c>
      <c r="K9" s="297">
        <f>+IFERROR(VLOOKUP($J9,'11 FORMULAS'!$B$51:$C$53,2,0),"")</f>
        <v>0.25</v>
      </c>
      <c r="L9" s="297" t="str">
        <f>+IFERROR(VLOOKUP($J9,'11 FORMULAS'!$B$51:$D$53,3,0),"")</f>
        <v>Probabilidad</v>
      </c>
      <c r="M9" s="352" t="s">
        <v>151</v>
      </c>
      <c r="N9" s="353">
        <f>+IFERROR(VLOOKUP($M9,'11 FORMULAS'!$B$54:$C$55,2,0),"")</f>
        <v>0.25</v>
      </c>
      <c r="O9" s="354" t="s">
        <v>163</v>
      </c>
      <c r="P9" s="354" t="s">
        <v>256</v>
      </c>
      <c r="Q9" s="354" t="s">
        <v>154</v>
      </c>
      <c r="R9" s="354" t="s">
        <v>264</v>
      </c>
      <c r="S9" s="297">
        <f t="shared" ref="S9:S72" si="1">+IFERROR($K9+$N9,"")</f>
        <v>0.5</v>
      </c>
      <c r="T9" s="297">
        <f>IF($L9='11 FORMULAS'!$D$51,$C$8-($C$8*$S$8),$C$8)</f>
        <v>0.36</v>
      </c>
      <c r="U9" s="297">
        <f>IF(L9='11 FORMULAS'!$D$53,$D$8-($D$8*$S$8),$D$8)</f>
        <v>0.6</v>
      </c>
      <c r="V9" s="549"/>
      <c r="W9" s="552"/>
      <c r="X9" s="38"/>
      <c r="Y9" s="32" t="s">
        <v>300</v>
      </c>
      <c r="Z9" s="28">
        <v>0.61</v>
      </c>
      <c r="AA9" s="27">
        <v>0.8</v>
      </c>
    </row>
    <row r="10" spans="1:27" ht="29.4" hidden="1" customHeight="1" thickBot="1" x14ac:dyDescent="0.35">
      <c r="A10" s="504"/>
      <c r="B10" s="596"/>
      <c r="C10" s="527"/>
      <c r="D10" s="527"/>
      <c r="E10" s="351">
        <v>3</v>
      </c>
      <c r="F10" s="326"/>
      <c r="G10" s="207"/>
      <c r="H10" s="207"/>
      <c r="I10" s="284" t="str">
        <f t="shared" si="0"/>
        <v xml:space="preserve">  </v>
      </c>
      <c r="J10" s="207" t="s">
        <v>150</v>
      </c>
      <c r="K10" s="297">
        <f>+IFERROR(VLOOKUP($J10,'11 FORMULAS'!$B$51:$C$53,2,0),"")</f>
        <v>0.25</v>
      </c>
      <c r="L10" s="297" t="str">
        <f>+IFERROR(VLOOKUP($J10,'11 FORMULAS'!$B$51:$D$53,3,0),"")</f>
        <v>Probabilidad</v>
      </c>
      <c r="M10" s="352" t="s">
        <v>151</v>
      </c>
      <c r="N10" s="353">
        <f>+IFERROR(VLOOKUP($M10,'11 FORMULAS'!$B$54:$C$55,2,0),"")</f>
        <v>0.25</v>
      </c>
      <c r="O10" s="354" t="s">
        <v>163</v>
      </c>
      <c r="P10" s="354" t="s">
        <v>256</v>
      </c>
      <c r="Q10" s="354" t="s">
        <v>154</v>
      </c>
      <c r="R10" s="354" t="s">
        <v>264</v>
      </c>
      <c r="S10" s="297">
        <f t="shared" si="1"/>
        <v>0.5</v>
      </c>
      <c r="T10" s="297">
        <f>IF($L10='11 FORMULAS'!$D$51,$C$8-($C$8*$S$8),$C$8)</f>
        <v>0.36</v>
      </c>
      <c r="U10" s="297">
        <f>IF(L10='11 FORMULAS'!$D$53,$D$8-($D$8*$S$8),$D$8)</f>
        <v>0.6</v>
      </c>
      <c r="V10" s="549"/>
      <c r="W10" s="552"/>
      <c r="X10" s="38"/>
      <c r="Y10" s="307" t="s">
        <v>305</v>
      </c>
      <c r="Z10" s="28">
        <v>0.81</v>
      </c>
      <c r="AA10" s="27">
        <v>1</v>
      </c>
    </row>
    <row r="11" spans="1:27" ht="29.4" hidden="1" customHeight="1" thickBot="1" x14ac:dyDescent="0.35">
      <c r="A11" s="504"/>
      <c r="B11" s="596"/>
      <c r="C11" s="527"/>
      <c r="D11" s="527"/>
      <c r="E11" s="351">
        <v>4</v>
      </c>
      <c r="F11" s="326"/>
      <c r="G11" s="207"/>
      <c r="H11" s="207"/>
      <c r="I11" s="284" t="str">
        <f t="shared" si="0"/>
        <v xml:space="preserve">  </v>
      </c>
      <c r="J11" s="207" t="s">
        <v>150</v>
      </c>
      <c r="K11" s="297">
        <f>+IFERROR(VLOOKUP($J11,'11 FORMULAS'!$B$51:$C$53,2,0),"")</f>
        <v>0.25</v>
      </c>
      <c r="L11" s="297" t="str">
        <f>+IFERROR(VLOOKUP($J11,'11 FORMULAS'!$B$51:$D$53,3,0),"")</f>
        <v>Probabilidad</v>
      </c>
      <c r="M11" s="352" t="s">
        <v>151</v>
      </c>
      <c r="N11" s="353">
        <f>+IFERROR(VLOOKUP($M11,'11 FORMULAS'!$B$54:$C$55,2,0),"")</f>
        <v>0.25</v>
      </c>
      <c r="O11" s="354" t="s">
        <v>163</v>
      </c>
      <c r="P11" s="354" t="s">
        <v>256</v>
      </c>
      <c r="Q11" s="354" t="s">
        <v>154</v>
      </c>
      <c r="R11" s="354" t="s">
        <v>264</v>
      </c>
      <c r="S11" s="297">
        <f t="shared" si="1"/>
        <v>0.5</v>
      </c>
      <c r="T11" s="297">
        <f>IF($L11='11 FORMULAS'!$D$51,$C$8-($C$8*$S$8),$C$8)</f>
        <v>0.36</v>
      </c>
      <c r="U11" s="297">
        <f>IF(L11='11 FORMULAS'!$D$53,$D$8-($D$8*$S$8),$D$8)</f>
        <v>0.6</v>
      </c>
      <c r="V11" s="549"/>
      <c r="W11" s="552"/>
      <c r="X11" s="38"/>
      <c r="Y11" s="293"/>
      <c r="Z11" s="293"/>
      <c r="AA11" s="293"/>
    </row>
    <row r="12" spans="1:27" ht="29.4" hidden="1" customHeight="1" thickBot="1" x14ac:dyDescent="0.35">
      <c r="A12" s="504"/>
      <c r="B12" s="596"/>
      <c r="C12" s="527"/>
      <c r="D12" s="527"/>
      <c r="E12" s="351">
        <v>5</v>
      </c>
      <c r="F12" s="326"/>
      <c r="G12" s="207"/>
      <c r="H12" s="207"/>
      <c r="I12" s="284" t="str">
        <f t="shared" si="0"/>
        <v xml:space="preserve">  </v>
      </c>
      <c r="J12" s="207" t="s">
        <v>150</v>
      </c>
      <c r="K12" s="297">
        <f>+IFERROR(VLOOKUP($J12,'11 FORMULAS'!$B$51:$C$53,2,0),"")</f>
        <v>0.25</v>
      </c>
      <c r="L12" s="297" t="str">
        <f>+IFERROR(VLOOKUP($J12,'11 FORMULAS'!$B$51:$D$53,3,0),"")</f>
        <v>Probabilidad</v>
      </c>
      <c r="M12" s="352" t="s">
        <v>151</v>
      </c>
      <c r="N12" s="353">
        <f>+IFERROR(VLOOKUP($M12,'11 FORMULAS'!$B$54:$C$55,2,0),"")</f>
        <v>0.25</v>
      </c>
      <c r="O12" s="354" t="s">
        <v>163</v>
      </c>
      <c r="P12" s="354" t="s">
        <v>256</v>
      </c>
      <c r="Q12" s="354" t="s">
        <v>154</v>
      </c>
      <c r="R12" s="354" t="s">
        <v>264</v>
      </c>
      <c r="S12" s="297">
        <f t="shared" si="1"/>
        <v>0.5</v>
      </c>
      <c r="T12" s="297">
        <f>IF($L12='11 FORMULAS'!$D$51,$C$8-($C$8*$S$8),$C$8)</f>
        <v>0.36</v>
      </c>
      <c r="U12" s="297">
        <f>IF(L12='11 FORMULAS'!$D$53,$D$8-($D$8*$S$8),$D$8)</f>
        <v>0.6</v>
      </c>
      <c r="V12" s="549"/>
      <c r="W12" s="552"/>
      <c r="X12" s="38"/>
      <c r="Y12" s="293"/>
      <c r="Z12" s="293"/>
      <c r="AA12" s="293"/>
    </row>
    <row r="13" spans="1:27" ht="29.4" hidden="1" customHeight="1" thickBot="1" x14ac:dyDescent="0.35">
      <c r="A13" s="505"/>
      <c r="B13" s="597"/>
      <c r="C13" s="528"/>
      <c r="D13" s="528"/>
      <c r="E13" s="355">
        <v>6</v>
      </c>
      <c r="F13" s="329"/>
      <c r="G13" s="208"/>
      <c r="H13" s="208"/>
      <c r="I13" s="284" t="str">
        <f t="shared" si="0"/>
        <v xml:space="preserve">  </v>
      </c>
      <c r="J13" s="207" t="s">
        <v>150</v>
      </c>
      <c r="K13" s="297">
        <f>+IFERROR(VLOOKUP($J13,'11 FORMULAS'!$B$51:$C$53,2,0),"")</f>
        <v>0.25</v>
      </c>
      <c r="L13" s="297" t="str">
        <f>+IFERROR(VLOOKUP($J13,'11 FORMULAS'!$B$51:$D$53,3,0),"")</f>
        <v>Probabilidad</v>
      </c>
      <c r="M13" s="352" t="s">
        <v>151</v>
      </c>
      <c r="N13" s="353">
        <f>+IFERROR(VLOOKUP($M13,'11 FORMULAS'!$B$54:$C$55,2,0),"")</f>
        <v>0.25</v>
      </c>
      <c r="O13" s="354" t="s">
        <v>163</v>
      </c>
      <c r="P13" s="354" t="s">
        <v>256</v>
      </c>
      <c r="Q13" s="354" t="s">
        <v>154</v>
      </c>
      <c r="R13" s="354" t="s">
        <v>264</v>
      </c>
      <c r="S13" s="297">
        <f t="shared" si="1"/>
        <v>0.5</v>
      </c>
      <c r="T13" s="297">
        <f>IF($L13='11 FORMULAS'!$D$51,$C$8-($C$8*$S$8),$C$8)</f>
        <v>0.36</v>
      </c>
      <c r="U13" s="297">
        <f>IF(L13='11 FORMULAS'!$D$53,$D$8-($D$8*$S$8),$D$8)</f>
        <v>0.6</v>
      </c>
      <c r="V13" s="555"/>
      <c r="W13" s="557"/>
      <c r="X13" s="38"/>
      <c r="Y13" s="293"/>
      <c r="Z13" s="293"/>
      <c r="AA13" s="293"/>
    </row>
    <row r="14" spans="1:27" ht="29.4" hidden="1" customHeight="1" thickBot="1" x14ac:dyDescent="0.35">
      <c r="A14" s="529" t="str">
        <f>'2 CONTEXTO E IDENTIFICACIÓN'!A10</f>
        <v>R2</v>
      </c>
      <c r="B14" s="533" t="str">
        <f>+'2 CONTEXTO E IDENTIFICACIÓN'!J10</f>
        <v xml:space="preserve"> por a causa de </v>
      </c>
      <c r="C14" s="526" t="str">
        <f>+'3 PROBABIL E IMPACTO INHERENTE'!E10</f>
        <v/>
      </c>
      <c r="D14" s="537" t="str">
        <f>+'3 PROBABIL E IMPACTO INHERENTE'!M10</f>
        <v/>
      </c>
      <c r="E14" s="356">
        <v>1</v>
      </c>
      <c r="F14" s="327"/>
      <c r="G14" s="52"/>
      <c r="H14" s="52"/>
      <c r="I14" s="284" t="str">
        <f t="shared" si="0"/>
        <v xml:space="preserve">  </v>
      </c>
      <c r="J14" s="207" t="s">
        <v>150</v>
      </c>
      <c r="K14" s="297">
        <f>+IFERROR(VLOOKUP($J14,'11 FORMULAS'!$B$51:$C$53,2,0),"")</f>
        <v>0.25</v>
      </c>
      <c r="L14" s="297" t="str">
        <f>+IFERROR(VLOOKUP($J14,'11 FORMULAS'!$B$51:$D$53,3,0),"")</f>
        <v>Probabilidad</v>
      </c>
      <c r="M14" s="352" t="s">
        <v>162</v>
      </c>
      <c r="N14" s="353">
        <f>+IFERROR(VLOOKUP($M14,'11 FORMULAS'!$B$54:$C$55,2,0),"")</f>
        <v>0.15</v>
      </c>
      <c r="O14" s="354" t="s">
        <v>152</v>
      </c>
      <c r="P14" s="354" t="s">
        <v>256</v>
      </c>
      <c r="Q14" s="354" t="s">
        <v>165</v>
      </c>
      <c r="R14" s="354" t="s">
        <v>264</v>
      </c>
      <c r="S14" s="297">
        <f t="shared" si="1"/>
        <v>0.4</v>
      </c>
      <c r="T14" s="297">
        <f>IF($L14='11 FORMULAS'!$D$51,$C$8-($C$8*$S$8),$C$8)</f>
        <v>0.36</v>
      </c>
      <c r="U14" s="297" t="str">
        <f>IF(L14='11 FORMULAS'!$D$53,$D$14-($D$14*$S$14),$D$14)</f>
        <v/>
      </c>
      <c r="V14" s="548">
        <f>+IF(T19="","",T19)</f>
        <v>0.36</v>
      </c>
      <c r="W14" s="551" t="str">
        <f>+IF(U19="","",U19)</f>
        <v/>
      </c>
      <c r="X14" s="38"/>
      <c r="Y14" s="293"/>
      <c r="Z14" s="294"/>
      <c r="AA14" s="294"/>
    </row>
    <row r="15" spans="1:27" ht="29.4" hidden="1" customHeight="1" thickBot="1" x14ac:dyDescent="0.35">
      <c r="A15" s="530"/>
      <c r="B15" s="534"/>
      <c r="C15" s="527"/>
      <c r="D15" s="538"/>
      <c r="E15" s="351">
        <v>2</v>
      </c>
      <c r="F15" s="326"/>
      <c r="G15" s="207"/>
      <c r="H15" s="207"/>
      <c r="I15" s="284" t="str">
        <f t="shared" si="0"/>
        <v xml:space="preserve">  </v>
      </c>
      <c r="J15" s="207" t="s">
        <v>150</v>
      </c>
      <c r="K15" s="297">
        <f>+IFERROR(VLOOKUP($J15,'11 FORMULAS'!$B$51:$C$53,2,0),"")</f>
        <v>0.25</v>
      </c>
      <c r="L15" s="297" t="str">
        <f>+IFERROR(VLOOKUP($J15,'11 FORMULAS'!$B$51:$D$53,3,0),"")</f>
        <v>Probabilidad</v>
      </c>
      <c r="M15" s="352" t="s">
        <v>151</v>
      </c>
      <c r="N15" s="353">
        <f>+IFERROR(VLOOKUP($M15,'11 FORMULAS'!$B$54:$C$55,2,0),"")</f>
        <v>0.25</v>
      </c>
      <c r="O15" s="354" t="s">
        <v>163</v>
      </c>
      <c r="P15" s="354" t="s">
        <v>256</v>
      </c>
      <c r="Q15" s="354" t="s">
        <v>154</v>
      </c>
      <c r="R15" s="354" t="s">
        <v>264</v>
      </c>
      <c r="S15" s="297">
        <f t="shared" si="1"/>
        <v>0.5</v>
      </c>
      <c r="T15" s="297">
        <f>IF($L15='11 FORMULAS'!$D$51,$C$8-($C$8*$S$8),$C$8)</f>
        <v>0.36</v>
      </c>
      <c r="U15" s="297" t="str">
        <f>IF(L15='11 FORMULAS'!$D$53,$D$14-($D$14*$S$14),$D$14)</f>
        <v/>
      </c>
      <c r="V15" s="549"/>
      <c r="W15" s="552"/>
      <c r="X15" s="38"/>
      <c r="Y15" s="293"/>
      <c r="Z15" s="294"/>
      <c r="AA15" s="294"/>
    </row>
    <row r="16" spans="1:27" ht="29.4" hidden="1" customHeight="1" thickBot="1" x14ac:dyDescent="0.35">
      <c r="A16" s="530"/>
      <c r="B16" s="534"/>
      <c r="C16" s="527"/>
      <c r="D16" s="538"/>
      <c r="E16" s="351">
        <v>3</v>
      </c>
      <c r="F16" s="326"/>
      <c r="G16" s="207"/>
      <c r="H16" s="207"/>
      <c r="I16" s="284" t="str">
        <f t="shared" si="0"/>
        <v xml:space="preserve">  </v>
      </c>
      <c r="J16" s="207" t="s">
        <v>150</v>
      </c>
      <c r="K16" s="297">
        <f>+IFERROR(VLOOKUP($J16,'11 FORMULAS'!$B$51:$C$53,2,0),"")</f>
        <v>0.25</v>
      </c>
      <c r="L16" s="297" t="str">
        <f>+IFERROR(VLOOKUP($J16,'11 FORMULAS'!$B$51:$D$53,3,0),"")</f>
        <v>Probabilidad</v>
      </c>
      <c r="M16" s="352" t="s">
        <v>151</v>
      </c>
      <c r="N16" s="353">
        <f>+IFERROR(VLOOKUP($M16,'11 FORMULAS'!$B$54:$C$55,2,0),"")</f>
        <v>0.25</v>
      </c>
      <c r="O16" s="354" t="s">
        <v>163</v>
      </c>
      <c r="P16" s="354" t="s">
        <v>256</v>
      </c>
      <c r="Q16" s="354" t="s">
        <v>154</v>
      </c>
      <c r="R16" s="354" t="s">
        <v>264</v>
      </c>
      <c r="S16" s="297">
        <f t="shared" si="1"/>
        <v>0.5</v>
      </c>
      <c r="T16" s="297">
        <f>IF($L16='11 FORMULAS'!$D$51,$C$8-($C$8*$S$8),$C$8)</f>
        <v>0.36</v>
      </c>
      <c r="U16" s="297" t="str">
        <f>IF(L16='11 FORMULAS'!$D$53,$D$14-($D$14*$S$14),$D$14)</f>
        <v/>
      </c>
      <c r="V16" s="549"/>
      <c r="W16" s="552"/>
      <c r="X16" s="38"/>
      <c r="Y16" s="293"/>
      <c r="Z16" s="294"/>
      <c r="AA16" s="294"/>
    </row>
    <row r="17" spans="1:27" ht="29.4" hidden="1" customHeight="1" thickBot="1" x14ac:dyDescent="0.35">
      <c r="A17" s="531"/>
      <c r="B17" s="535"/>
      <c r="C17" s="527"/>
      <c r="D17" s="539"/>
      <c r="E17" s="351">
        <v>4</v>
      </c>
      <c r="F17" s="328"/>
      <c r="G17" s="323"/>
      <c r="H17" s="323"/>
      <c r="I17" s="284" t="str">
        <f t="shared" si="0"/>
        <v xml:space="preserve">  </v>
      </c>
      <c r="J17" s="207" t="s">
        <v>150</v>
      </c>
      <c r="K17" s="297">
        <f>+IFERROR(VLOOKUP($J17,'11 FORMULAS'!$B$51:$C$53,2,0),"")</f>
        <v>0.25</v>
      </c>
      <c r="L17" s="297" t="str">
        <f>+IFERROR(VLOOKUP($J17,'11 FORMULAS'!$B$51:$D$53,3,0),"")</f>
        <v>Probabilidad</v>
      </c>
      <c r="M17" s="352" t="s">
        <v>151</v>
      </c>
      <c r="N17" s="353">
        <f>+IFERROR(VLOOKUP($M17,'11 FORMULAS'!$B$54:$C$55,2,0),"")</f>
        <v>0.25</v>
      </c>
      <c r="O17" s="354" t="s">
        <v>163</v>
      </c>
      <c r="P17" s="354" t="s">
        <v>256</v>
      </c>
      <c r="Q17" s="354" t="s">
        <v>154</v>
      </c>
      <c r="R17" s="354" t="s">
        <v>264</v>
      </c>
      <c r="S17" s="297">
        <f t="shared" si="1"/>
        <v>0.5</v>
      </c>
      <c r="T17" s="297">
        <f>IF($L17='11 FORMULAS'!$D$51,$C$8-($C$8*$S$8),$C$8)</f>
        <v>0.36</v>
      </c>
      <c r="U17" s="297" t="str">
        <f>IF(L17='11 FORMULAS'!$D$53,$D$14-($D$14*$S$14),$D$14)</f>
        <v/>
      </c>
      <c r="V17" s="558"/>
      <c r="W17" s="559"/>
      <c r="X17" s="38"/>
      <c r="Y17" s="293"/>
      <c r="Z17" s="294"/>
      <c r="AA17" s="294"/>
    </row>
    <row r="18" spans="1:27" ht="29.4" hidden="1" customHeight="1" thickBot="1" x14ac:dyDescent="0.35">
      <c r="A18" s="531"/>
      <c r="B18" s="535"/>
      <c r="C18" s="527"/>
      <c r="D18" s="539"/>
      <c r="E18" s="351">
        <v>5</v>
      </c>
      <c r="F18" s="328"/>
      <c r="G18" s="323"/>
      <c r="H18" s="323"/>
      <c r="I18" s="284" t="str">
        <f t="shared" si="0"/>
        <v xml:space="preserve">  </v>
      </c>
      <c r="J18" s="207" t="s">
        <v>150</v>
      </c>
      <c r="K18" s="297">
        <f>+IFERROR(VLOOKUP($J18,'11 FORMULAS'!$B$51:$C$53,2,0),"")</f>
        <v>0.25</v>
      </c>
      <c r="L18" s="297" t="str">
        <f>+IFERROR(VLOOKUP($J18,'11 FORMULAS'!$B$51:$D$53,3,0),"")</f>
        <v>Probabilidad</v>
      </c>
      <c r="M18" s="352" t="s">
        <v>151</v>
      </c>
      <c r="N18" s="353">
        <f>+IFERROR(VLOOKUP($M18,'11 FORMULAS'!$B$54:$C$55,2,0),"")</f>
        <v>0.25</v>
      </c>
      <c r="O18" s="354" t="s">
        <v>163</v>
      </c>
      <c r="P18" s="354" t="s">
        <v>256</v>
      </c>
      <c r="Q18" s="354" t="s">
        <v>154</v>
      </c>
      <c r="R18" s="354" t="s">
        <v>264</v>
      </c>
      <c r="S18" s="297">
        <f t="shared" si="1"/>
        <v>0.5</v>
      </c>
      <c r="T18" s="297">
        <f>IF($L18='11 FORMULAS'!$D$51,$C$8-($C$8*$S$8),$C$8)</f>
        <v>0.36</v>
      </c>
      <c r="U18" s="297" t="str">
        <f>IF(L18='11 FORMULAS'!$D$53,$D$14-($D$14*$S$14),$D$14)</f>
        <v/>
      </c>
      <c r="V18" s="558"/>
      <c r="W18" s="559"/>
      <c r="X18" s="38"/>
      <c r="Y18" s="293"/>
      <c r="Z18" s="294"/>
      <c r="AA18" s="294"/>
    </row>
    <row r="19" spans="1:27" ht="29.4" hidden="1" customHeight="1" thickBot="1" x14ac:dyDescent="0.35">
      <c r="A19" s="532"/>
      <c r="B19" s="536"/>
      <c r="C19" s="528"/>
      <c r="D19" s="540"/>
      <c r="E19" s="355">
        <v>6</v>
      </c>
      <c r="F19" s="329"/>
      <c r="G19" s="208"/>
      <c r="H19" s="208"/>
      <c r="I19" s="284" t="str">
        <f t="shared" si="0"/>
        <v xml:space="preserve">  </v>
      </c>
      <c r="J19" s="207" t="s">
        <v>150</v>
      </c>
      <c r="K19" s="297">
        <f>+IFERROR(VLOOKUP($J19,'11 FORMULAS'!$B$51:$C$53,2,0),"")</f>
        <v>0.25</v>
      </c>
      <c r="L19" s="297" t="str">
        <f>+IFERROR(VLOOKUP($J19,'11 FORMULAS'!$B$51:$D$53,3,0),"")</f>
        <v>Probabilidad</v>
      </c>
      <c r="M19" s="352" t="s">
        <v>151</v>
      </c>
      <c r="N19" s="353">
        <f>+IFERROR(VLOOKUP($M19,'11 FORMULAS'!$B$54:$C$55,2,0),"")</f>
        <v>0.25</v>
      </c>
      <c r="O19" s="354" t="s">
        <v>163</v>
      </c>
      <c r="P19" s="354" t="s">
        <v>256</v>
      </c>
      <c r="Q19" s="354" t="s">
        <v>154</v>
      </c>
      <c r="R19" s="354" t="s">
        <v>264</v>
      </c>
      <c r="S19" s="297">
        <f t="shared" si="1"/>
        <v>0.5</v>
      </c>
      <c r="T19" s="297">
        <f>IF($L19='11 FORMULAS'!$D$51,$C$8-($C$8*$S$8),$C$8)</f>
        <v>0.36</v>
      </c>
      <c r="U19" s="297" t="str">
        <f>IF(L19='11 FORMULAS'!$D$53,$D$14-($D$14*$S$14),$D$14)</f>
        <v/>
      </c>
      <c r="V19" s="550"/>
      <c r="W19" s="553"/>
      <c r="X19" s="38"/>
    </row>
    <row r="20" spans="1:27" ht="29.4" hidden="1" customHeight="1" thickBot="1" x14ac:dyDescent="0.35">
      <c r="A20" s="529" t="str">
        <f>'2 CONTEXTO E IDENTIFICACIÓN'!A11</f>
        <v>R3</v>
      </c>
      <c r="B20" s="533" t="str">
        <f>+'2 CONTEXTO E IDENTIFICACIÓN'!J11</f>
        <v xml:space="preserve"> por a causa de </v>
      </c>
      <c r="C20" s="541" t="str">
        <f>+'3 PROBABIL E IMPACTO INHERENTE'!E11</f>
        <v/>
      </c>
      <c r="D20" s="537" t="str">
        <f>+'3 PROBABIL E IMPACTO INHERENTE'!M11</f>
        <v/>
      </c>
      <c r="E20" s="356">
        <v>1</v>
      </c>
      <c r="F20" s="327"/>
      <c r="G20" s="52"/>
      <c r="H20" s="52"/>
      <c r="I20" s="284" t="str">
        <f t="shared" si="0"/>
        <v xml:space="preserve">  </v>
      </c>
      <c r="J20" s="207" t="s">
        <v>150</v>
      </c>
      <c r="K20" s="297">
        <f>+IFERROR(VLOOKUP($J20,'11 FORMULAS'!$B$51:$C$53,2,0),"")</f>
        <v>0.25</v>
      </c>
      <c r="L20" s="297" t="str">
        <f>+IFERROR(VLOOKUP($J20,'11 FORMULAS'!$B$51:$D$53,3,0),"")</f>
        <v>Probabilidad</v>
      </c>
      <c r="M20" s="352" t="s">
        <v>151</v>
      </c>
      <c r="N20" s="353">
        <f>+IFERROR(VLOOKUP($M20,'11 FORMULAS'!$B$54:$C$55,2,0),"")</f>
        <v>0.25</v>
      </c>
      <c r="O20" s="354" t="s">
        <v>163</v>
      </c>
      <c r="P20" s="354" t="s">
        <v>256</v>
      </c>
      <c r="Q20" s="354" t="s">
        <v>154</v>
      </c>
      <c r="R20" s="354" t="s">
        <v>264</v>
      </c>
      <c r="S20" s="297">
        <f t="shared" si="1"/>
        <v>0.5</v>
      </c>
      <c r="T20" s="297">
        <f>IF($L20='11 FORMULAS'!$D$51,$C$8-($C$8*$S$8),$C$8)</f>
        <v>0.36</v>
      </c>
      <c r="U20" s="297" t="str">
        <f>IF(L20='11 FORMULAS'!$D$53,$D$20-($D$20*$S$20),$D$20)</f>
        <v/>
      </c>
      <c r="V20" s="548">
        <f>+IF(T25="","",T25)</f>
        <v>0.36</v>
      </c>
      <c r="W20" s="551" t="str">
        <f>+IF(U25="","",U25)</f>
        <v/>
      </c>
      <c r="X20" s="38"/>
      <c r="Y20" s="293"/>
      <c r="Z20" s="294"/>
      <c r="AA20" s="294"/>
    </row>
    <row r="21" spans="1:27" ht="29.4" hidden="1" customHeight="1" thickBot="1" x14ac:dyDescent="0.35">
      <c r="A21" s="530"/>
      <c r="B21" s="534"/>
      <c r="C21" s="542"/>
      <c r="D21" s="538"/>
      <c r="E21" s="351">
        <v>2</v>
      </c>
      <c r="F21" s="326"/>
      <c r="G21" s="207"/>
      <c r="H21" s="207"/>
      <c r="I21" s="284" t="str">
        <f t="shared" si="0"/>
        <v xml:space="preserve">  </v>
      </c>
      <c r="J21" s="207" t="s">
        <v>150</v>
      </c>
      <c r="K21" s="297">
        <f>+IFERROR(VLOOKUP($J21,'11 FORMULAS'!$B$51:$C$53,2,0),"")</f>
        <v>0.25</v>
      </c>
      <c r="L21" s="297" t="str">
        <f>+IFERROR(VLOOKUP($J21,'11 FORMULAS'!$B$51:$D$53,3,0),"")</f>
        <v>Probabilidad</v>
      </c>
      <c r="M21" s="352" t="s">
        <v>151</v>
      </c>
      <c r="N21" s="353">
        <f>+IFERROR(VLOOKUP($M21,'11 FORMULAS'!$B$54:$C$55,2,0),"")</f>
        <v>0.25</v>
      </c>
      <c r="O21" s="354" t="s">
        <v>163</v>
      </c>
      <c r="P21" s="354" t="s">
        <v>256</v>
      </c>
      <c r="Q21" s="354" t="s">
        <v>154</v>
      </c>
      <c r="R21" s="354" t="s">
        <v>264</v>
      </c>
      <c r="S21" s="297">
        <f t="shared" si="1"/>
        <v>0.5</v>
      </c>
      <c r="T21" s="297">
        <f>IF($L21='11 FORMULAS'!$D$51,$C$8-($C$8*$S$8),$C$8)</f>
        <v>0.36</v>
      </c>
      <c r="U21" s="297" t="str">
        <f>IF(L21='11 FORMULAS'!$D$53,$D$20-($D$20*$S$20),$D$20)</f>
        <v/>
      </c>
      <c r="V21" s="549"/>
      <c r="W21" s="552"/>
      <c r="X21" s="38"/>
      <c r="Y21" s="293"/>
      <c r="Z21" s="294"/>
      <c r="AA21" s="294"/>
    </row>
    <row r="22" spans="1:27" ht="29.4" hidden="1" customHeight="1" thickBot="1" x14ac:dyDescent="0.35">
      <c r="A22" s="530"/>
      <c r="B22" s="534"/>
      <c r="C22" s="542"/>
      <c r="D22" s="538"/>
      <c r="E22" s="351">
        <v>3</v>
      </c>
      <c r="F22" s="326"/>
      <c r="G22" s="207"/>
      <c r="H22" s="207"/>
      <c r="I22" s="284" t="str">
        <f t="shared" si="0"/>
        <v xml:space="preserve">  </v>
      </c>
      <c r="J22" s="207" t="s">
        <v>150</v>
      </c>
      <c r="K22" s="297">
        <f>+IFERROR(VLOOKUP($J22,'11 FORMULAS'!$B$51:$C$53,2,0),"")</f>
        <v>0.25</v>
      </c>
      <c r="L22" s="297" t="str">
        <f>+IFERROR(VLOOKUP($J22,'11 FORMULAS'!$B$51:$D$53,3,0),"")</f>
        <v>Probabilidad</v>
      </c>
      <c r="M22" s="352" t="s">
        <v>151</v>
      </c>
      <c r="N22" s="353">
        <f>+IFERROR(VLOOKUP($M22,'11 FORMULAS'!$B$54:$C$55,2,0),"")</f>
        <v>0.25</v>
      </c>
      <c r="O22" s="354" t="s">
        <v>163</v>
      </c>
      <c r="P22" s="354" t="s">
        <v>256</v>
      </c>
      <c r="Q22" s="354" t="s">
        <v>154</v>
      </c>
      <c r="R22" s="354" t="s">
        <v>264</v>
      </c>
      <c r="S22" s="297">
        <f t="shared" si="1"/>
        <v>0.5</v>
      </c>
      <c r="T22" s="297">
        <f>IF($L22='11 FORMULAS'!$D$51,$C$8-($C$8*$S$8),$C$8)</f>
        <v>0.36</v>
      </c>
      <c r="U22" s="297" t="str">
        <f>IF(L22='11 FORMULAS'!$D$53,$D$20-($D$20*$S$20),$D$20)</f>
        <v/>
      </c>
      <c r="V22" s="549"/>
      <c r="W22" s="552"/>
      <c r="X22" s="38"/>
      <c r="Y22" s="293"/>
      <c r="Z22" s="294"/>
      <c r="AA22" s="294"/>
    </row>
    <row r="23" spans="1:27" ht="29.4" hidden="1" customHeight="1" thickBot="1" x14ac:dyDescent="0.35">
      <c r="A23" s="530"/>
      <c r="B23" s="534"/>
      <c r="C23" s="542"/>
      <c r="D23" s="538"/>
      <c r="E23" s="351">
        <v>4</v>
      </c>
      <c r="F23" s="326"/>
      <c r="G23" s="207"/>
      <c r="H23" s="207"/>
      <c r="I23" s="284" t="str">
        <f t="shared" si="0"/>
        <v xml:space="preserve">  </v>
      </c>
      <c r="J23" s="207" t="s">
        <v>150</v>
      </c>
      <c r="K23" s="297">
        <f>+IFERROR(VLOOKUP($J23,'11 FORMULAS'!$B$51:$C$53,2,0),"")</f>
        <v>0.25</v>
      </c>
      <c r="L23" s="297" t="str">
        <f>+IFERROR(VLOOKUP($J23,'11 FORMULAS'!$B$51:$D$53,3,0),"")</f>
        <v>Probabilidad</v>
      </c>
      <c r="M23" s="352" t="s">
        <v>151</v>
      </c>
      <c r="N23" s="353">
        <f>+IFERROR(VLOOKUP($M23,'11 FORMULAS'!$B$54:$C$55,2,0),"")</f>
        <v>0.25</v>
      </c>
      <c r="O23" s="354" t="s">
        <v>163</v>
      </c>
      <c r="P23" s="354" t="s">
        <v>256</v>
      </c>
      <c r="Q23" s="354" t="s">
        <v>154</v>
      </c>
      <c r="R23" s="354" t="s">
        <v>264</v>
      </c>
      <c r="S23" s="297">
        <f t="shared" si="1"/>
        <v>0.5</v>
      </c>
      <c r="T23" s="297">
        <f>IF($L23='11 FORMULAS'!$D$51,$C$8-($C$8*$S$8),$C$8)</f>
        <v>0.36</v>
      </c>
      <c r="U23" s="297" t="str">
        <f>IF(L23='11 FORMULAS'!$D$53,$D$20-($D$20*$S$20),$D$20)</f>
        <v/>
      </c>
      <c r="V23" s="549"/>
      <c r="W23" s="552"/>
      <c r="X23" s="38"/>
      <c r="Y23" s="293"/>
      <c r="Z23" s="294"/>
      <c r="AA23" s="294"/>
    </row>
    <row r="24" spans="1:27" ht="29.4" hidden="1" customHeight="1" thickBot="1" x14ac:dyDescent="0.35">
      <c r="A24" s="530"/>
      <c r="B24" s="534"/>
      <c r="C24" s="542"/>
      <c r="D24" s="538"/>
      <c r="E24" s="351">
        <v>5</v>
      </c>
      <c r="F24" s="326"/>
      <c r="G24" s="207"/>
      <c r="H24" s="207"/>
      <c r="I24" s="284" t="str">
        <f t="shared" si="0"/>
        <v xml:space="preserve">  </v>
      </c>
      <c r="J24" s="207" t="s">
        <v>150</v>
      </c>
      <c r="K24" s="297">
        <f>+IFERROR(VLOOKUP($J24,'11 FORMULAS'!$B$51:$C$53,2,0),"")</f>
        <v>0.25</v>
      </c>
      <c r="L24" s="297" t="str">
        <f>+IFERROR(VLOOKUP($J24,'11 FORMULAS'!$B$51:$D$53,3,0),"")</f>
        <v>Probabilidad</v>
      </c>
      <c r="M24" s="352" t="s">
        <v>151</v>
      </c>
      <c r="N24" s="353">
        <f>+IFERROR(VLOOKUP($M24,'11 FORMULAS'!$B$54:$C$55,2,0),"")</f>
        <v>0.25</v>
      </c>
      <c r="O24" s="354" t="s">
        <v>163</v>
      </c>
      <c r="P24" s="354" t="s">
        <v>256</v>
      </c>
      <c r="Q24" s="354" t="s">
        <v>154</v>
      </c>
      <c r="R24" s="354" t="s">
        <v>264</v>
      </c>
      <c r="S24" s="297">
        <f t="shared" si="1"/>
        <v>0.5</v>
      </c>
      <c r="T24" s="297">
        <f>IF($L24='11 FORMULAS'!$D$51,$C$8-($C$8*$S$8),$C$8)</f>
        <v>0.36</v>
      </c>
      <c r="U24" s="297" t="str">
        <f>IF(L24='11 FORMULAS'!$D$53,$D$20-($D$20*$S$20),$D$20)</f>
        <v/>
      </c>
      <c r="V24" s="549"/>
      <c r="W24" s="552"/>
      <c r="X24" s="38"/>
      <c r="Y24" s="293"/>
      <c r="Z24" s="294"/>
      <c r="AA24" s="294"/>
    </row>
    <row r="25" spans="1:27" ht="29.4" hidden="1" customHeight="1" thickBot="1" x14ac:dyDescent="0.35">
      <c r="A25" s="532"/>
      <c r="B25" s="536"/>
      <c r="C25" s="543"/>
      <c r="D25" s="540"/>
      <c r="E25" s="355">
        <v>6</v>
      </c>
      <c r="F25" s="329"/>
      <c r="G25" s="208"/>
      <c r="H25" s="208"/>
      <c r="I25" s="284" t="str">
        <f t="shared" si="0"/>
        <v xml:space="preserve">  </v>
      </c>
      <c r="J25" s="207" t="s">
        <v>150</v>
      </c>
      <c r="K25" s="297">
        <f>+IFERROR(VLOOKUP($J25,'11 FORMULAS'!$B$51:$C$53,2,0),"")</f>
        <v>0.25</v>
      </c>
      <c r="L25" s="297" t="str">
        <f>+IFERROR(VLOOKUP($J25,'11 FORMULAS'!$B$51:$D$53,3,0),"")</f>
        <v>Probabilidad</v>
      </c>
      <c r="M25" s="352" t="s">
        <v>151</v>
      </c>
      <c r="N25" s="353">
        <f>+IFERROR(VLOOKUP($M25,'11 FORMULAS'!$B$54:$C$55,2,0),"")</f>
        <v>0.25</v>
      </c>
      <c r="O25" s="354" t="s">
        <v>163</v>
      </c>
      <c r="P25" s="354" t="s">
        <v>256</v>
      </c>
      <c r="Q25" s="354" t="s">
        <v>154</v>
      </c>
      <c r="R25" s="354" t="s">
        <v>264</v>
      </c>
      <c r="S25" s="297">
        <f t="shared" si="1"/>
        <v>0.5</v>
      </c>
      <c r="T25" s="297">
        <f>IF($L25='11 FORMULAS'!$D$51,$C$8-($C$8*$S$8),$C$8)</f>
        <v>0.36</v>
      </c>
      <c r="U25" s="297" t="str">
        <f>IF(L25='11 FORMULAS'!$D$53,$D$20-($D$20*$S$20),$D$20)</f>
        <v/>
      </c>
      <c r="V25" s="550"/>
      <c r="W25" s="553"/>
      <c r="X25" s="38"/>
    </row>
    <row r="26" spans="1:27" ht="29.4" hidden="1" customHeight="1" thickBot="1" x14ac:dyDescent="0.35">
      <c r="A26" s="529" t="str">
        <f>'2 CONTEXTO E IDENTIFICACIÓN'!A12</f>
        <v>R4</v>
      </c>
      <c r="B26" s="533" t="str">
        <f>+'2 CONTEXTO E IDENTIFICACIÓN'!J12</f>
        <v xml:space="preserve"> por a causa de </v>
      </c>
      <c r="C26" s="541" t="str">
        <f>+'3 PROBABIL E IMPACTO INHERENTE'!E12</f>
        <v/>
      </c>
      <c r="D26" s="537" t="str">
        <f>+'3 PROBABIL E IMPACTO INHERENTE'!M12</f>
        <v/>
      </c>
      <c r="E26" s="356">
        <v>1</v>
      </c>
      <c r="F26" s="327"/>
      <c r="G26" s="52"/>
      <c r="H26" s="52"/>
      <c r="I26" s="284" t="str">
        <f t="shared" si="0"/>
        <v xml:space="preserve">  </v>
      </c>
      <c r="J26" s="207" t="s">
        <v>150</v>
      </c>
      <c r="K26" s="297">
        <f>+IFERROR(VLOOKUP($J26,'11 FORMULAS'!$B$51:$C$53,2,0),"")</f>
        <v>0.25</v>
      </c>
      <c r="L26" s="297" t="str">
        <f>+IFERROR(VLOOKUP($J26,'11 FORMULAS'!$B$51:$D$53,3,0),"")</f>
        <v>Probabilidad</v>
      </c>
      <c r="M26" s="352" t="s">
        <v>151</v>
      </c>
      <c r="N26" s="353">
        <f>+IFERROR(VLOOKUP($M26,'11 FORMULAS'!$B$54:$C$55,2,0),"")</f>
        <v>0.25</v>
      </c>
      <c r="O26" s="354" t="s">
        <v>163</v>
      </c>
      <c r="P26" s="354" t="s">
        <v>256</v>
      </c>
      <c r="Q26" s="354" t="s">
        <v>154</v>
      </c>
      <c r="R26" s="354" t="s">
        <v>264</v>
      </c>
      <c r="S26" s="297">
        <f t="shared" si="1"/>
        <v>0.5</v>
      </c>
      <c r="T26" s="297">
        <f>IF($L26='11 FORMULAS'!$D$51,$C$8-($C$8*$S$8),$C$8)</f>
        <v>0.36</v>
      </c>
      <c r="U26" s="297" t="str">
        <f>IF(L26='11 FORMULAS'!$D$53,$D$26-($D$26*$S$26),$D$26)</f>
        <v/>
      </c>
      <c r="V26" s="548">
        <f>+IF(T31="","",T31)</f>
        <v>0.36</v>
      </c>
      <c r="W26" s="551" t="str">
        <f>+IF(U31="","",U31)</f>
        <v/>
      </c>
      <c r="X26" s="38"/>
      <c r="Y26" s="293"/>
      <c r="Z26" s="294"/>
      <c r="AA26" s="294"/>
    </row>
    <row r="27" spans="1:27" ht="29.4" hidden="1" customHeight="1" thickBot="1" x14ac:dyDescent="0.35">
      <c r="A27" s="530"/>
      <c r="B27" s="534"/>
      <c r="C27" s="542"/>
      <c r="D27" s="538"/>
      <c r="E27" s="351">
        <v>2</v>
      </c>
      <c r="F27" s="326"/>
      <c r="G27" s="207"/>
      <c r="H27" s="207"/>
      <c r="I27" s="284" t="str">
        <f t="shared" si="0"/>
        <v xml:space="preserve">  </v>
      </c>
      <c r="J27" s="207" t="s">
        <v>150</v>
      </c>
      <c r="K27" s="297">
        <f>+IFERROR(VLOOKUP($J27,'11 FORMULAS'!$B$51:$C$53,2,0),"")</f>
        <v>0.25</v>
      </c>
      <c r="L27" s="297" t="str">
        <f>+IFERROR(VLOOKUP($J27,'11 FORMULAS'!$B$51:$D$53,3,0),"")</f>
        <v>Probabilidad</v>
      </c>
      <c r="M27" s="352" t="s">
        <v>151</v>
      </c>
      <c r="N27" s="353">
        <f>+IFERROR(VLOOKUP($M27,'11 FORMULAS'!$B$54:$C$55,2,0),"")</f>
        <v>0.25</v>
      </c>
      <c r="O27" s="354" t="s">
        <v>163</v>
      </c>
      <c r="P27" s="354" t="s">
        <v>256</v>
      </c>
      <c r="Q27" s="354" t="s">
        <v>154</v>
      </c>
      <c r="R27" s="354" t="s">
        <v>264</v>
      </c>
      <c r="S27" s="297">
        <f t="shared" si="1"/>
        <v>0.5</v>
      </c>
      <c r="T27" s="297">
        <f>IF($L27='11 FORMULAS'!$D$51,$C$8-($C$8*$S$8),$C$8)</f>
        <v>0.36</v>
      </c>
      <c r="U27" s="297" t="str">
        <f>IF(L27='11 FORMULAS'!$D$53,$D$26-($D$26*$S$26),$D$26)</f>
        <v/>
      </c>
      <c r="V27" s="549"/>
      <c r="W27" s="552"/>
      <c r="X27" s="38"/>
      <c r="Y27" s="293"/>
      <c r="Z27" s="294"/>
      <c r="AA27" s="294"/>
    </row>
    <row r="28" spans="1:27" ht="29.4" hidden="1" customHeight="1" thickBot="1" x14ac:dyDescent="0.35">
      <c r="A28" s="530"/>
      <c r="B28" s="534"/>
      <c r="C28" s="542"/>
      <c r="D28" s="538"/>
      <c r="E28" s="351">
        <v>3</v>
      </c>
      <c r="F28" s="326"/>
      <c r="G28" s="207"/>
      <c r="H28" s="207"/>
      <c r="I28" s="284" t="str">
        <f t="shared" si="0"/>
        <v xml:space="preserve">  </v>
      </c>
      <c r="J28" s="207" t="s">
        <v>150</v>
      </c>
      <c r="K28" s="297">
        <f>+IFERROR(VLOOKUP($J28,'11 FORMULAS'!$B$51:$C$53,2,0),"")</f>
        <v>0.25</v>
      </c>
      <c r="L28" s="297" t="str">
        <f>+IFERROR(VLOOKUP($J28,'11 FORMULAS'!$B$51:$D$53,3,0),"")</f>
        <v>Probabilidad</v>
      </c>
      <c r="M28" s="352" t="s">
        <v>151</v>
      </c>
      <c r="N28" s="353">
        <f>+IFERROR(VLOOKUP($M28,'11 FORMULAS'!$B$54:$C$55,2,0),"")</f>
        <v>0.25</v>
      </c>
      <c r="O28" s="354" t="s">
        <v>163</v>
      </c>
      <c r="P28" s="354" t="s">
        <v>256</v>
      </c>
      <c r="Q28" s="354" t="s">
        <v>154</v>
      </c>
      <c r="R28" s="354" t="s">
        <v>264</v>
      </c>
      <c r="S28" s="297">
        <f t="shared" si="1"/>
        <v>0.5</v>
      </c>
      <c r="T28" s="297">
        <f>IF($L28='11 FORMULAS'!$D$51,$C$8-($C$8*$S$8),$C$8)</f>
        <v>0.36</v>
      </c>
      <c r="U28" s="297" t="str">
        <f>IF(L28='11 FORMULAS'!$D$53,$D$26-($D$26*$S$26),$D$26)</f>
        <v/>
      </c>
      <c r="V28" s="549"/>
      <c r="W28" s="552"/>
      <c r="X28" s="38"/>
      <c r="Y28" s="293"/>
      <c r="Z28" s="294"/>
      <c r="AA28" s="294"/>
    </row>
    <row r="29" spans="1:27" ht="29.4" hidden="1" customHeight="1" thickBot="1" x14ac:dyDescent="0.35">
      <c r="A29" s="530"/>
      <c r="B29" s="534"/>
      <c r="C29" s="542"/>
      <c r="D29" s="538"/>
      <c r="E29" s="351">
        <v>4</v>
      </c>
      <c r="F29" s="326"/>
      <c r="G29" s="207"/>
      <c r="H29" s="207"/>
      <c r="I29" s="284" t="str">
        <f t="shared" si="0"/>
        <v xml:space="preserve">  </v>
      </c>
      <c r="J29" s="207" t="s">
        <v>150</v>
      </c>
      <c r="K29" s="297">
        <f>+IFERROR(VLOOKUP($J29,'11 FORMULAS'!$B$51:$C$53,2,0),"")</f>
        <v>0.25</v>
      </c>
      <c r="L29" s="297" t="str">
        <f>+IFERROR(VLOOKUP($J29,'11 FORMULAS'!$B$51:$D$53,3,0),"")</f>
        <v>Probabilidad</v>
      </c>
      <c r="M29" s="352" t="s">
        <v>151</v>
      </c>
      <c r="N29" s="353">
        <f>+IFERROR(VLOOKUP($M29,'11 FORMULAS'!$B$54:$C$55,2,0),"")</f>
        <v>0.25</v>
      </c>
      <c r="O29" s="354" t="s">
        <v>163</v>
      </c>
      <c r="P29" s="354" t="s">
        <v>256</v>
      </c>
      <c r="Q29" s="354" t="s">
        <v>154</v>
      </c>
      <c r="R29" s="354" t="s">
        <v>264</v>
      </c>
      <c r="S29" s="297">
        <f t="shared" si="1"/>
        <v>0.5</v>
      </c>
      <c r="T29" s="297">
        <f>IF($L29='11 FORMULAS'!$D$51,$C$8-($C$8*$S$8),$C$8)</f>
        <v>0.36</v>
      </c>
      <c r="U29" s="297" t="str">
        <f>IF(L29='11 FORMULAS'!$D$53,$D$26-($D$26*$S$26),$D$26)</f>
        <v/>
      </c>
      <c r="V29" s="549"/>
      <c r="W29" s="552"/>
      <c r="X29" s="38"/>
      <c r="Y29" s="293"/>
      <c r="Z29" s="294"/>
      <c r="AA29" s="294"/>
    </row>
    <row r="30" spans="1:27" ht="29.4" hidden="1" customHeight="1" thickBot="1" x14ac:dyDescent="0.35">
      <c r="A30" s="530"/>
      <c r="B30" s="534"/>
      <c r="C30" s="542"/>
      <c r="D30" s="538"/>
      <c r="E30" s="351">
        <v>5</v>
      </c>
      <c r="F30" s="326"/>
      <c r="G30" s="207"/>
      <c r="H30" s="207"/>
      <c r="I30" s="284" t="str">
        <f t="shared" si="0"/>
        <v xml:space="preserve">  </v>
      </c>
      <c r="J30" s="207" t="s">
        <v>150</v>
      </c>
      <c r="K30" s="297">
        <f>+IFERROR(VLOOKUP($J30,'11 FORMULAS'!$B$51:$C$53,2,0),"")</f>
        <v>0.25</v>
      </c>
      <c r="L30" s="297" t="str">
        <f>+IFERROR(VLOOKUP($J30,'11 FORMULAS'!$B$51:$D$53,3,0),"")</f>
        <v>Probabilidad</v>
      </c>
      <c r="M30" s="352" t="s">
        <v>151</v>
      </c>
      <c r="N30" s="353">
        <f>+IFERROR(VLOOKUP($M30,'11 FORMULAS'!$B$54:$C$55,2,0),"")</f>
        <v>0.25</v>
      </c>
      <c r="O30" s="354" t="s">
        <v>163</v>
      </c>
      <c r="P30" s="354" t="s">
        <v>256</v>
      </c>
      <c r="Q30" s="354" t="s">
        <v>154</v>
      </c>
      <c r="R30" s="354" t="s">
        <v>264</v>
      </c>
      <c r="S30" s="297">
        <f t="shared" si="1"/>
        <v>0.5</v>
      </c>
      <c r="T30" s="297">
        <f>IF($L30='11 FORMULAS'!$D$51,$C$8-($C$8*$S$8),$C$8)</f>
        <v>0.36</v>
      </c>
      <c r="U30" s="297" t="str">
        <f>IF(L30='11 FORMULAS'!$D$53,$D$26-($D$26*$S$26),$D$26)</f>
        <v/>
      </c>
      <c r="V30" s="549"/>
      <c r="W30" s="552"/>
      <c r="X30" s="38"/>
      <c r="Y30" s="293"/>
      <c r="Z30" s="294"/>
      <c r="AA30" s="294"/>
    </row>
    <row r="31" spans="1:27" ht="29.4" hidden="1" customHeight="1" thickBot="1" x14ac:dyDescent="0.35">
      <c r="A31" s="532"/>
      <c r="B31" s="536"/>
      <c r="C31" s="543"/>
      <c r="D31" s="540"/>
      <c r="E31" s="355">
        <v>6</v>
      </c>
      <c r="F31" s="329"/>
      <c r="G31" s="208"/>
      <c r="H31" s="208"/>
      <c r="I31" s="284" t="str">
        <f t="shared" si="0"/>
        <v xml:space="preserve">  </v>
      </c>
      <c r="J31" s="207" t="s">
        <v>150</v>
      </c>
      <c r="K31" s="297">
        <f>+IFERROR(VLOOKUP($J31,'11 FORMULAS'!$B$51:$C$53,2,0),"")</f>
        <v>0.25</v>
      </c>
      <c r="L31" s="297" t="str">
        <f>+IFERROR(VLOOKUP($J31,'11 FORMULAS'!$B$51:$D$53,3,0),"")</f>
        <v>Probabilidad</v>
      </c>
      <c r="M31" s="352" t="s">
        <v>151</v>
      </c>
      <c r="N31" s="353">
        <f>+IFERROR(VLOOKUP($M31,'11 FORMULAS'!$B$54:$C$55,2,0),"")</f>
        <v>0.25</v>
      </c>
      <c r="O31" s="354" t="s">
        <v>163</v>
      </c>
      <c r="P31" s="354" t="s">
        <v>256</v>
      </c>
      <c r="Q31" s="354" t="s">
        <v>154</v>
      </c>
      <c r="R31" s="354" t="s">
        <v>264</v>
      </c>
      <c r="S31" s="297">
        <f t="shared" si="1"/>
        <v>0.5</v>
      </c>
      <c r="T31" s="297">
        <f>IF($L31='11 FORMULAS'!$D$51,$C$8-($C$8*$S$8),$C$8)</f>
        <v>0.36</v>
      </c>
      <c r="U31" s="297" t="str">
        <f>IF(L31='11 FORMULAS'!$D$53,$D$26-($D$26*$S$26),$D$26)</f>
        <v/>
      </c>
      <c r="V31" s="550"/>
      <c r="W31" s="553"/>
      <c r="X31" s="38"/>
    </row>
    <row r="32" spans="1:27" ht="29.4" hidden="1" customHeight="1" thickBot="1" x14ac:dyDescent="0.35">
      <c r="A32" s="529" t="str">
        <f>'2 CONTEXTO E IDENTIFICACIÓN'!A13</f>
        <v>R5</v>
      </c>
      <c r="B32" s="533" t="str">
        <f>+'2 CONTEXTO E IDENTIFICACIÓN'!J13</f>
        <v xml:space="preserve"> por a causa de </v>
      </c>
      <c r="C32" s="541" t="str">
        <f>+'3 PROBABIL E IMPACTO INHERENTE'!E13</f>
        <v/>
      </c>
      <c r="D32" s="537" t="str">
        <f>+'3 PROBABIL E IMPACTO INHERENTE'!M13</f>
        <v/>
      </c>
      <c r="E32" s="356">
        <v>1</v>
      </c>
      <c r="F32" s="327"/>
      <c r="G32" s="52"/>
      <c r="H32" s="52"/>
      <c r="I32" s="284" t="str">
        <f t="shared" si="0"/>
        <v xml:space="preserve">  </v>
      </c>
      <c r="J32" s="207" t="s">
        <v>150</v>
      </c>
      <c r="K32" s="297">
        <f>+IFERROR(VLOOKUP($J32,'11 FORMULAS'!$B$51:$C$53,2,0),"")</f>
        <v>0.25</v>
      </c>
      <c r="L32" s="297" t="str">
        <f>+IFERROR(VLOOKUP($J32,'11 FORMULAS'!$B$51:$D$53,3,0),"")</f>
        <v>Probabilidad</v>
      </c>
      <c r="M32" s="352" t="s">
        <v>151</v>
      </c>
      <c r="N32" s="353">
        <f>+IFERROR(VLOOKUP($M32,'11 FORMULAS'!$B$54:$C$55,2,0),"")</f>
        <v>0.25</v>
      </c>
      <c r="O32" s="354" t="s">
        <v>163</v>
      </c>
      <c r="P32" s="354" t="s">
        <v>256</v>
      </c>
      <c r="Q32" s="354" t="s">
        <v>154</v>
      </c>
      <c r="R32" s="354" t="s">
        <v>264</v>
      </c>
      <c r="S32" s="297">
        <f t="shared" si="1"/>
        <v>0.5</v>
      </c>
      <c r="T32" s="297">
        <f>IF($L32='11 FORMULAS'!$D$51,$C$8-($C$8*$S$8),$C$8)</f>
        <v>0.36</v>
      </c>
      <c r="U32" s="297" t="str">
        <f>IF($L32='11 FORMULAS'!$D$53,$D$32-($D$32*$S$32),$D$32)</f>
        <v/>
      </c>
      <c r="V32" s="548">
        <f>+IF(T37="","",T37)</f>
        <v>0.36</v>
      </c>
      <c r="W32" s="551" t="str">
        <f>+IF(U37="","",U37)</f>
        <v/>
      </c>
      <c r="X32" s="38"/>
      <c r="Y32" s="293"/>
      <c r="Z32" s="294"/>
      <c r="AA32" s="294"/>
    </row>
    <row r="33" spans="1:27" ht="29.4" hidden="1" customHeight="1" thickBot="1" x14ac:dyDescent="0.35">
      <c r="A33" s="544"/>
      <c r="B33" s="545"/>
      <c r="C33" s="546"/>
      <c r="D33" s="547"/>
      <c r="E33" s="351">
        <v>2</v>
      </c>
      <c r="F33" s="325"/>
      <c r="G33" s="322"/>
      <c r="H33" s="322"/>
      <c r="I33" s="284" t="str">
        <f t="shared" si="0"/>
        <v xml:space="preserve">  </v>
      </c>
      <c r="J33" s="207" t="s">
        <v>150</v>
      </c>
      <c r="K33" s="297">
        <f>+IFERROR(VLOOKUP($J33,'11 FORMULAS'!$B$51:$C$53,2,0),"")</f>
        <v>0.25</v>
      </c>
      <c r="L33" s="297" t="str">
        <f>+IFERROR(VLOOKUP($J33,'11 FORMULAS'!$B$51:$D$53,3,0),"")</f>
        <v>Probabilidad</v>
      </c>
      <c r="M33" s="352" t="s">
        <v>151</v>
      </c>
      <c r="N33" s="353">
        <f>+IFERROR(VLOOKUP($M33,'11 FORMULAS'!$B$54:$C$55,2,0),"")</f>
        <v>0.25</v>
      </c>
      <c r="O33" s="354" t="s">
        <v>163</v>
      </c>
      <c r="P33" s="354" t="s">
        <v>256</v>
      </c>
      <c r="Q33" s="354" t="s">
        <v>154</v>
      </c>
      <c r="R33" s="354" t="s">
        <v>264</v>
      </c>
      <c r="S33" s="297">
        <f t="shared" si="1"/>
        <v>0.5</v>
      </c>
      <c r="T33" s="297">
        <f>IF($L33='11 FORMULAS'!$D$51,$C$8-($C$8*$S$8),$C$8)</f>
        <v>0.36</v>
      </c>
      <c r="U33" s="297" t="str">
        <f>IF($L33='11 FORMULAS'!$D$53,$D$32-($D$32*$S$32),$D$32)</f>
        <v/>
      </c>
      <c r="V33" s="560"/>
      <c r="W33" s="561"/>
      <c r="X33" s="38"/>
      <c r="Y33" s="293"/>
      <c r="Z33" s="294"/>
      <c r="AA33" s="294"/>
    </row>
    <row r="34" spans="1:27" ht="29.4" hidden="1" customHeight="1" thickBot="1" x14ac:dyDescent="0.35">
      <c r="A34" s="544"/>
      <c r="B34" s="545"/>
      <c r="C34" s="546"/>
      <c r="D34" s="547"/>
      <c r="E34" s="351">
        <v>3</v>
      </c>
      <c r="F34" s="325"/>
      <c r="G34" s="322"/>
      <c r="H34" s="322"/>
      <c r="I34" s="284" t="str">
        <f t="shared" si="0"/>
        <v xml:space="preserve">  </v>
      </c>
      <c r="J34" s="207" t="s">
        <v>150</v>
      </c>
      <c r="K34" s="297">
        <f>+IFERROR(VLOOKUP($J34,'11 FORMULAS'!$B$51:$C$53,2,0),"")</f>
        <v>0.25</v>
      </c>
      <c r="L34" s="297" t="str">
        <f>+IFERROR(VLOOKUP($J34,'11 FORMULAS'!$B$51:$D$53,3,0),"")</f>
        <v>Probabilidad</v>
      </c>
      <c r="M34" s="352" t="s">
        <v>151</v>
      </c>
      <c r="N34" s="353">
        <f>+IFERROR(VLOOKUP($M34,'11 FORMULAS'!$B$54:$C$55,2,0),"")</f>
        <v>0.25</v>
      </c>
      <c r="O34" s="354" t="s">
        <v>163</v>
      </c>
      <c r="P34" s="354" t="s">
        <v>256</v>
      </c>
      <c r="Q34" s="354" t="s">
        <v>154</v>
      </c>
      <c r="R34" s="354" t="s">
        <v>264</v>
      </c>
      <c r="S34" s="297">
        <f t="shared" si="1"/>
        <v>0.5</v>
      </c>
      <c r="T34" s="297">
        <f>IF($L34='11 FORMULAS'!$D$51,$C$8-($C$8*$S$8),$C$8)</f>
        <v>0.36</v>
      </c>
      <c r="U34" s="297" t="str">
        <f>IF($L34='11 FORMULAS'!$D$53,$D$32-($D$32*$S$32),$D$32)</f>
        <v/>
      </c>
      <c r="V34" s="560"/>
      <c r="W34" s="561"/>
      <c r="X34" s="38"/>
      <c r="Y34" s="293"/>
      <c r="Z34" s="294"/>
      <c r="AA34" s="294"/>
    </row>
    <row r="35" spans="1:27" ht="29.4" hidden="1" customHeight="1" thickBot="1" x14ac:dyDescent="0.35">
      <c r="A35" s="530"/>
      <c r="B35" s="534"/>
      <c r="C35" s="542"/>
      <c r="D35" s="538"/>
      <c r="E35" s="351">
        <v>4</v>
      </c>
      <c r="F35" s="326"/>
      <c r="G35" s="207"/>
      <c r="H35" s="207"/>
      <c r="I35" s="284" t="str">
        <f t="shared" si="0"/>
        <v xml:space="preserve">  </v>
      </c>
      <c r="J35" s="207" t="s">
        <v>150</v>
      </c>
      <c r="K35" s="297">
        <f>+IFERROR(VLOOKUP($J35,'11 FORMULAS'!$B$51:$C$53,2,0),"")</f>
        <v>0.25</v>
      </c>
      <c r="L35" s="297" t="str">
        <f>+IFERROR(VLOOKUP($J35,'11 FORMULAS'!$B$51:$D$53,3,0),"")</f>
        <v>Probabilidad</v>
      </c>
      <c r="M35" s="352" t="s">
        <v>151</v>
      </c>
      <c r="N35" s="353">
        <f>+IFERROR(VLOOKUP($M35,'11 FORMULAS'!$B$54:$C$55,2,0),"")</f>
        <v>0.25</v>
      </c>
      <c r="O35" s="354" t="s">
        <v>163</v>
      </c>
      <c r="P35" s="354" t="s">
        <v>256</v>
      </c>
      <c r="Q35" s="354" t="s">
        <v>154</v>
      </c>
      <c r="R35" s="354" t="s">
        <v>264</v>
      </c>
      <c r="S35" s="297">
        <f t="shared" si="1"/>
        <v>0.5</v>
      </c>
      <c r="T35" s="297">
        <f>IF($L35='11 FORMULAS'!$D$51,$C$8-($C$8*$S$8),$C$8)</f>
        <v>0.36</v>
      </c>
      <c r="U35" s="297" t="str">
        <f>IF($L35='11 FORMULAS'!$D$53,$D$32-($D$32*$S$32),$D$32)</f>
        <v/>
      </c>
      <c r="V35" s="549"/>
      <c r="W35" s="552"/>
      <c r="X35" s="38"/>
      <c r="Y35" s="293"/>
      <c r="Z35" s="294"/>
      <c r="AA35" s="294"/>
    </row>
    <row r="36" spans="1:27" ht="29.4" hidden="1" customHeight="1" thickBot="1" x14ac:dyDescent="0.35">
      <c r="A36" s="530"/>
      <c r="B36" s="534"/>
      <c r="C36" s="542"/>
      <c r="D36" s="538"/>
      <c r="E36" s="351">
        <v>5</v>
      </c>
      <c r="F36" s="326"/>
      <c r="G36" s="207"/>
      <c r="H36" s="207"/>
      <c r="I36" s="284" t="str">
        <f t="shared" si="0"/>
        <v xml:space="preserve">  </v>
      </c>
      <c r="J36" s="207" t="s">
        <v>150</v>
      </c>
      <c r="K36" s="297">
        <f>+IFERROR(VLOOKUP($J36,'11 FORMULAS'!$B$51:$C$53,2,0),"")</f>
        <v>0.25</v>
      </c>
      <c r="L36" s="297" t="str">
        <f>+IFERROR(VLOOKUP($J36,'11 FORMULAS'!$B$51:$D$53,3,0),"")</f>
        <v>Probabilidad</v>
      </c>
      <c r="M36" s="352" t="s">
        <v>151</v>
      </c>
      <c r="N36" s="353">
        <f>+IFERROR(VLOOKUP($M36,'11 FORMULAS'!$B$54:$C$55,2,0),"")</f>
        <v>0.25</v>
      </c>
      <c r="O36" s="354" t="s">
        <v>163</v>
      </c>
      <c r="P36" s="354" t="s">
        <v>256</v>
      </c>
      <c r="Q36" s="354" t="s">
        <v>154</v>
      </c>
      <c r="R36" s="354" t="s">
        <v>264</v>
      </c>
      <c r="S36" s="297">
        <f t="shared" si="1"/>
        <v>0.5</v>
      </c>
      <c r="T36" s="297">
        <f>IF($L36='11 FORMULAS'!$D$51,$C$8-($C$8*$S$8),$C$8)</f>
        <v>0.36</v>
      </c>
      <c r="U36" s="297" t="str">
        <f>IF($L36='11 FORMULAS'!$D$53,$D$32-($D$32*$S$32),$D$32)</f>
        <v/>
      </c>
      <c r="V36" s="549"/>
      <c r="W36" s="552"/>
      <c r="X36" s="38"/>
      <c r="Y36" s="293"/>
      <c r="Z36" s="294"/>
      <c r="AA36" s="294"/>
    </row>
    <row r="37" spans="1:27" ht="29.4" hidden="1" customHeight="1" thickBot="1" x14ac:dyDescent="0.35">
      <c r="A37" s="532"/>
      <c r="B37" s="536"/>
      <c r="C37" s="543"/>
      <c r="D37" s="540"/>
      <c r="E37" s="351">
        <v>6</v>
      </c>
      <c r="F37" s="329"/>
      <c r="G37" s="208"/>
      <c r="H37" s="208"/>
      <c r="I37" s="284" t="str">
        <f t="shared" si="0"/>
        <v xml:space="preserve">  </v>
      </c>
      <c r="J37" s="207" t="s">
        <v>150</v>
      </c>
      <c r="K37" s="297">
        <f>+IFERROR(VLOOKUP($J37,'11 FORMULAS'!$B$51:$C$53,2,0),"")</f>
        <v>0.25</v>
      </c>
      <c r="L37" s="297" t="str">
        <f>+IFERROR(VLOOKUP($J37,'11 FORMULAS'!$B$51:$D$53,3,0),"")</f>
        <v>Probabilidad</v>
      </c>
      <c r="M37" s="352" t="s">
        <v>151</v>
      </c>
      <c r="N37" s="353">
        <f>+IFERROR(VLOOKUP($M37,'11 FORMULAS'!$B$54:$C$55,2,0),"")</f>
        <v>0.25</v>
      </c>
      <c r="O37" s="354" t="s">
        <v>163</v>
      </c>
      <c r="P37" s="354" t="s">
        <v>256</v>
      </c>
      <c r="Q37" s="354" t="s">
        <v>154</v>
      </c>
      <c r="R37" s="354" t="s">
        <v>264</v>
      </c>
      <c r="S37" s="297">
        <f t="shared" si="1"/>
        <v>0.5</v>
      </c>
      <c r="T37" s="297">
        <f>IF($L37='11 FORMULAS'!$D$51,$C$8-($C$8*$S$8),$C$8)</f>
        <v>0.36</v>
      </c>
      <c r="U37" s="297" t="str">
        <f>IF($L37='11 FORMULAS'!$D$53,$D$32-($D$32*$S$32),$D$32)</f>
        <v/>
      </c>
      <c r="V37" s="550"/>
      <c r="W37" s="553"/>
      <c r="X37" s="38"/>
    </row>
    <row r="38" spans="1:27" ht="29.4" hidden="1" customHeight="1" thickBot="1" x14ac:dyDescent="0.35">
      <c r="A38" s="529" t="str">
        <f>'2 CONTEXTO E IDENTIFICACIÓN'!A14</f>
        <v>R6</v>
      </c>
      <c r="B38" s="533" t="str">
        <f>+'2 CONTEXTO E IDENTIFICACIÓN'!J14</f>
        <v xml:space="preserve"> por a causa de </v>
      </c>
      <c r="C38" s="541" t="str">
        <f>+'3 PROBABIL E IMPACTO INHERENTE'!E14</f>
        <v/>
      </c>
      <c r="D38" s="537" t="str">
        <f>+'3 PROBABIL E IMPACTO INHERENTE'!M14</f>
        <v/>
      </c>
      <c r="E38" s="351">
        <v>1</v>
      </c>
      <c r="F38" s="327"/>
      <c r="G38" s="52"/>
      <c r="H38" s="52"/>
      <c r="I38" s="284" t="str">
        <f t="shared" si="0"/>
        <v xml:space="preserve">  </v>
      </c>
      <c r="J38" s="207" t="s">
        <v>150</v>
      </c>
      <c r="K38" s="297">
        <f>+IFERROR(VLOOKUP($J38,'11 FORMULAS'!$B$51:$C$53,2,0),"")</f>
        <v>0.25</v>
      </c>
      <c r="L38" s="297" t="str">
        <f>+IFERROR(VLOOKUP($J38,'11 FORMULAS'!$B$51:$D$53,3,0),"")</f>
        <v>Probabilidad</v>
      </c>
      <c r="M38" s="352" t="s">
        <v>151</v>
      </c>
      <c r="N38" s="353">
        <f>+IFERROR(VLOOKUP($M38,'11 FORMULAS'!$B$54:$C$55,2,0),"")</f>
        <v>0.25</v>
      </c>
      <c r="O38" s="354" t="s">
        <v>163</v>
      </c>
      <c r="P38" s="354" t="s">
        <v>256</v>
      </c>
      <c r="Q38" s="354" t="s">
        <v>154</v>
      </c>
      <c r="R38" s="354" t="s">
        <v>264</v>
      </c>
      <c r="S38" s="297">
        <f t="shared" si="1"/>
        <v>0.5</v>
      </c>
      <c r="T38" s="297">
        <f>IF($L38='11 FORMULAS'!$D$51,$C$8-($C$8*$S$8),$C$8)</f>
        <v>0.36</v>
      </c>
      <c r="U38" s="297" t="str">
        <f>IF($L38='11 FORMULAS'!$D$53,$D$38-($D$38*$S$38),$D$38)</f>
        <v/>
      </c>
      <c r="V38" s="548">
        <f>+IF(T43="","",T43)</f>
        <v>0.36</v>
      </c>
      <c r="W38" s="551" t="str">
        <f>+IF(U43="","",U43)</f>
        <v/>
      </c>
      <c r="X38" s="38"/>
      <c r="Y38" s="293"/>
      <c r="Z38" s="294"/>
      <c r="AA38" s="294"/>
    </row>
    <row r="39" spans="1:27" ht="29.4" hidden="1" customHeight="1" thickBot="1" x14ac:dyDescent="0.35">
      <c r="A39" s="544"/>
      <c r="B39" s="545"/>
      <c r="C39" s="546"/>
      <c r="D39" s="547"/>
      <c r="E39" s="351">
        <v>2</v>
      </c>
      <c r="F39" s="325"/>
      <c r="G39" s="322"/>
      <c r="H39" s="322"/>
      <c r="I39" s="284" t="str">
        <f t="shared" si="0"/>
        <v xml:space="preserve">  </v>
      </c>
      <c r="J39" s="207" t="s">
        <v>150</v>
      </c>
      <c r="K39" s="297">
        <f>+IFERROR(VLOOKUP($J39,'11 FORMULAS'!$B$51:$C$53,2,0),"")</f>
        <v>0.25</v>
      </c>
      <c r="L39" s="297" t="str">
        <f>+IFERROR(VLOOKUP($J39,'11 FORMULAS'!$B$51:$D$53,3,0),"")</f>
        <v>Probabilidad</v>
      </c>
      <c r="M39" s="352" t="s">
        <v>151</v>
      </c>
      <c r="N39" s="353">
        <f>+IFERROR(VLOOKUP($M39,'11 FORMULAS'!$B$54:$C$55,2,0),"")</f>
        <v>0.25</v>
      </c>
      <c r="O39" s="354" t="s">
        <v>163</v>
      </c>
      <c r="P39" s="354" t="s">
        <v>256</v>
      </c>
      <c r="Q39" s="354" t="s">
        <v>154</v>
      </c>
      <c r="R39" s="354" t="s">
        <v>264</v>
      </c>
      <c r="S39" s="297">
        <f t="shared" si="1"/>
        <v>0.5</v>
      </c>
      <c r="T39" s="297">
        <f>IF($L39='11 FORMULAS'!$D$51,$C$8-($C$8*$S$8),$C$8)</f>
        <v>0.36</v>
      </c>
      <c r="U39" s="297" t="str">
        <f>IF($L39='11 FORMULAS'!$D$53,$D$38-($D$38*$S$38),$D$38)</f>
        <v/>
      </c>
      <c r="V39" s="560"/>
      <c r="W39" s="561"/>
      <c r="X39" s="38"/>
      <c r="Y39" s="293"/>
      <c r="Z39" s="294"/>
      <c r="AA39" s="294"/>
    </row>
    <row r="40" spans="1:27" ht="29.4" hidden="1" customHeight="1" thickBot="1" x14ac:dyDescent="0.35">
      <c r="A40" s="544"/>
      <c r="B40" s="545"/>
      <c r="C40" s="546"/>
      <c r="D40" s="547"/>
      <c r="E40" s="351">
        <v>3</v>
      </c>
      <c r="F40" s="325"/>
      <c r="G40" s="322"/>
      <c r="H40" s="322"/>
      <c r="I40" s="284" t="str">
        <f t="shared" si="0"/>
        <v xml:space="preserve">  </v>
      </c>
      <c r="J40" s="207" t="s">
        <v>150</v>
      </c>
      <c r="K40" s="297">
        <f>+IFERROR(VLOOKUP($J40,'11 FORMULAS'!$B$51:$C$53,2,0),"")</f>
        <v>0.25</v>
      </c>
      <c r="L40" s="297" t="str">
        <f>+IFERROR(VLOOKUP($J40,'11 FORMULAS'!$B$51:$D$53,3,0),"")</f>
        <v>Probabilidad</v>
      </c>
      <c r="M40" s="352" t="s">
        <v>151</v>
      </c>
      <c r="N40" s="353">
        <f>+IFERROR(VLOOKUP($M40,'11 FORMULAS'!$B$54:$C$55,2,0),"")</f>
        <v>0.25</v>
      </c>
      <c r="O40" s="354" t="s">
        <v>163</v>
      </c>
      <c r="P40" s="354" t="s">
        <v>256</v>
      </c>
      <c r="Q40" s="354" t="s">
        <v>154</v>
      </c>
      <c r="R40" s="354" t="s">
        <v>264</v>
      </c>
      <c r="S40" s="297">
        <f t="shared" si="1"/>
        <v>0.5</v>
      </c>
      <c r="T40" s="297">
        <f>IF($L40='11 FORMULAS'!$D$51,$C$8-($C$8*$S$8),$C$8)</f>
        <v>0.36</v>
      </c>
      <c r="U40" s="297" t="str">
        <f>IF($L40='11 FORMULAS'!$D$53,$D$38-($D$38*$S$38),$D$38)</f>
        <v/>
      </c>
      <c r="V40" s="560"/>
      <c r="W40" s="561"/>
      <c r="X40" s="38"/>
      <c r="Y40" s="293"/>
      <c r="Z40" s="294"/>
      <c r="AA40" s="294"/>
    </row>
    <row r="41" spans="1:27" ht="29.4" hidden="1" customHeight="1" thickBot="1" x14ac:dyDescent="0.35">
      <c r="A41" s="530"/>
      <c r="B41" s="534"/>
      <c r="C41" s="542"/>
      <c r="D41" s="538"/>
      <c r="E41" s="351">
        <v>4</v>
      </c>
      <c r="F41" s="326"/>
      <c r="G41" s="207"/>
      <c r="H41" s="207"/>
      <c r="I41" s="284" t="str">
        <f t="shared" si="0"/>
        <v xml:space="preserve">  </v>
      </c>
      <c r="J41" s="207" t="s">
        <v>150</v>
      </c>
      <c r="K41" s="297">
        <f>+IFERROR(VLOOKUP($J41,'11 FORMULAS'!$B$51:$C$53,2,0),"")</f>
        <v>0.25</v>
      </c>
      <c r="L41" s="297" t="str">
        <f>+IFERROR(VLOOKUP($J41,'11 FORMULAS'!$B$51:$D$53,3,0),"")</f>
        <v>Probabilidad</v>
      </c>
      <c r="M41" s="352" t="s">
        <v>151</v>
      </c>
      <c r="N41" s="353">
        <f>+IFERROR(VLOOKUP($M41,'11 FORMULAS'!$B$54:$C$55,2,0),"")</f>
        <v>0.25</v>
      </c>
      <c r="O41" s="354" t="s">
        <v>163</v>
      </c>
      <c r="P41" s="354" t="s">
        <v>256</v>
      </c>
      <c r="Q41" s="354" t="s">
        <v>154</v>
      </c>
      <c r="R41" s="354" t="s">
        <v>264</v>
      </c>
      <c r="S41" s="297">
        <f t="shared" si="1"/>
        <v>0.5</v>
      </c>
      <c r="T41" s="297">
        <f>IF($L41='11 FORMULAS'!$D$51,$C$8-($C$8*$S$8),$C$8)</f>
        <v>0.36</v>
      </c>
      <c r="U41" s="297" t="str">
        <f>IF($L41='11 FORMULAS'!$D$53,$D$38-($D$38*$S$38),$D$38)</f>
        <v/>
      </c>
      <c r="V41" s="549"/>
      <c r="W41" s="552"/>
      <c r="X41" s="38"/>
      <c r="Y41" s="293"/>
      <c r="Z41" s="294"/>
      <c r="AA41" s="294"/>
    </row>
    <row r="42" spans="1:27" ht="29.4" hidden="1" customHeight="1" thickBot="1" x14ac:dyDescent="0.35">
      <c r="A42" s="530"/>
      <c r="B42" s="534"/>
      <c r="C42" s="542"/>
      <c r="D42" s="538"/>
      <c r="E42" s="351">
        <v>5</v>
      </c>
      <c r="F42" s="326"/>
      <c r="G42" s="207"/>
      <c r="H42" s="207"/>
      <c r="I42" s="284" t="str">
        <f t="shared" si="0"/>
        <v xml:space="preserve">  </v>
      </c>
      <c r="J42" s="207" t="s">
        <v>150</v>
      </c>
      <c r="K42" s="297">
        <f>+IFERROR(VLOOKUP($J42,'11 FORMULAS'!$B$51:$C$53,2,0),"")</f>
        <v>0.25</v>
      </c>
      <c r="L42" s="297" t="str">
        <f>+IFERROR(VLOOKUP($J42,'11 FORMULAS'!$B$51:$D$53,3,0),"")</f>
        <v>Probabilidad</v>
      </c>
      <c r="M42" s="352" t="s">
        <v>151</v>
      </c>
      <c r="N42" s="353">
        <f>+IFERROR(VLOOKUP($M42,'11 FORMULAS'!$B$54:$C$55,2,0),"")</f>
        <v>0.25</v>
      </c>
      <c r="O42" s="354" t="s">
        <v>163</v>
      </c>
      <c r="P42" s="354" t="s">
        <v>256</v>
      </c>
      <c r="Q42" s="354" t="s">
        <v>154</v>
      </c>
      <c r="R42" s="354" t="s">
        <v>264</v>
      </c>
      <c r="S42" s="297">
        <f t="shared" si="1"/>
        <v>0.5</v>
      </c>
      <c r="T42" s="297">
        <f>IF($L42='11 FORMULAS'!$D$51,$C$8-($C$8*$S$8),$C$8)</f>
        <v>0.36</v>
      </c>
      <c r="U42" s="297" t="str">
        <f>IF($L42='11 FORMULAS'!$D$53,$D$38-($D$38*$S$38),$D$38)</f>
        <v/>
      </c>
      <c r="V42" s="549"/>
      <c r="W42" s="552"/>
      <c r="X42" s="38"/>
      <c r="Y42" s="293"/>
      <c r="Z42" s="294"/>
      <c r="AA42" s="294"/>
    </row>
    <row r="43" spans="1:27" ht="29.4" hidden="1" customHeight="1" thickBot="1" x14ac:dyDescent="0.35">
      <c r="A43" s="532"/>
      <c r="B43" s="536"/>
      <c r="C43" s="543"/>
      <c r="D43" s="540"/>
      <c r="E43" s="355">
        <v>6</v>
      </c>
      <c r="F43" s="329"/>
      <c r="G43" s="208"/>
      <c r="H43" s="208"/>
      <c r="I43" s="284" t="str">
        <f t="shared" si="0"/>
        <v xml:space="preserve">  </v>
      </c>
      <c r="J43" s="207" t="s">
        <v>150</v>
      </c>
      <c r="K43" s="297">
        <f>+IFERROR(VLOOKUP($J43,'11 FORMULAS'!$B$51:$C$53,2,0),"")</f>
        <v>0.25</v>
      </c>
      <c r="L43" s="297" t="str">
        <f>+IFERROR(VLOOKUP($J43,'11 FORMULAS'!$B$51:$D$53,3,0),"")</f>
        <v>Probabilidad</v>
      </c>
      <c r="M43" s="352" t="s">
        <v>151</v>
      </c>
      <c r="N43" s="353">
        <f>+IFERROR(VLOOKUP($M43,'11 FORMULAS'!$B$54:$C$55,2,0),"")</f>
        <v>0.25</v>
      </c>
      <c r="O43" s="354" t="s">
        <v>163</v>
      </c>
      <c r="P43" s="354" t="s">
        <v>256</v>
      </c>
      <c r="Q43" s="354" t="s">
        <v>154</v>
      </c>
      <c r="R43" s="354" t="s">
        <v>264</v>
      </c>
      <c r="S43" s="297">
        <f t="shared" si="1"/>
        <v>0.5</v>
      </c>
      <c r="T43" s="297">
        <f>IF($L43='11 FORMULAS'!$D$51,$C$8-($C$8*$S$8),$C$8)</f>
        <v>0.36</v>
      </c>
      <c r="U43" s="297" t="str">
        <f>IF($L43='11 FORMULAS'!$D$53,$D$38-($D$38*$S$38),$D$38)</f>
        <v/>
      </c>
      <c r="V43" s="550"/>
      <c r="W43" s="553"/>
      <c r="X43" s="38"/>
    </row>
    <row r="44" spans="1:27" ht="29.4" hidden="1" customHeight="1" thickBot="1" x14ac:dyDescent="0.35">
      <c r="A44" s="529" t="str">
        <f>'2 CONTEXTO E IDENTIFICACIÓN'!A15</f>
        <v>R7</v>
      </c>
      <c r="B44" s="533" t="str">
        <f>+'2 CONTEXTO E IDENTIFICACIÓN'!J15</f>
        <v xml:space="preserve"> por a causa de </v>
      </c>
      <c r="C44" s="541" t="str">
        <f>+'3 PROBABIL E IMPACTO INHERENTE'!E15</f>
        <v/>
      </c>
      <c r="D44" s="537" t="str">
        <f>+'3 PROBABIL E IMPACTO INHERENTE'!M15</f>
        <v/>
      </c>
      <c r="E44" s="356">
        <v>1</v>
      </c>
      <c r="F44" s="327"/>
      <c r="G44" s="52"/>
      <c r="H44" s="52"/>
      <c r="I44" s="284" t="str">
        <f t="shared" si="0"/>
        <v xml:space="preserve">  </v>
      </c>
      <c r="J44" s="207" t="s">
        <v>150</v>
      </c>
      <c r="K44" s="297">
        <f>+IFERROR(VLOOKUP($J44,'11 FORMULAS'!$B$51:$C$53,2,0),"")</f>
        <v>0.25</v>
      </c>
      <c r="L44" s="297" t="str">
        <f>+IFERROR(VLOOKUP($J44,'11 FORMULAS'!$B$51:$D$53,3,0),"")</f>
        <v>Probabilidad</v>
      </c>
      <c r="M44" s="352" t="s">
        <v>151</v>
      </c>
      <c r="N44" s="353">
        <f>+IFERROR(VLOOKUP($M44,'11 FORMULAS'!$B$54:$C$55,2,0),"")</f>
        <v>0.25</v>
      </c>
      <c r="O44" s="354" t="s">
        <v>163</v>
      </c>
      <c r="P44" s="354" t="s">
        <v>256</v>
      </c>
      <c r="Q44" s="354" t="s">
        <v>154</v>
      </c>
      <c r="R44" s="354" t="s">
        <v>264</v>
      </c>
      <c r="S44" s="297">
        <f t="shared" si="1"/>
        <v>0.5</v>
      </c>
      <c r="T44" s="297">
        <f>IF($L44='11 FORMULAS'!$D$51,$C$8-($C$8*$S$8),$C$8)</f>
        <v>0.36</v>
      </c>
      <c r="U44" s="297" t="str">
        <f>IF($L44='11 FORMULAS'!$D$53,$D$44-($D$44*$S$44),$D$44)</f>
        <v/>
      </c>
      <c r="V44" s="548">
        <f>+IF(T49="","",T49)</f>
        <v>0.36</v>
      </c>
      <c r="W44" s="551" t="str">
        <f>+IF(U49="","",U49)</f>
        <v/>
      </c>
      <c r="X44" s="38"/>
      <c r="Y44" s="293"/>
      <c r="Z44" s="294"/>
      <c r="AA44" s="294"/>
    </row>
    <row r="45" spans="1:27" ht="29.4" hidden="1" customHeight="1" thickBot="1" x14ac:dyDescent="0.35">
      <c r="A45" s="530"/>
      <c r="B45" s="534"/>
      <c r="C45" s="542"/>
      <c r="D45" s="538"/>
      <c r="E45" s="351">
        <v>2</v>
      </c>
      <c r="F45" s="326"/>
      <c r="G45" s="207"/>
      <c r="H45" s="207"/>
      <c r="I45" s="284" t="str">
        <f t="shared" si="0"/>
        <v xml:space="preserve">  </v>
      </c>
      <c r="J45" s="207" t="s">
        <v>150</v>
      </c>
      <c r="K45" s="297">
        <f>+IFERROR(VLOOKUP($J45,'11 FORMULAS'!$B$51:$C$53,2,0),"")</f>
        <v>0.25</v>
      </c>
      <c r="L45" s="297" t="str">
        <f>+IFERROR(VLOOKUP($J45,'11 FORMULAS'!$B$51:$D$53,3,0),"")</f>
        <v>Probabilidad</v>
      </c>
      <c r="M45" s="352" t="s">
        <v>151</v>
      </c>
      <c r="N45" s="353">
        <f>+IFERROR(VLOOKUP($M45,'11 FORMULAS'!$B$54:$C$55,2,0),"")</f>
        <v>0.25</v>
      </c>
      <c r="O45" s="354" t="s">
        <v>163</v>
      </c>
      <c r="P45" s="354" t="s">
        <v>256</v>
      </c>
      <c r="Q45" s="354" t="s">
        <v>154</v>
      </c>
      <c r="R45" s="354" t="s">
        <v>264</v>
      </c>
      <c r="S45" s="297">
        <f t="shared" si="1"/>
        <v>0.5</v>
      </c>
      <c r="T45" s="297">
        <f>IF($L45='11 FORMULAS'!$D$51,$C$8-($C$8*$S$8),$C$8)</f>
        <v>0.36</v>
      </c>
      <c r="U45" s="297" t="str">
        <f>IF($L45='11 FORMULAS'!$D$53,$D$44-($D$44*$S$44),$D$44)</f>
        <v/>
      </c>
      <c r="V45" s="549"/>
      <c r="W45" s="552"/>
      <c r="X45" s="38"/>
      <c r="Y45" s="293"/>
      <c r="Z45" s="294"/>
      <c r="AA45" s="294"/>
    </row>
    <row r="46" spans="1:27" ht="29.4" hidden="1" customHeight="1" thickBot="1" x14ac:dyDescent="0.35">
      <c r="A46" s="530"/>
      <c r="B46" s="534"/>
      <c r="C46" s="542"/>
      <c r="D46" s="538"/>
      <c r="E46" s="351">
        <v>3</v>
      </c>
      <c r="F46" s="326"/>
      <c r="G46" s="207"/>
      <c r="H46" s="207"/>
      <c r="I46" s="284" t="str">
        <f t="shared" si="0"/>
        <v xml:space="preserve">  </v>
      </c>
      <c r="J46" s="207" t="s">
        <v>150</v>
      </c>
      <c r="K46" s="297">
        <f>+IFERROR(VLOOKUP($J46,'11 FORMULAS'!$B$51:$C$53,2,0),"")</f>
        <v>0.25</v>
      </c>
      <c r="L46" s="297" t="str">
        <f>+IFERROR(VLOOKUP($J46,'11 FORMULAS'!$B$51:$D$53,3,0),"")</f>
        <v>Probabilidad</v>
      </c>
      <c r="M46" s="352" t="s">
        <v>151</v>
      </c>
      <c r="N46" s="353">
        <f>+IFERROR(VLOOKUP($M46,'11 FORMULAS'!$B$54:$C$55,2,0),"")</f>
        <v>0.25</v>
      </c>
      <c r="O46" s="354" t="s">
        <v>163</v>
      </c>
      <c r="P46" s="354" t="s">
        <v>256</v>
      </c>
      <c r="Q46" s="354" t="s">
        <v>154</v>
      </c>
      <c r="R46" s="354" t="s">
        <v>264</v>
      </c>
      <c r="S46" s="297">
        <f t="shared" si="1"/>
        <v>0.5</v>
      </c>
      <c r="T46" s="297">
        <f>IF($L46='11 FORMULAS'!$D$51,$C$8-($C$8*$S$8),$C$8)</f>
        <v>0.36</v>
      </c>
      <c r="U46" s="297" t="str">
        <f>IF($L46='11 FORMULAS'!$D$53,$D$44-($D$44*$S$44),$D$44)</f>
        <v/>
      </c>
      <c r="V46" s="549"/>
      <c r="W46" s="552"/>
      <c r="X46" s="38"/>
      <c r="Y46" s="293"/>
      <c r="Z46" s="294"/>
      <c r="AA46" s="294"/>
    </row>
    <row r="47" spans="1:27" ht="29.4" hidden="1" customHeight="1" thickBot="1" x14ac:dyDescent="0.35">
      <c r="A47" s="530"/>
      <c r="B47" s="534"/>
      <c r="C47" s="542"/>
      <c r="D47" s="538"/>
      <c r="E47" s="351">
        <v>4</v>
      </c>
      <c r="F47" s="326"/>
      <c r="G47" s="207"/>
      <c r="H47" s="207"/>
      <c r="I47" s="284" t="str">
        <f t="shared" si="0"/>
        <v xml:space="preserve">  </v>
      </c>
      <c r="J47" s="207" t="s">
        <v>150</v>
      </c>
      <c r="K47" s="297">
        <f>+IFERROR(VLOOKUP($J47,'11 FORMULAS'!$B$51:$C$53,2,0),"")</f>
        <v>0.25</v>
      </c>
      <c r="L47" s="297" t="str">
        <f>+IFERROR(VLOOKUP($J47,'11 FORMULAS'!$B$51:$D$53,3,0),"")</f>
        <v>Probabilidad</v>
      </c>
      <c r="M47" s="352" t="s">
        <v>151</v>
      </c>
      <c r="N47" s="353">
        <f>+IFERROR(VLOOKUP($M47,'11 FORMULAS'!$B$54:$C$55,2,0),"")</f>
        <v>0.25</v>
      </c>
      <c r="O47" s="354" t="s">
        <v>163</v>
      </c>
      <c r="P47" s="354" t="s">
        <v>256</v>
      </c>
      <c r="Q47" s="354" t="s">
        <v>154</v>
      </c>
      <c r="R47" s="354" t="s">
        <v>264</v>
      </c>
      <c r="S47" s="297">
        <f t="shared" si="1"/>
        <v>0.5</v>
      </c>
      <c r="T47" s="297">
        <f>IF($L47='11 FORMULAS'!$D$51,$C$8-($C$8*$S$8),$C$8)</f>
        <v>0.36</v>
      </c>
      <c r="U47" s="297" t="str">
        <f>IF($L47='11 FORMULAS'!$D$53,$D$44-($D$44*$S$44),$D$44)</f>
        <v/>
      </c>
      <c r="V47" s="549"/>
      <c r="W47" s="552"/>
      <c r="X47" s="38"/>
      <c r="Y47" s="293"/>
      <c r="Z47" s="294"/>
      <c r="AA47" s="294"/>
    </row>
    <row r="48" spans="1:27" ht="29.4" hidden="1" customHeight="1" thickBot="1" x14ac:dyDescent="0.35">
      <c r="A48" s="530"/>
      <c r="B48" s="534"/>
      <c r="C48" s="542"/>
      <c r="D48" s="538"/>
      <c r="E48" s="351">
        <v>5</v>
      </c>
      <c r="F48" s="326"/>
      <c r="G48" s="207"/>
      <c r="H48" s="207"/>
      <c r="I48" s="284" t="str">
        <f t="shared" si="0"/>
        <v xml:space="preserve">  </v>
      </c>
      <c r="J48" s="207" t="s">
        <v>150</v>
      </c>
      <c r="K48" s="297">
        <f>+IFERROR(VLOOKUP($J48,'11 FORMULAS'!$B$51:$C$53,2,0),"")</f>
        <v>0.25</v>
      </c>
      <c r="L48" s="297" t="str">
        <f>+IFERROR(VLOOKUP($J48,'11 FORMULAS'!$B$51:$D$53,3,0),"")</f>
        <v>Probabilidad</v>
      </c>
      <c r="M48" s="352" t="s">
        <v>151</v>
      </c>
      <c r="N48" s="353">
        <f>+IFERROR(VLOOKUP($M48,'11 FORMULAS'!$B$54:$C$55,2,0),"")</f>
        <v>0.25</v>
      </c>
      <c r="O48" s="354" t="s">
        <v>163</v>
      </c>
      <c r="P48" s="354" t="s">
        <v>256</v>
      </c>
      <c r="Q48" s="354" t="s">
        <v>154</v>
      </c>
      <c r="R48" s="354" t="s">
        <v>264</v>
      </c>
      <c r="S48" s="297">
        <f t="shared" si="1"/>
        <v>0.5</v>
      </c>
      <c r="T48" s="297">
        <f>IF($L48='11 FORMULAS'!$D$51,$C$8-($C$8*$S$8),$C$8)</f>
        <v>0.36</v>
      </c>
      <c r="U48" s="297" t="str">
        <f>IF($L48='11 FORMULAS'!$D$53,$D$44-($D$44*$S$44),$D$44)</f>
        <v/>
      </c>
      <c r="V48" s="549"/>
      <c r="W48" s="552"/>
      <c r="X48" s="38"/>
      <c r="Y48" s="293"/>
      <c r="Z48" s="294"/>
      <c r="AA48" s="294"/>
    </row>
    <row r="49" spans="1:27" ht="29.4" hidden="1" customHeight="1" thickBot="1" x14ac:dyDescent="0.35">
      <c r="A49" s="532"/>
      <c r="B49" s="536"/>
      <c r="C49" s="543"/>
      <c r="D49" s="540"/>
      <c r="E49" s="355">
        <v>6</v>
      </c>
      <c r="F49" s="329"/>
      <c r="G49" s="208"/>
      <c r="H49" s="208"/>
      <c r="I49" s="284" t="str">
        <f t="shared" si="0"/>
        <v xml:space="preserve">  </v>
      </c>
      <c r="J49" s="207" t="s">
        <v>150</v>
      </c>
      <c r="K49" s="297">
        <f>+IFERROR(VLOOKUP($J49,'11 FORMULAS'!$B$51:$C$53,2,0),"")</f>
        <v>0.25</v>
      </c>
      <c r="L49" s="297" t="str">
        <f>+IFERROR(VLOOKUP($J49,'11 FORMULAS'!$B$51:$D$53,3,0),"")</f>
        <v>Probabilidad</v>
      </c>
      <c r="M49" s="352" t="s">
        <v>151</v>
      </c>
      <c r="N49" s="353">
        <f>+IFERROR(VLOOKUP($M49,'11 FORMULAS'!$B$54:$C$55,2,0),"")</f>
        <v>0.25</v>
      </c>
      <c r="O49" s="354" t="s">
        <v>163</v>
      </c>
      <c r="P49" s="354" t="s">
        <v>256</v>
      </c>
      <c r="Q49" s="354" t="s">
        <v>154</v>
      </c>
      <c r="R49" s="354" t="s">
        <v>264</v>
      </c>
      <c r="S49" s="297">
        <f t="shared" si="1"/>
        <v>0.5</v>
      </c>
      <c r="T49" s="297">
        <f>IF($L49='11 FORMULAS'!$D$51,$C$8-($C$8*$S$8),$C$8)</f>
        <v>0.36</v>
      </c>
      <c r="U49" s="297" t="str">
        <f>IF($L49='11 FORMULAS'!$D$53,$D$44-($D$44*$S$44),$D$44)</f>
        <v/>
      </c>
      <c r="V49" s="550"/>
      <c r="W49" s="553"/>
      <c r="X49" s="38"/>
    </row>
    <row r="50" spans="1:27" ht="29.4" hidden="1" customHeight="1" thickBot="1" x14ac:dyDescent="0.35">
      <c r="A50" s="529" t="str">
        <f>'2 CONTEXTO E IDENTIFICACIÓN'!A16</f>
        <v>R8</v>
      </c>
      <c r="B50" s="533" t="str">
        <f>+'2 CONTEXTO E IDENTIFICACIÓN'!J16</f>
        <v xml:space="preserve"> por a causa de </v>
      </c>
      <c r="C50" s="541" t="str">
        <f>+'3 PROBABIL E IMPACTO INHERENTE'!E16</f>
        <v/>
      </c>
      <c r="D50" s="537" t="str">
        <f>+'3 PROBABIL E IMPACTO INHERENTE'!M16</f>
        <v/>
      </c>
      <c r="E50" s="356">
        <v>1</v>
      </c>
      <c r="F50" s="327"/>
      <c r="G50" s="52"/>
      <c r="H50" s="52"/>
      <c r="I50" s="284" t="str">
        <f t="shared" si="0"/>
        <v xml:space="preserve">  </v>
      </c>
      <c r="J50" s="207" t="s">
        <v>150</v>
      </c>
      <c r="K50" s="297">
        <f>+IFERROR(VLOOKUP($J50,'11 FORMULAS'!$B$51:$C$53,2,0),"")</f>
        <v>0.25</v>
      </c>
      <c r="L50" s="297" t="str">
        <f>+IFERROR(VLOOKUP($J50,'11 FORMULAS'!$B$51:$D$53,3,0),"")</f>
        <v>Probabilidad</v>
      </c>
      <c r="M50" s="352" t="s">
        <v>151</v>
      </c>
      <c r="N50" s="353">
        <f>+IFERROR(VLOOKUP($M50,'11 FORMULAS'!$B$54:$C$55,2,0),"")</f>
        <v>0.25</v>
      </c>
      <c r="O50" s="354" t="s">
        <v>163</v>
      </c>
      <c r="P50" s="354" t="s">
        <v>256</v>
      </c>
      <c r="Q50" s="354" t="s">
        <v>154</v>
      </c>
      <c r="R50" s="354" t="s">
        <v>264</v>
      </c>
      <c r="S50" s="297">
        <f t="shared" si="1"/>
        <v>0.5</v>
      </c>
      <c r="T50" s="297">
        <f>IF($L50='11 FORMULAS'!$D$51,$C$8-($C$8*$S$8),$C$8)</f>
        <v>0.36</v>
      </c>
      <c r="U50" s="297" t="str">
        <f>IF($L50='11 FORMULAS'!$D$53,$D$50-($D$50*$S$50),$D$50)</f>
        <v/>
      </c>
      <c r="V50" s="548">
        <f>+IF(T55="","",T55)</f>
        <v>0.36</v>
      </c>
      <c r="W50" s="551" t="str">
        <f>+IF(U55="","",U55)</f>
        <v/>
      </c>
      <c r="X50" s="38"/>
      <c r="Y50" s="293"/>
      <c r="Z50" s="294"/>
      <c r="AA50" s="294"/>
    </row>
    <row r="51" spans="1:27" ht="29.4" hidden="1" customHeight="1" thickBot="1" x14ac:dyDescent="0.35">
      <c r="A51" s="530"/>
      <c r="B51" s="534"/>
      <c r="C51" s="542"/>
      <c r="D51" s="538"/>
      <c r="E51" s="351">
        <v>2</v>
      </c>
      <c r="F51" s="326"/>
      <c r="G51" s="207"/>
      <c r="H51" s="207"/>
      <c r="I51" s="284" t="str">
        <f t="shared" si="0"/>
        <v xml:space="preserve">  </v>
      </c>
      <c r="J51" s="207" t="s">
        <v>150</v>
      </c>
      <c r="K51" s="297">
        <f>+IFERROR(VLOOKUP($J51,'11 FORMULAS'!$B$51:$C$53,2,0),"")</f>
        <v>0.25</v>
      </c>
      <c r="L51" s="297" t="str">
        <f>+IFERROR(VLOOKUP($J51,'11 FORMULAS'!$B$51:$D$53,3,0),"")</f>
        <v>Probabilidad</v>
      </c>
      <c r="M51" s="352" t="s">
        <v>151</v>
      </c>
      <c r="N51" s="353">
        <f>+IFERROR(VLOOKUP($M51,'11 FORMULAS'!$B$54:$C$55,2,0),"")</f>
        <v>0.25</v>
      </c>
      <c r="O51" s="354" t="s">
        <v>163</v>
      </c>
      <c r="P51" s="354" t="s">
        <v>256</v>
      </c>
      <c r="Q51" s="354" t="s">
        <v>154</v>
      </c>
      <c r="R51" s="354" t="s">
        <v>264</v>
      </c>
      <c r="S51" s="297">
        <f t="shared" si="1"/>
        <v>0.5</v>
      </c>
      <c r="T51" s="297">
        <f>IF($L51='11 FORMULAS'!$D$51,$C$8-($C$8*$S$8),$C$8)</f>
        <v>0.36</v>
      </c>
      <c r="U51" s="297" t="str">
        <f>IF($L51='11 FORMULAS'!$D$53,$D$50-($D$50*$S$50),$D$50)</f>
        <v/>
      </c>
      <c r="V51" s="549"/>
      <c r="W51" s="552"/>
      <c r="X51" s="38"/>
      <c r="Y51" s="293"/>
      <c r="Z51" s="294"/>
      <c r="AA51" s="294"/>
    </row>
    <row r="52" spans="1:27" ht="29.4" hidden="1" customHeight="1" thickBot="1" x14ac:dyDescent="0.35">
      <c r="A52" s="530"/>
      <c r="B52" s="534"/>
      <c r="C52" s="542"/>
      <c r="D52" s="538"/>
      <c r="E52" s="351">
        <v>3</v>
      </c>
      <c r="F52" s="326"/>
      <c r="G52" s="207"/>
      <c r="H52" s="207"/>
      <c r="I52" s="284" t="str">
        <f t="shared" si="0"/>
        <v xml:space="preserve">  </v>
      </c>
      <c r="J52" s="207" t="s">
        <v>150</v>
      </c>
      <c r="K52" s="297">
        <f>+IFERROR(VLOOKUP($J52,'11 FORMULAS'!$B$51:$C$53,2,0),"")</f>
        <v>0.25</v>
      </c>
      <c r="L52" s="297" t="str">
        <f>+IFERROR(VLOOKUP($J52,'11 FORMULAS'!$B$51:$D$53,3,0),"")</f>
        <v>Probabilidad</v>
      </c>
      <c r="M52" s="352" t="s">
        <v>151</v>
      </c>
      <c r="N52" s="353">
        <f>+IFERROR(VLOOKUP($M52,'11 FORMULAS'!$B$54:$C$55,2,0),"")</f>
        <v>0.25</v>
      </c>
      <c r="O52" s="354" t="s">
        <v>163</v>
      </c>
      <c r="P52" s="354" t="s">
        <v>256</v>
      </c>
      <c r="Q52" s="354" t="s">
        <v>154</v>
      </c>
      <c r="R52" s="354" t="s">
        <v>264</v>
      </c>
      <c r="S52" s="297">
        <f t="shared" si="1"/>
        <v>0.5</v>
      </c>
      <c r="T52" s="297">
        <f>IF($L52='11 FORMULAS'!$D$51,$C$8-($C$8*$S$8),$C$8)</f>
        <v>0.36</v>
      </c>
      <c r="U52" s="297" t="str">
        <f>IF($L52='11 FORMULAS'!$D$53,$D$50-($D$50*$S$50),$D$50)</f>
        <v/>
      </c>
      <c r="V52" s="549"/>
      <c r="W52" s="552"/>
      <c r="X52" s="38"/>
      <c r="Y52" s="293"/>
      <c r="Z52" s="294"/>
      <c r="AA52" s="294"/>
    </row>
    <row r="53" spans="1:27" ht="29.4" hidden="1" customHeight="1" thickBot="1" x14ac:dyDescent="0.35">
      <c r="A53" s="530"/>
      <c r="B53" s="534"/>
      <c r="C53" s="542"/>
      <c r="D53" s="538"/>
      <c r="E53" s="351">
        <v>4</v>
      </c>
      <c r="F53" s="326"/>
      <c r="G53" s="207"/>
      <c r="H53" s="207"/>
      <c r="I53" s="284" t="str">
        <f t="shared" si="0"/>
        <v xml:space="preserve">  </v>
      </c>
      <c r="J53" s="207" t="s">
        <v>150</v>
      </c>
      <c r="K53" s="297">
        <f>+IFERROR(VLOOKUP($J53,'11 FORMULAS'!$B$51:$C$53,2,0),"")</f>
        <v>0.25</v>
      </c>
      <c r="L53" s="297" t="str">
        <f>+IFERROR(VLOOKUP($J53,'11 FORMULAS'!$B$51:$D$53,3,0),"")</f>
        <v>Probabilidad</v>
      </c>
      <c r="M53" s="352" t="s">
        <v>151</v>
      </c>
      <c r="N53" s="353">
        <f>+IFERROR(VLOOKUP($M53,'11 FORMULAS'!$B$54:$C$55,2,0),"")</f>
        <v>0.25</v>
      </c>
      <c r="O53" s="354" t="s">
        <v>163</v>
      </c>
      <c r="P53" s="354" t="s">
        <v>256</v>
      </c>
      <c r="Q53" s="354" t="s">
        <v>154</v>
      </c>
      <c r="R53" s="354" t="s">
        <v>264</v>
      </c>
      <c r="S53" s="297">
        <f t="shared" si="1"/>
        <v>0.5</v>
      </c>
      <c r="T53" s="297">
        <f>IF($L53='11 FORMULAS'!$D$51,$C$8-($C$8*$S$8),$C$8)</f>
        <v>0.36</v>
      </c>
      <c r="U53" s="297" t="str">
        <f>IF($L53='11 FORMULAS'!$D$53,$D$50-($D$50*$S$50),$D$50)</f>
        <v/>
      </c>
      <c r="V53" s="549"/>
      <c r="W53" s="552"/>
      <c r="X53" s="38"/>
      <c r="Y53" s="293"/>
      <c r="Z53" s="294"/>
      <c r="AA53" s="294"/>
    </row>
    <row r="54" spans="1:27" ht="29.4" hidden="1" customHeight="1" thickBot="1" x14ac:dyDescent="0.35">
      <c r="A54" s="530"/>
      <c r="B54" s="534"/>
      <c r="C54" s="542"/>
      <c r="D54" s="538"/>
      <c r="E54" s="351">
        <v>5</v>
      </c>
      <c r="F54" s="326"/>
      <c r="G54" s="207"/>
      <c r="H54" s="207"/>
      <c r="I54" s="284" t="str">
        <f t="shared" si="0"/>
        <v xml:space="preserve">  </v>
      </c>
      <c r="J54" s="207" t="s">
        <v>150</v>
      </c>
      <c r="K54" s="297">
        <f>+IFERROR(VLOOKUP($J54,'11 FORMULAS'!$B$51:$C$53,2,0),"")</f>
        <v>0.25</v>
      </c>
      <c r="L54" s="297" t="str">
        <f>+IFERROR(VLOOKUP($J54,'11 FORMULAS'!$B$51:$D$53,3,0),"")</f>
        <v>Probabilidad</v>
      </c>
      <c r="M54" s="352" t="s">
        <v>151</v>
      </c>
      <c r="N54" s="353">
        <f>+IFERROR(VLOOKUP($M54,'11 FORMULAS'!$B$54:$C$55,2,0),"")</f>
        <v>0.25</v>
      </c>
      <c r="O54" s="354" t="s">
        <v>163</v>
      </c>
      <c r="P54" s="354" t="s">
        <v>256</v>
      </c>
      <c r="Q54" s="354" t="s">
        <v>154</v>
      </c>
      <c r="R54" s="354" t="s">
        <v>264</v>
      </c>
      <c r="S54" s="297">
        <f t="shared" si="1"/>
        <v>0.5</v>
      </c>
      <c r="T54" s="297">
        <f>IF($L54='11 FORMULAS'!$D$51,$C$8-($C$8*$S$8),$C$8)</f>
        <v>0.36</v>
      </c>
      <c r="U54" s="297" t="str">
        <f>IF($L54='11 FORMULAS'!$D$53,$D$50-($D$50*$S$50),$D$50)</f>
        <v/>
      </c>
      <c r="V54" s="549"/>
      <c r="W54" s="552"/>
      <c r="X54" s="38"/>
      <c r="Y54" s="293"/>
      <c r="Z54" s="294"/>
      <c r="AA54" s="294"/>
    </row>
    <row r="55" spans="1:27" ht="29.4" hidden="1" customHeight="1" thickBot="1" x14ac:dyDescent="0.35">
      <c r="A55" s="532"/>
      <c r="B55" s="536"/>
      <c r="C55" s="543"/>
      <c r="D55" s="540"/>
      <c r="E55" s="355">
        <v>6</v>
      </c>
      <c r="F55" s="329"/>
      <c r="G55" s="208"/>
      <c r="H55" s="208"/>
      <c r="I55" s="284" t="str">
        <f t="shared" si="0"/>
        <v xml:space="preserve">  </v>
      </c>
      <c r="J55" s="207" t="s">
        <v>150</v>
      </c>
      <c r="K55" s="297">
        <f>+IFERROR(VLOOKUP($J55,'11 FORMULAS'!$B$51:$C$53,2,0),"")</f>
        <v>0.25</v>
      </c>
      <c r="L55" s="297" t="str">
        <f>+IFERROR(VLOOKUP($J55,'11 FORMULAS'!$B$51:$D$53,3,0),"")</f>
        <v>Probabilidad</v>
      </c>
      <c r="M55" s="352" t="s">
        <v>151</v>
      </c>
      <c r="N55" s="353">
        <f>+IFERROR(VLOOKUP($M55,'11 FORMULAS'!$B$54:$C$55,2,0),"")</f>
        <v>0.25</v>
      </c>
      <c r="O55" s="354" t="s">
        <v>163</v>
      </c>
      <c r="P55" s="354" t="s">
        <v>256</v>
      </c>
      <c r="Q55" s="354" t="s">
        <v>154</v>
      </c>
      <c r="R55" s="354" t="s">
        <v>264</v>
      </c>
      <c r="S55" s="297">
        <f t="shared" si="1"/>
        <v>0.5</v>
      </c>
      <c r="T55" s="297">
        <f>IF($L55='11 FORMULAS'!$D$51,$C$8-($C$8*$S$8),$C$8)</f>
        <v>0.36</v>
      </c>
      <c r="U55" s="297" t="str">
        <f>IF($L55='11 FORMULAS'!$D$53,$D$50-($D$50*$S$50),$D$50)</f>
        <v/>
      </c>
      <c r="V55" s="550"/>
      <c r="W55" s="553"/>
      <c r="X55" s="38"/>
    </row>
    <row r="56" spans="1:27" ht="29.4" hidden="1" customHeight="1" thickBot="1" x14ac:dyDescent="0.35">
      <c r="A56" s="529" t="str">
        <f>'2 CONTEXTO E IDENTIFICACIÓN'!A17</f>
        <v>R9</v>
      </c>
      <c r="B56" s="533" t="str">
        <f>+'2 CONTEXTO E IDENTIFICACIÓN'!J17</f>
        <v xml:space="preserve"> por a causa de </v>
      </c>
      <c r="C56" s="541" t="str">
        <f>+'3 PROBABIL E IMPACTO INHERENTE'!E17</f>
        <v/>
      </c>
      <c r="D56" s="537" t="str">
        <f>+'3 PROBABIL E IMPACTO INHERENTE'!M17</f>
        <v/>
      </c>
      <c r="E56" s="356">
        <v>1</v>
      </c>
      <c r="F56" s="327"/>
      <c r="G56" s="52"/>
      <c r="H56" s="52"/>
      <c r="I56" s="284" t="str">
        <f t="shared" si="0"/>
        <v xml:space="preserve">  </v>
      </c>
      <c r="J56" s="207" t="s">
        <v>150</v>
      </c>
      <c r="K56" s="297">
        <f>+IFERROR(VLOOKUP($J56,'11 FORMULAS'!$B$51:$C$53,2,0),"")</f>
        <v>0.25</v>
      </c>
      <c r="L56" s="297" t="str">
        <f>+IFERROR(VLOOKUP($J56,'11 FORMULAS'!$B$51:$D$53,3,0),"")</f>
        <v>Probabilidad</v>
      </c>
      <c r="M56" s="352" t="s">
        <v>151</v>
      </c>
      <c r="N56" s="353">
        <f>+IFERROR(VLOOKUP($M56,'11 FORMULAS'!$B$54:$C$55,2,0),"")</f>
        <v>0.25</v>
      </c>
      <c r="O56" s="354" t="s">
        <v>163</v>
      </c>
      <c r="P56" s="354" t="s">
        <v>256</v>
      </c>
      <c r="Q56" s="354" t="s">
        <v>154</v>
      </c>
      <c r="R56" s="354" t="s">
        <v>264</v>
      </c>
      <c r="S56" s="297">
        <f t="shared" si="1"/>
        <v>0.5</v>
      </c>
      <c r="T56" s="297">
        <f>IF($L56='11 FORMULAS'!$D$51,$C$8-($C$8*$S$8),$C$8)</f>
        <v>0.36</v>
      </c>
      <c r="U56" s="297" t="str">
        <f>IF($L56='11 FORMULAS'!$D$53,$D$56-($D$56*$S$56),$D$56)</f>
        <v/>
      </c>
      <c r="V56" s="548">
        <f>+IF(T61="","",T61)</f>
        <v>0.36</v>
      </c>
      <c r="W56" s="551" t="str">
        <f>+IF(U61="","",U61)</f>
        <v/>
      </c>
      <c r="X56" s="38"/>
      <c r="Y56" s="293"/>
      <c r="Z56" s="294"/>
      <c r="AA56" s="294"/>
    </row>
    <row r="57" spans="1:27" ht="29.4" hidden="1" customHeight="1" thickBot="1" x14ac:dyDescent="0.35">
      <c r="A57" s="530"/>
      <c r="B57" s="534"/>
      <c r="C57" s="542"/>
      <c r="D57" s="538"/>
      <c r="E57" s="351">
        <v>2</v>
      </c>
      <c r="F57" s="326"/>
      <c r="G57" s="207"/>
      <c r="H57" s="207"/>
      <c r="I57" s="284" t="str">
        <f t="shared" si="0"/>
        <v xml:space="preserve">  </v>
      </c>
      <c r="J57" s="207" t="s">
        <v>150</v>
      </c>
      <c r="K57" s="297">
        <f>+IFERROR(VLOOKUP($J57,'11 FORMULAS'!$B$51:$C$53,2,0),"")</f>
        <v>0.25</v>
      </c>
      <c r="L57" s="297" t="str">
        <f>+IFERROR(VLOOKUP($J57,'11 FORMULAS'!$B$51:$D$53,3,0),"")</f>
        <v>Probabilidad</v>
      </c>
      <c r="M57" s="352" t="s">
        <v>151</v>
      </c>
      <c r="N57" s="353">
        <f>+IFERROR(VLOOKUP($M57,'11 FORMULAS'!$B$54:$C$55,2,0),"")</f>
        <v>0.25</v>
      </c>
      <c r="O57" s="354" t="s">
        <v>163</v>
      </c>
      <c r="P57" s="354" t="s">
        <v>256</v>
      </c>
      <c r="Q57" s="354" t="s">
        <v>154</v>
      </c>
      <c r="R57" s="354" t="s">
        <v>264</v>
      </c>
      <c r="S57" s="297">
        <f t="shared" si="1"/>
        <v>0.5</v>
      </c>
      <c r="T57" s="297">
        <f>IF($L57='11 FORMULAS'!$D$51,$C$8-($C$8*$S$8),$C$8)</f>
        <v>0.36</v>
      </c>
      <c r="U57" s="297" t="str">
        <f>IF($L57='11 FORMULAS'!$D$53,$D$56-($D$56*$S$56),$D$56)</f>
        <v/>
      </c>
      <c r="V57" s="549"/>
      <c r="W57" s="552"/>
      <c r="X57" s="38"/>
      <c r="Y57" s="293"/>
      <c r="Z57" s="294"/>
      <c r="AA57" s="294"/>
    </row>
    <row r="58" spans="1:27" ht="29.4" hidden="1" customHeight="1" thickBot="1" x14ac:dyDescent="0.35">
      <c r="A58" s="530"/>
      <c r="B58" s="534"/>
      <c r="C58" s="542"/>
      <c r="D58" s="538"/>
      <c r="E58" s="351">
        <v>3</v>
      </c>
      <c r="F58" s="326"/>
      <c r="G58" s="207"/>
      <c r="H58" s="207"/>
      <c r="I58" s="284" t="str">
        <f t="shared" si="0"/>
        <v xml:space="preserve">  </v>
      </c>
      <c r="J58" s="207" t="s">
        <v>150</v>
      </c>
      <c r="K58" s="297">
        <f>+IFERROR(VLOOKUP($J58,'11 FORMULAS'!$B$51:$C$53,2,0),"")</f>
        <v>0.25</v>
      </c>
      <c r="L58" s="297" t="str">
        <f>+IFERROR(VLOOKUP($J58,'11 FORMULAS'!$B$51:$D$53,3,0),"")</f>
        <v>Probabilidad</v>
      </c>
      <c r="M58" s="352" t="s">
        <v>151</v>
      </c>
      <c r="N58" s="353">
        <f>+IFERROR(VLOOKUP($M58,'11 FORMULAS'!$B$54:$C$55,2,0),"")</f>
        <v>0.25</v>
      </c>
      <c r="O58" s="354" t="s">
        <v>163</v>
      </c>
      <c r="P58" s="354" t="s">
        <v>256</v>
      </c>
      <c r="Q58" s="354" t="s">
        <v>154</v>
      </c>
      <c r="R58" s="354" t="s">
        <v>264</v>
      </c>
      <c r="S58" s="297">
        <f t="shared" si="1"/>
        <v>0.5</v>
      </c>
      <c r="T58" s="297">
        <f>IF($L58='11 FORMULAS'!$D$51,$C$8-($C$8*$S$8),$C$8)</f>
        <v>0.36</v>
      </c>
      <c r="U58" s="297" t="str">
        <f>IF($L58='11 FORMULAS'!$D$53,$D$56-($D$56*$S$56),$D$56)</f>
        <v/>
      </c>
      <c r="V58" s="549"/>
      <c r="W58" s="552"/>
      <c r="X58" s="38"/>
      <c r="Y58" s="293"/>
      <c r="Z58" s="294"/>
      <c r="AA58" s="294"/>
    </row>
    <row r="59" spans="1:27" ht="29.4" hidden="1" customHeight="1" thickBot="1" x14ac:dyDescent="0.35">
      <c r="A59" s="530"/>
      <c r="B59" s="534"/>
      <c r="C59" s="542"/>
      <c r="D59" s="538"/>
      <c r="E59" s="351">
        <v>4</v>
      </c>
      <c r="F59" s="326"/>
      <c r="G59" s="207"/>
      <c r="H59" s="207"/>
      <c r="I59" s="284" t="str">
        <f t="shared" si="0"/>
        <v xml:space="preserve">  </v>
      </c>
      <c r="J59" s="207" t="s">
        <v>150</v>
      </c>
      <c r="K59" s="297">
        <f>+IFERROR(VLOOKUP($J59,'11 FORMULAS'!$B$51:$C$53,2,0),"")</f>
        <v>0.25</v>
      </c>
      <c r="L59" s="297" t="str">
        <f>+IFERROR(VLOOKUP($J59,'11 FORMULAS'!$B$51:$D$53,3,0),"")</f>
        <v>Probabilidad</v>
      </c>
      <c r="M59" s="352" t="s">
        <v>151</v>
      </c>
      <c r="N59" s="353">
        <f>+IFERROR(VLOOKUP($M59,'11 FORMULAS'!$B$54:$C$55,2,0),"")</f>
        <v>0.25</v>
      </c>
      <c r="O59" s="354" t="s">
        <v>163</v>
      </c>
      <c r="P59" s="354" t="s">
        <v>256</v>
      </c>
      <c r="Q59" s="354" t="s">
        <v>154</v>
      </c>
      <c r="R59" s="354" t="s">
        <v>264</v>
      </c>
      <c r="S59" s="297">
        <f t="shared" si="1"/>
        <v>0.5</v>
      </c>
      <c r="T59" s="297">
        <f>IF($L59='11 FORMULAS'!$D$51,$C$8-($C$8*$S$8),$C$8)</f>
        <v>0.36</v>
      </c>
      <c r="U59" s="297" t="str">
        <f>IF($L59='11 FORMULAS'!$D$53,$D$56-($D$56*$S$56),$D$56)</f>
        <v/>
      </c>
      <c r="V59" s="549"/>
      <c r="W59" s="552"/>
      <c r="X59" s="38"/>
      <c r="Y59" s="293"/>
      <c r="Z59" s="294"/>
      <c r="AA59" s="294"/>
    </row>
    <row r="60" spans="1:27" ht="29.4" hidden="1" customHeight="1" thickBot="1" x14ac:dyDescent="0.35">
      <c r="A60" s="530"/>
      <c r="B60" s="534"/>
      <c r="C60" s="542"/>
      <c r="D60" s="538"/>
      <c r="E60" s="351">
        <v>5</v>
      </c>
      <c r="F60" s="326"/>
      <c r="G60" s="207"/>
      <c r="H60" s="207"/>
      <c r="I60" s="284" t="str">
        <f t="shared" si="0"/>
        <v xml:space="preserve">  </v>
      </c>
      <c r="J60" s="207" t="s">
        <v>150</v>
      </c>
      <c r="K60" s="297">
        <f>+IFERROR(VLOOKUP($J60,'11 FORMULAS'!$B$51:$C$53,2,0),"")</f>
        <v>0.25</v>
      </c>
      <c r="L60" s="297" t="str">
        <f>+IFERROR(VLOOKUP($J60,'11 FORMULAS'!$B$51:$D$53,3,0),"")</f>
        <v>Probabilidad</v>
      </c>
      <c r="M60" s="352" t="s">
        <v>151</v>
      </c>
      <c r="N60" s="353">
        <f>+IFERROR(VLOOKUP($M60,'11 FORMULAS'!$B$54:$C$55,2,0),"")</f>
        <v>0.25</v>
      </c>
      <c r="O60" s="354" t="s">
        <v>163</v>
      </c>
      <c r="P60" s="354" t="s">
        <v>256</v>
      </c>
      <c r="Q60" s="354" t="s">
        <v>154</v>
      </c>
      <c r="R60" s="354" t="s">
        <v>264</v>
      </c>
      <c r="S60" s="297">
        <f t="shared" si="1"/>
        <v>0.5</v>
      </c>
      <c r="T60" s="297">
        <f>IF($L60='11 FORMULAS'!$D$51,$C$8-($C$8*$S$8),$C$8)</f>
        <v>0.36</v>
      </c>
      <c r="U60" s="297" t="str">
        <f>IF($L60='11 FORMULAS'!$D$53,$D$56-($D$56*$S$56),$D$56)</f>
        <v/>
      </c>
      <c r="V60" s="549"/>
      <c r="W60" s="552"/>
      <c r="X60" s="38"/>
      <c r="Y60" s="293"/>
      <c r="Z60" s="294"/>
      <c r="AA60" s="294"/>
    </row>
    <row r="61" spans="1:27" ht="29.4" hidden="1" customHeight="1" thickBot="1" x14ac:dyDescent="0.35">
      <c r="A61" s="532"/>
      <c r="B61" s="536"/>
      <c r="C61" s="543"/>
      <c r="D61" s="540"/>
      <c r="E61" s="355">
        <v>6</v>
      </c>
      <c r="F61" s="329"/>
      <c r="G61" s="208"/>
      <c r="H61" s="208"/>
      <c r="I61" s="284" t="str">
        <f t="shared" si="0"/>
        <v xml:space="preserve">  </v>
      </c>
      <c r="J61" s="207" t="s">
        <v>150</v>
      </c>
      <c r="K61" s="297">
        <f>+IFERROR(VLOOKUP($J61,'11 FORMULAS'!$B$51:$C$53,2,0),"")</f>
        <v>0.25</v>
      </c>
      <c r="L61" s="297" t="str">
        <f>+IFERROR(VLOOKUP($J61,'11 FORMULAS'!$B$51:$D$53,3,0),"")</f>
        <v>Probabilidad</v>
      </c>
      <c r="M61" s="352" t="s">
        <v>151</v>
      </c>
      <c r="N61" s="353">
        <f>+IFERROR(VLOOKUP($M61,'11 FORMULAS'!$B$54:$C$55,2,0),"")</f>
        <v>0.25</v>
      </c>
      <c r="O61" s="354" t="s">
        <v>163</v>
      </c>
      <c r="P61" s="354" t="s">
        <v>256</v>
      </c>
      <c r="Q61" s="354" t="s">
        <v>154</v>
      </c>
      <c r="R61" s="354" t="s">
        <v>264</v>
      </c>
      <c r="S61" s="297">
        <f t="shared" si="1"/>
        <v>0.5</v>
      </c>
      <c r="T61" s="297">
        <f>IF($L61='11 FORMULAS'!$D$51,$C$8-($C$8*$S$8),$C$8)</f>
        <v>0.36</v>
      </c>
      <c r="U61" s="297" t="str">
        <f>IF($L61='11 FORMULAS'!$D$53,$D$56-($D$56*$S$56),$D$56)</f>
        <v/>
      </c>
      <c r="V61" s="550"/>
      <c r="W61" s="553"/>
      <c r="X61" s="38"/>
    </row>
    <row r="62" spans="1:27" ht="29.4" hidden="1" customHeight="1" thickBot="1" x14ac:dyDescent="0.35">
      <c r="A62" s="529" t="str">
        <f>'2 CONTEXTO E IDENTIFICACIÓN'!A18</f>
        <v>R10</v>
      </c>
      <c r="B62" s="533" t="str">
        <f>+'2 CONTEXTO E IDENTIFICACIÓN'!J18</f>
        <v xml:space="preserve"> por a causa de </v>
      </c>
      <c r="C62" s="541" t="str">
        <f>+'3 PROBABIL E IMPACTO INHERENTE'!E18</f>
        <v/>
      </c>
      <c r="D62" s="537" t="str">
        <f>+'3 PROBABIL E IMPACTO INHERENTE'!M18</f>
        <v/>
      </c>
      <c r="E62" s="356">
        <v>1</v>
      </c>
      <c r="F62" s="327"/>
      <c r="G62" s="52"/>
      <c r="H62" s="52"/>
      <c r="I62" s="284" t="str">
        <f t="shared" si="0"/>
        <v xml:space="preserve">  </v>
      </c>
      <c r="J62" s="207" t="s">
        <v>150</v>
      </c>
      <c r="K62" s="297">
        <f>+IFERROR(VLOOKUP($J62,'11 FORMULAS'!$B$51:$C$53,2,0),"")</f>
        <v>0.25</v>
      </c>
      <c r="L62" s="297" t="str">
        <f>+IFERROR(VLOOKUP($J62,'11 FORMULAS'!$B$51:$D$53,3,0),"")</f>
        <v>Probabilidad</v>
      </c>
      <c r="M62" s="352" t="s">
        <v>151</v>
      </c>
      <c r="N62" s="353">
        <f>+IFERROR(VLOOKUP($M62,'11 FORMULAS'!$B$54:$C$55,2,0),"")</f>
        <v>0.25</v>
      </c>
      <c r="O62" s="354" t="s">
        <v>163</v>
      </c>
      <c r="P62" s="354" t="s">
        <v>256</v>
      </c>
      <c r="Q62" s="354" t="s">
        <v>154</v>
      </c>
      <c r="R62" s="354" t="s">
        <v>264</v>
      </c>
      <c r="S62" s="297">
        <f t="shared" si="1"/>
        <v>0.5</v>
      </c>
      <c r="T62" s="297">
        <f>IF($L62='11 FORMULAS'!$D$51,$C$8-($C$8*$S$8),$C$8)</f>
        <v>0.36</v>
      </c>
      <c r="U62" s="297" t="str">
        <f>IF($L62='11 FORMULAS'!$D$53,$D$62-($D$62*$S$62),$D$62)</f>
        <v/>
      </c>
      <c r="V62" s="548">
        <f>+IF(T67="","",T67)</f>
        <v>0.36</v>
      </c>
      <c r="W62" s="551" t="str">
        <f>+IF(U67="","",U67)</f>
        <v/>
      </c>
      <c r="X62" s="38"/>
      <c r="Y62" s="293"/>
      <c r="Z62" s="294"/>
      <c r="AA62" s="294"/>
    </row>
    <row r="63" spans="1:27" ht="29.4" hidden="1" customHeight="1" thickBot="1" x14ac:dyDescent="0.35">
      <c r="A63" s="530"/>
      <c r="B63" s="534"/>
      <c r="C63" s="542"/>
      <c r="D63" s="538"/>
      <c r="E63" s="351">
        <v>2</v>
      </c>
      <c r="F63" s="326"/>
      <c r="G63" s="207"/>
      <c r="H63" s="207"/>
      <c r="I63" s="284" t="str">
        <f t="shared" si="0"/>
        <v xml:space="preserve">  </v>
      </c>
      <c r="J63" s="207" t="s">
        <v>150</v>
      </c>
      <c r="K63" s="297">
        <f>+IFERROR(VLOOKUP($J63,'11 FORMULAS'!$B$51:$C$53,2,0),"")</f>
        <v>0.25</v>
      </c>
      <c r="L63" s="297" t="str">
        <f>+IFERROR(VLOOKUP($J63,'11 FORMULAS'!$B$51:$D$53,3,0),"")</f>
        <v>Probabilidad</v>
      </c>
      <c r="M63" s="352" t="s">
        <v>151</v>
      </c>
      <c r="N63" s="353">
        <f>+IFERROR(VLOOKUP($M63,'11 FORMULAS'!$B$54:$C$55,2,0),"")</f>
        <v>0.25</v>
      </c>
      <c r="O63" s="354" t="s">
        <v>163</v>
      </c>
      <c r="P63" s="354" t="s">
        <v>256</v>
      </c>
      <c r="Q63" s="354" t="s">
        <v>154</v>
      </c>
      <c r="R63" s="354" t="s">
        <v>264</v>
      </c>
      <c r="S63" s="297">
        <f t="shared" si="1"/>
        <v>0.5</v>
      </c>
      <c r="T63" s="297">
        <f>IF($L63='11 FORMULAS'!$D$51,$C$8-($C$8*$S$8),$C$8)</f>
        <v>0.36</v>
      </c>
      <c r="U63" s="297" t="str">
        <f>IF($L63='11 FORMULAS'!$D$53,$D$62-($D$62*$S$62),$D$62)</f>
        <v/>
      </c>
      <c r="V63" s="549"/>
      <c r="W63" s="552"/>
      <c r="X63" s="38"/>
      <c r="Y63" s="293"/>
      <c r="Z63" s="294"/>
      <c r="AA63" s="294"/>
    </row>
    <row r="64" spans="1:27" ht="29.4" hidden="1" customHeight="1" thickBot="1" x14ac:dyDescent="0.35">
      <c r="A64" s="530"/>
      <c r="B64" s="534"/>
      <c r="C64" s="542"/>
      <c r="D64" s="538"/>
      <c r="E64" s="351">
        <v>3</v>
      </c>
      <c r="F64" s="326"/>
      <c r="G64" s="207"/>
      <c r="H64" s="207"/>
      <c r="I64" s="284" t="str">
        <f t="shared" si="0"/>
        <v xml:space="preserve">  </v>
      </c>
      <c r="J64" s="207" t="s">
        <v>150</v>
      </c>
      <c r="K64" s="297">
        <f>+IFERROR(VLOOKUP($J64,'11 FORMULAS'!$B$51:$C$53,2,0),"")</f>
        <v>0.25</v>
      </c>
      <c r="L64" s="297" t="str">
        <f>+IFERROR(VLOOKUP($J64,'11 FORMULAS'!$B$51:$D$53,3,0),"")</f>
        <v>Probabilidad</v>
      </c>
      <c r="M64" s="352" t="s">
        <v>151</v>
      </c>
      <c r="N64" s="353">
        <f>+IFERROR(VLOOKUP($M64,'11 FORMULAS'!$B$54:$C$55,2,0),"")</f>
        <v>0.25</v>
      </c>
      <c r="O64" s="354" t="s">
        <v>163</v>
      </c>
      <c r="P64" s="354" t="s">
        <v>256</v>
      </c>
      <c r="Q64" s="354" t="s">
        <v>154</v>
      </c>
      <c r="R64" s="354" t="s">
        <v>264</v>
      </c>
      <c r="S64" s="297">
        <f t="shared" si="1"/>
        <v>0.5</v>
      </c>
      <c r="T64" s="297">
        <f>IF($L64='11 FORMULAS'!$D$51,$C$8-($C$8*$S$8),$C$8)</f>
        <v>0.36</v>
      </c>
      <c r="U64" s="297" t="str">
        <f>IF($L64='11 FORMULAS'!$D$53,$D$62-($D$62*$S$62),$D$62)</f>
        <v/>
      </c>
      <c r="V64" s="549"/>
      <c r="W64" s="552"/>
      <c r="X64" s="38"/>
      <c r="Y64" s="293"/>
      <c r="Z64" s="294"/>
      <c r="AA64" s="294"/>
    </row>
    <row r="65" spans="1:27" ht="29.4" hidden="1" customHeight="1" thickBot="1" x14ac:dyDescent="0.35">
      <c r="A65" s="530"/>
      <c r="B65" s="534"/>
      <c r="C65" s="542"/>
      <c r="D65" s="538"/>
      <c r="E65" s="351">
        <v>4</v>
      </c>
      <c r="F65" s="326"/>
      <c r="G65" s="207"/>
      <c r="H65" s="207"/>
      <c r="I65" s="284" t="str">
        <f t="shared" si="0"/>
        <v xml:space="preserve">  </v>
      </c>
      <c r="J65" s="207" t="s">
        <v>150</v>
      </c>
      <c r="K65" s="297">
        <f>+IFERROR(VLOOKUP($J65,'11 FORMULAS'!$B$51:$C$53,2,0),"")</f>
        <v>0.25</v>
      </c>
      <c r="L65" s="297" t="str">
        <f>+IFERROR(VLOOKUP($J65,'11 FORMULAS'!$B$51:$D$53,3,0),"")</f>
        <v>Probabilidad</v>
      </c>
      <c r="M65" s="352" t="s">
        <v>151</v>
      </c>
      <c r="N65" s="353">
        <f>+IFERROR(VLOOKUP($M65,'11 FORMULAS'!$B$54:$C$55,2,0),"")</f>
        <v>0.25</v>
      </c>
      <c r="O65" s="354" t="s">
        <v>163</v>
      </c>
      <c r="P65" s="354" t="s">
        <v>256</v>
      </c>
      <c r="Q65" s="354" t="s">
        <v>154</v>
      </c>
      <c r="R65" s="354" t="s">
        <v>264</v>
      </c>
      <c r="S65" s="297">
        <f t="shared" si="1"/>
        <v>0.5</v>
      </c>
      <c r="T65" s="297">
        <f>IF($L65='11 FORMULAS'!$D$51,$C$8-($C$8*$S$8),$C$8)</f>
        <v>0.36</v>
      </c>
      <c r="U65" s="297" t="str">
        <f>IF($L65='11 FORMULAS'!$D$53,$D$62-($D$62*$S$62),$D$62)</f>
        <v/>
      </c>
      <c r="V65" s="549"/>
      <c r="W65" s="552"/>
      <c r="X65" s="38"/>
      <c r="Y65" s="293"/>
      <c r="Z65" s="294"/>
      <c r="AA65" s="294"/>
    </row>
    <row r="66" spans="1:27" ht="29.4" hidden="1" customHeight="1" thickBot="1" x14ac:dyDescent="0.35">
      <c r="A66" s="530"/>
      <c r="B66" s="534"/>
      <c r="C66" s="542"/>
      <c r="D66" s="538"/>
      <c r="E66" s="351">
        <v>5</v>
      </c>
      <c r="F66" s="326"/>
      <c r="G66" s="207"/>
      <c r="H66" s="207"/>
      <c r="I66" s="284" t="str">
        <f t="shared" si="0"/>
        <v xml:space="preserve">  </v>
      </c>
      <c r="J66" s="207" t="s">
        <v>150</v>
      </c>
      <c r="K66" s="297">
        <f>+IFERROR(VLOOKUP($J66,'11 FORMULAS'!$B$51:$C$53,2,0),"")</f>
        <v>0.25</v>
      </c>
      <c r="L66" s="297" t="str">
        <f>+IFERROR(VLOOKUP($J66,'11 FORMULAS'!$B$51:$D$53,3,0),"")</f>
        <v>Probabilidad</v>
      </c>
      <c r="M66" s="352" t="s">
        <v>151</v>
      </c>
      <c r="N66" s="353">
        <f>+IFERROR(VLOOKUP($M66,'11 FORMULAS'!$B$54:$C$55,2,0),"")</f>
        <v>0.25</v>
      </c>
      <c r="O66" s="354" t="s">
        <v>163</v>
      </c>
      <c r="P66" s="354" t="s">
        <v>256</v>
      </c>
      <c r="Q66" s="354" t="s">
        <v>154</v>
      </c>
      <c r="R66" s="354" t="s">
        <v>264</v>
      </c>
      <c r="S66" s="297">
        <f t="shared" si="1"/>
        <v>0.5</v>
      </c>
      <c r="T66" s="297">
        <f>IF($L66='11 FORMULAS'!$D$51,$C$8-($C$8*$S$8),$C$8)</f>
        <v>0.36</v>
      </c>
      <c r="U66" s="297" t="str">
        <f>IF($L66='11 FORMULAS'!$D$53,$D$62-($D$62*$S$62),$D$62)</f>
        <v/>
      </c>
      <c r="V66" s="549"/>
      <c r="W66" s="552"/>
      <c r="X66" s="38"/>
      <c r="Y66" s="293"/>
      <c r="Z66" s="294"/>
      <c r="AA66" s="294"/>
    </row>
    <row r="67" spans="1:27" ht="29.4" hidden="1" customHeight="1" thickBot="1" x14ac:dyDescent="0.35">
      <c r="A67" s="532"/>
      <c r="B67" s="536"/>
      <c r="C67" s="543"/>
      <c r="D67" s="540"/>
      <c r="E67" s="355">
        <v>6</v>
      </c>
      <c r="F67" s="329"/>
      <c r="G67" s="208"/>
      <c r="H67" s="208"/>
      <c r="I67" s="284" t="str">
        <f t="shared" si="0"/>
        <v xml:space="preserve">  </v>
      </c>
      <c r="J67" s="207" t="s">
        <v>150</v>
      </c>
      <c r="K67" s="297">
        <f>+IFERROR(VLOOKUP($J67,'11 FORMULAS'!$B$51:$C$53,2,0),"")</f>
        <v>0.25</v>
      </c>
      <c r="L67" s="297" t="str">
        <f>+IFERROR(VLOOKUP($J67,'11 FORMULAS'!$B$51:$D$53,3,0),"")</f>
        <v>Probabilidad</v>
      </c>
      <c r="M67" s="352" t="s">
        <v>151</v>
      </c>
      <c r="N67" s="353">
        <f>+IFERROR(VLOOKUP($M67,'11 FORMULAS'!$B$54:$C$55,2,0),"")</f>
        <v>0.25</v>
      </c>
      <c r="O67" s="354" t="s">
        <v>163</v>
      </c>
      <c r="P67" s="354" t="s">
        <v>256</v>
      </c>
      <c r="Q67" s="354" t="s">
        <v>154</v>
      </c>
      <c r="R67" s="354" t="s">
        <v>264</v>
      </c>
      <c r="S67" s="297">
        <f t="shared" si="1"/>
        <v>0.5</v>
      </c>
      <c r="T67" s="297">
        <f>IF($L67='11 FORMULAS'!$D$51,$C$8-($C$8*$S$8),$C$8)</f>
        <v>0.36</v>
      </c>
      <c r="U67" s="297" t="str">
        <f>IF($L67='11 FORMULAS'!$D$53,$D$62-($D$62*$S$62),$D$62)</f>
        <v/>
      </c>
      <c r="V67" s="550"/>
      <c r="W67" s="553"/>
      <c r="X67" s="38"/>
    </row>
    <row r="68" spans="1:27" ht="29.4" hidden="1" customHeight="1" thickBot="1" x14ac:dyDescent="0.35">
      <c r="A68" s="529" t="str">
        <f>'2 CONTEXTO E IDENTIFICACIÓN'!A19</f>
        <v>R11</v>
      </c>
      <c r="B68" s="533" t="str">
        <f>+'2 CONTEXTO E IDENTIFICACIÓN'!J19</f>
        <v xml:space="preserve"> por a causa de </v>
      </c>
      <c r="C68" s="541" t="str">
        <f>+'3 PROBABIL E IMPACTO INHERENTE'!E19</f>
        <v/>
      </c>
      <c r="D68" s="537" t="str">
        <f>+'3 PROBABIL E IMPACTO INHERENTE'!M19</f>
        <v/>
      </c>
      <c r="E68" s="356">
        <v>1</v>
      </c>
      <c r="F68" s="327"/>
      <c r="G68" s="52"/>
      <c r="H68" s="52"/>
      <c r="I68" s="284" t="str">
        <f t="shared" si="0"/>
        <v xml:space="preserve">  </v>
      </c>
      <c r="J68" s="207" t="s">
        <v>150</v>
      </c>
      <c r="K68" s="297">
        <f>+IFERROR(VLOOKUP($J68,'11 FORMULAS'!$B$51:$C$53,2,0),"")</f>
        <v>0.25</v>
      </c>
      <c r="L68" s="297" t="str">
        <f>+IFERROR(VLOOKUP($J68,'11 FORMULAS'!$B$51:$D$53,3,0),"")</f>
        <v>Probabilidad</v>
      </c>
      <c r="M68" s="352" t="s">
        <v>151</v>
      </c>
      <c r="N68" s="353">
        <f>+IFERROR(VLOOKUP($M68,'11 FORMULAS'!$B$54:$C$55,2,0),"")</f>
        <v>0.25</v>
      </c>
      <c r="O68" s="354" t="s">
        <v>163</v>
      </c>
      <c r="P68" s="354" t="s">
        <v>256</v>
      </c>
      <c r="Q68" s="354" t="s">
        <v>154</v>
      </c>
      <c r="R68" s="354" t="s">
        <v>264</v>
      </c>
      <c r="S68" s="297">
        <f t="shared" si="1"/>
        <v>0.5</v>
      </c>
      <c r="T68" s="297">
        <f>IF($L68='11 FORMULAS'!$D$51,$C$8-($C$8*$S$8),$C$8)</f>
        <v>0.36</v>
      </c>
      <c r="U68" s="297" t="str">
        <f>IF($L68='11 FORMULAS'!$D$53,$D$68-($D$68*$S$68),$D$68)</f>
        <v/>
      </c>
      <c r="V68" s="548">
        <f>+IF(T73="","",T73)</f>
        <v>0.36</v>
      </c>
      <c r="W68" s="551" t="str">
        <f>+IF(U73="","",U73)</f>
        <v/>
      </c>
      <c r="X68" s="38"/>
      <c r="Y68" s="293"/>
      <c r="Z68" s="294"/>
      <c r="AA68" s="294"/>
    </row>
    <row r="69" spans="1:27" ht="29.4" hidden="1" customHeight="1" thickBot="1" x14ac:dyDescent="0.35">
      <c r="A69" s="544"/>
      <c r="B69" s="545"/>
      <c r="C69" s="546"/>
      <c r="D69" s="547"/>
      <c r="E69" s="351">
        <v>2</v>
      </c>
      <c r="F69" s="325"/>
      <c r="G69" s="322"/>
      <c r="H69" s="322"/>
      <c r="I69" s="284" t="str">
        <f t="shared" si="0"/>
        <v xml:space="preserve">  </v>
      </c>
      <c r="J69" s="207" t="s">
        <v>150</v>
      </c>
      <c r="K69" s="297">
        <f>+IFERROR(VLOOKUP($J69,'11 FORMULAS'!$B$51:$C$53,2,0),"")</f>
        <v>0.25</v>
      </c>
      <c r="L69" s="297" t="str">
        <f>+IFERROR(VLOOKUP($J69,'11 FORMULAS'!$B$51:$D$53,3,0),"")</f>
        <v>Probabilidad</v>
      </c>
      <c r="M69" s="352" t="s">
        <v>151</v>
      </c>
      <c r="N69" s="353">
        <f>+IFERROR(VLOOKUP($M69,'11 FORMULAS'!$B$54:$C$55,2,0),"")</f>
        <v>0.25</v>
      </c>
      <c r="O69" s="354" t="s">
        <v>163</v>
      </c>
      <c r="P69" s="354" t="s">
        <v>256</v>
      </c>
      <c r="Q69" s="354" t="s">
        <v>154</v>
      </c>
      <c r="R69" s="354" t="s">
        <v>264</v>
      </c>
      <c r="S69" s="297">
        <f t="shared" si="1"/>
        <v>0.5</v>
      </c>
      <c r="T69" s="297">
        <f>IF($L69='11 FORMULAS'!$D$51,$C$8-($C$8*$S$8),$C$8)</f>
        <v>0.36</v>
      </c>
      <c r="U69" s="297" t="str">
        <f>IF($L69='11 FORMULAS'!$D$53,$D$68-($D$68*$S$68),$D$68)</f>
        <v/>
      </c>
      <c r="V69" s="560"/>
      <c r="W69" s="561"/>
      <c r="X69" s="38"/>
      <c r="Y69" s="293"/>
      <c r="Z69" s="294"/>
      <c r="AA69" s="294"/>
    </row>
    <row r="70" spans="1:27" ht="29.4" hidden="1" customHeight="1" thickBot="1" x14ac:dyDescent="0.35">
      <c r="A70" s="544"/>
      <c r="B70" s="545"/>
      <c r="C70" s="546"/>
      <c r="D70" s="547"/>
      <c r="E70" s="351">
        <v>3</v>
      </c>
      <c r="F70" s="325"/>
      <c r="G70" s="322"/>
      <c r="H70" s="322"/>
      <c r="I70" s="284" t="str">
        <f t="shared" si="0"/>
        <v xml:space="preserve">  </v>
      </c>
      <c r="J70" s="207" t="s">
        <v>150</v>
      </c>
      <c r="K70" s="297">
        <f>+IFERROR(VLOOKUP($J70,'11 FORMULAS'!$B$51:$C$53,2,0),"")</f>
        <v>0.25</v>
      </c>
      <c r="L70" s="297" t="str">
        <f>+IFERROR(VLOOKUP($J70,'11 FORMULAS'!$B$51:$D$53,3,0),"")</f>
        <v>Probabilidad</v>
      </c>
      <c r="M70" s="352" t="s">
        <v>151</v>
      </c>
      <c r="N70" s="353">
        <f>+IFERROR(VLOOKUP($M70,'11 FORMULAS'!$B$54:$C$55,2,0),"")</f>
        <v>0.25</v>
      </c>
      <c r="O70" s="354" t="s">
        <v>163</v>
      </c>
      <c r="P70" s="354" t="s">
        <v>256</v>
      </c>
      <c r="Q70" s="354" t="s">
        <v>154</v>
      </c>
      <c r="R70" s="354" t="s">
        <v>264</v>
      </c>
      <c r="S70" s="297">
        <f t="shared" si="1"/>
        <v>0.5</v>
      </c>
      <c r="T70" s="297">
        <f>IF($L70='11 FORMULAS'!$D$51,$C$8-($C$8*$S$8),$C$8)</f>
        <v>0.36</v>
      </c>
      <c r="U70" s="297" t="str">
        <f>IF($L70='11 FORMULAS'!$D$53,$D$68-($D$68*$S$68),$D$68)</f>
        <v/>
      </c>
      <c r="V70" s="560"/>
      <c r="W70" s="561"/>
      <c r="X70" s="38"/>
      <c r="Y70" s="293"/>
      <c r="Z70" s="294"/>
      <c r="AA70" s="294"/>
    </row>
    <row r="71" spans="1:27" ht="29.4" hidden="1" customHeight="1" thickBot="1" x14ac:dyDescent="0.35">
      <c r="A71" s="530"/>
      <c r="B71" s="534"/>
      <c r="C71" s="542"/>
      <c r="D71" s="538"/>
      <c r="E71" s="351">
        <v>4</v>
      </c>
      <c r="F71" s="326"/>
      <c r="G71" s="207"/>
      <c r="H71" s="207"/>
      <c r="I71" s="284" t="str">
        <f t="shared" si="0"/>
        <v xml:space="preserve">  </v>
      </c>
      <c r="J71" s="207" t="s">
        <v>150</v>
      </c>
      <c r="K71" s="297">
        <f>+IFERROR(VLOOKUP($J71,'11 FORMULAS'!$B$51:$C$53,2,0),"")</f>
        <v>0.25</v>
      </c>
      <c r="L71" s="297" t="str">
        <f>+IFERROR(VLOOKUP($J71,'11 FORMULAS'!$B$51:$D$53,3,0),"")</f>
        <v>Probabilidad</v>
      </c>
      <c r="M71" s="352" t="s">
        <v>151</v>
      </c>
      <c r="N71" s="353">
        <f>+IFERROR(VLOOKUP($M71,'11 FORMULAS'!$B$54:$C$55,2,0),"")</f>
        <v>0.25</v>
      </c>
      <c r="O71" s="354" t="s">
        <v>163</v>
      </c>
      <c r="P71" s="354" t="s">
        <v>256</v>
      </c>
      <c r="Q71" s="354" t="s">
        <v>154</v>
      </c>
      <c r="R71" s="354" t="s">
        <v>264</v>
      </c>
      <c r="S71" s="297">
        <f t="shared" si="1"/>
        <v>0.5</v>
      </c>
      <c r="T71" s="297">
        <f>IF($L71='11 FORMULAS'!$D$51,$C$8-($C$8*$S$8),$C$8)</f>
        <v>0.36</v>
      </c>
      <c r="U71" s="297" t="str">
        <f>IF($L71='11 FORMULAS'!$D$53,$D$68-($D$68*$S$68),$D$68)</f>
        <v/>
      </c>
      <c r="V71" s="549"/>
      <c r="W71" s="552"/>
      <c r="X71" s="38"/>
      <c r="Y71" s="293"/>
      <c r="Z71" s="294"/>
      <c r="AA71" s="294"/>
    </row>
    <row r="72" spans="1:27" ht="29.4" hidden="1" customHeight="1" thickBot="1" x14ac:dyDescent="0.35">
      <c r="A72" s="530"/>
      <c r="B72" s="534"/>
      <c r="C72" s="542"/>
      <c r="D72" s="538"/>
      <c r="E72" s="351">
        <v>5</v>
      </c>
      <c r="F72" s="326"/>
      <c r="G72" s="207"/>
      <c r="H72" s="207"/>
      <c r="I72" s="284" t="str">
        <f t="shared" ref="I72:I127" si="2">+CONCATENATE(F72," ",G72," ",H72)</f>
        <v xml:space="preserve">  </v>
      </c>
      <c r="J72" s="207" t="s">
        <v>150</v>
      </c>
      <c r="K72" s="297">
        <f>+IFERROR(VLOOKUP($J72,'11 FORMULAS'!$B$51:$C$53,2,0),"")</f>
        <v>0.25</v>
      </c>
      <c r="L72" s="297" t="str">
        <f>+IFERROR(VLOOKUP($J72,'11 FORMULAS'!$B$51:$D$53,3,0),"")</f>
        <v>Probabilidad</v>
      </c>
      <c r="M72" s="352" t="s">
        <v>151</v>
      </c>
      <c r="N72" s="353">
        <f>+IFERROR(VLOOKUP($M72,'11 FORMULAS'!$B$54:$C$55,2,0),"")</f>
        <v>0.25</v>
      </c>
      <c r="O72" s="354" t="s">
        <v>163</v>
      </c>
      <c r="P72" s="354" t="s">
        <v>256</v>
      </c>
      <c r="Q72" s="354" t="s">
        <v>154</v>
      </c>
      <c r="R72" s="354" t="s">
        <v>264</v>
      </c>
      <c r="S72" s="297">
        <f t="shared" si="1"/>
        <v>0.5</v>
      </c>
      <c r="T72" s="297">
        <f>IF($L72='11 FORMULAS'!$D$51,$C$8-($C$8*$S$8),$C$8)</f>
        <v>0.36</v>
      </c>
      <c r="U72" s="297" t="str">
        <f>IF($L72='11 FORMULAS'!$D$53,$D$68-($D$68*$S$68),$D$68)</f>
        <v/>
      </c>
      <c r="V72" s="549"/>
      <c r="W72" s="552"/>
      <c r="X72" s="38"/>
      <c r="Y72" s="293"/>
      <c r="Z72" s="294"/>
      <c r="AA72" s="294"/>
    </row>
    <row r="73" spans="1:27" ht="29.4" hidden="1" customHeight="1" thickBot="1" x14ac:dyDescent="0.35">
      <c r="A73" s="532"/>
      <c r="B73" s="536"/>
      <c r="C73" s="543"/>
      <c r="D73" s="540"/>
      <c r="E73" s="355">
        <v>6</v>
      </c>
      <c r="F73" s="329"/>
      <c r="G73" s="208"/>
      <c r="H73" s="208"/>
      <c r="I73" s="284" t="str">
        <f t="shared" si="2"/>
        <v xml:space="preserve">  </v>
      </c>
      <c r="J73" s="207" t="s">
        <v>150</v>
      </c>
      <c r="K73" s="297">
        <f>+IFERROR(VLOOKUP($J73,'11 FORMULAS'!$B$51:$C$53,2,0),"")</f>
        <v>0.25</v>
      </c>
      <c r="L73" s="297" t="str">
        <f>+IFERROR(VLOOKUP($J73,'11 FORMULAS'!$B$51:$D$53,3,0),"")</f>
        <v>Probabilidad</v>
      </c>
      <c r="M73" s="352" t="s">
        <v>151</v>
      </c>
      <c r="N73" s="353">
        <f>+IFERROR(VLOOKUP($M73,'11 FORMULAS'!$B$54:$C$55,2,0),"")</f>
        <v>0.25</v>
      </c>
      <c r="O73" s="354" t="s">
        <v>163</v>
      </c>
      <c r="P73" s="354" t="s">
        <v>256</v>
      </c>
      <c r="Q73" s="354" t="s">
        <v>154</v>
      </c>
      <c r="R73" s="354" t="s">
        <v>264</v>
      </c>
      <c r="S73" s="297">
        <f t="shared" ref="S73:S127" si="3">+IFERROR($K73+$N73,"")</f>
        <v>0.5</v>
      </c>
      <c r="T73" s="297">
        <f>IF($L73='11 FORMULAS'!$D$51,$C$8-($C$8*$S$8),$C$8)</f>
        <v>0.36</v>
      </c>
      <c r="U73" s="297" t="str">
        <f>IF($L73='11 FORMULAS'!$D$53,$D$68-($D$68*$S$68),$D$68)</f>
        <v/>
      </c>
      <c r="V73" s="550"/>
      <c r="W73" s="553"/>
      <c r="X73" s="38"/>
    </row>
    <row r="74" spans="1:27" ht="29.4" hidden="1" customHeight="1" thickBot="1" x14ac:dyDescent="0.35">
      <c r="A74" s="529" t="str">
        <f>'2 CONTEXTO E IDENTIFICACIÓN'!A20</f>
        <v>R12</v>
      </c>
      <c r="B74" s="533" t="str">
        <f>+'2 CONTEXTO E IDENTIFICACIÓN'!J20</f>
        <v xml:space="preserve"> por a causa de </v>
      </c>
      <c r="C74" s="541" t="str">
        <f>+'3 PROBABIL E IMPACTO INHERENTE'!E20</f>
        <v/>
      </c>
      <c r="D74" s="537" t="str">
        <f>+'3 PROBABIL E IMPACTO INHERENTE'!M20</f>
        <v/>
      </c>
      <c r="E74" s="356">
        <v>1</v>
      </c>
      <c r="F74" s="327"/>
      <c r="G74" s="52"/>
      <c r="H74" s="52"/>
      <c r="I74" s="284" t="str">
        <f t="shared" si="2"/>
        <v xml:space="preserve">  </v>
      </c>
      <c r="J74" s="207" t="s">
        <v>150</v>
      </c>
      <c r="K74" s="297">
        <f>+IFERROR(VLOOKUP($J74,'11 FORMULAS'!$B$51:$C$53,2,0),"")</f>
        <v>0.25</v>
      </c>
      <c r="L74" s="297" t="str">
        <f>+IFERROR(VLOOKUP($J74,'11 FORMULAS'!$B$51:$D$53,3,0),"")</f>
        <v>Probabilidad</v>
      </c>
      <c r="M74" s="352" t="s">
        <v>151</v>
      </c>
      <c r="N74" s="353">
        <f>+IFERROR(VLOOKUP($M74,'11 FORMULAS'!$B$54:$C$55,2,0),"")</f>
        <v>0.25</v>
      </c>
      <c r="O74" s="354" t="s">
        <v>163</v>
      </c>
      <c r="P74" s="354" t="s">
        <v>256</v>
      </c>
      <c r="Q74" s="354" t="s">
        <v>154</v>
      </c>
      <c r="R74" s="354" t="s">
        <v>264</v>
      </c>
      <c r="S74" s="297">
        <f t="shared" si="3"/>
        <v>0.5</v>
      </c>
      <c r="T74" s="297">
        <f>IF($L74='11 FORMULAS'!$D$51,$C$8-($C$8*$S$8),$C$8)</f>
        <v>0.36</v>
      </c>
      <c r="U74" s="297" t="str">
        <f>IF($L74='11 FORMULAS'!$D$53,$D$74-($D$74*$S$74),$D$74)</f>
        <v/>
      </c>
      <c r="V74" s="548">
        <f>+IF(T79="","",T79)</f>
        <v>0.36</v>
      </c>
      <c r="W74" s="551" t="str">
        <f>+IF(U79="","",U79)</f>
        <v/>
      </c>
      <c r="X74" s="38"/>
      <c r="Y74" s="293"/>
      <c r="Z74" s="294"/>
      <c r="AA74" s="294"/>
    </row>
    <row r="75" spans="1:27" ht="29.4" hidden="1" customHeight="1" thickBot="1" x14ac:dyDescent="0.35">
      <c r="A75" s="530"/>
      <c r="B75" s="534"/>
      <c r="C75" s="542"/>
      <c r="D75" s="538"/>
      <c r="E75" s="351">
        <v>2</v>
      </c>
      <c r="F75" s="326"/>
      <c r="G75" s="207"/>
      <c r="H75" s="207"/>
      <c r="I75" s="284" t="str">
        <f t="shared" si="2"/>
        <v xml:space="preserve">  </v>
      </c>
      <c r="J75" s="207" t="s">
        <v>150</v>
      </c>
      <c r="K75" s="297">
        <f>+IFERROR(VLOOKUP($J75,'11 FORMULAS'!$B$51:$C$53,2,0),"")</f>
        <v>0.25</v>
      </c>
      <c r="L75" s="297" t="str">
        <f>+IFERROR(VLOOKUP($J75,'11 FORMULAS'!$B$51:$D$53,3,0),"")</f>
        <v>Probabilidad</v>
      </c>
      <c r="M75" s="352" t="s">
        <v>151</v>
      </c>
      <c r="N75" s="353">
        <f>+IFERROR(VLOOKUP($M75,'11 FORMULAS'!$B$54:$C$55,2,0),"")</f>
        <v>0.25</v>
      </c>
      <c r="O75" s="354" t="s">
        <v>163</v>
      </c>
      <c r="P75" s="354" t="s">
        <v>256</v>
      </c>
      <c r="Q75" s="354" t="s">
        <v>154</v>
      </c>
      <c r="R75" s="354" t="s">
        <v>264</v>
      </c>
      <c r="S75" s="297">
        <f t="shared" si="3"/>
        <v>0.5</v>
      </c>
      <c r="T75" s="297">
        <f>IF($L75='11 FORMULAS'!$D$51,$C$8-($C$8*$S$8),$C$8)</f>
        <v>0.36</v>
      </c>
      <c r="U75" s="297" t="str">
        <f>IF($L75='11 FORMULAS'!$D$53,$D$74-($D$74*$S$74),$D$74)</f>
        <v/>
      </c>
      <c r="V75" s="549"/>
      <c r="W75" s="552"/>
      <c r="X75" s="38"/>
      <c r="Y75" s="293"/>
      <c r="Z75" s="294"/>
      <c r="AA75" s="294"/>
    </row>
    <row r="76" spans="1:27" ht="29.4" hidden="1" customHeight="1" thickBot="1" x14ac:dyDescent="0.35">
      <c r="A76" s="530"/>
      <c r="B76" s="534"/>
      <c r="C76" s="542"/>
      <c r="D76" s="538"/>
      <c r="E76" s="351">
        <v>3</v>
      </c>
      <c r="F76" s="326"/>
      <c r="G76" s="207"/>
      <c r="H76" s="207"/>
      <c r="I76" s="284" t="str">
        <f t="shared" si="2"/>
        <v xml:space="preserve">  </v>
      </c>
      <c r="J76" s="207" t="s">
        <v>150</v>
      </c>
      <c r="K76" s="297">
        <f>+IFERROR(VLOOKUP($J76,'11 FORMULAS'!$B$51:$C$53,2,0),"")</f>
        <v>0.25</v>
      </c>
      <c r="L76" s="297" t="str">
        <f>+IFERROR(VLOOKUP($J76,'11 FORMULAS'!$B$51:$D$53,3,0),"")</f>
        <v>Probabilidad</v>
      </c>
      <c r="M76" s="352" t="s">
        <v>151</v>
      </c>
      <c r="N76" s="353">
        <f>+IFERROR(VLOOKUP($M76,'11 FORMULAS'!$B$54:$C$55,2,0),"")</f>
        <v>0.25</v>
      </c>
      <c r="O76" s="354" t="s">
        <v>163</v>
      </c>
      <c r="P76" s="354" t="s">
        <v>256</v>
      </c>
      <c r="Q76" s="354" t="s">
        <v>154</v>
      </c>
      <c r="R76" s="354" t="s">
        <v>264</v>
      </c>
      <c r="S76" s="297">
        <f t="shared" si="3"/>
        <v>0.5</v>
      </c>
      <c r="T76" s="297">
        <f>IF($L76='11 FORMULAS'!$D$51,$C$8-($C$8*$S$8),$C$8)</f>
        <v>0.36</v>
      </c>
      <c r="U76" s="297" t="str">
        <f>IF($L76='11 FORMULAS'!$D$53,$D$74-($D$74*$S$74),$D$74)</f>
        <v/>
      </c>
      <c r="V76" s="549"/>
      <c r="W76" s="552"/>
      <c r="X76" s="38"/>
      <c r="Y76" s="293"/>
      <c r="Z76" s="294"/>
      <c r="AA76" s="294"/>
    </row>
    <row r="77" spans="1:27" ht="29.4" hidden="1" customHeight="1" thickBot="1" x14ac:dyDescent="0.35">
      <c r="A77" s="530"/>
      <c r="B77" s="534"/>
      <c r="C77" s="542"/>
      <c r="D77" s="538"/>
      <c r="E77" s="351">
        <v>4</v>
      </c>
      <c r="F77" s="326"/>
      <c r="G77" s="207"/>
      <c r="H77" s="207"/>
      <c r="I77" s="284" t="str">
        <f t="shared" si="2"/>
        <v xml:space="preserve">  </v>
      </c>
      <c r="J77" s="207" t="s">
        <v>150</v>
      </c>
      <c r="K77" s="297">
        <f>+IFERROR(VLOOKUP($J77,'11 FORMULAS'!$B$51:$C$53,2,0),"")</f>
        <v>0.25</v>
      </c>
      <c r="L77" s="297" t="str">
        <f>+IFERROR(VLOOKUP($J77,'11 FORMULAS'!$B$51:$D$53,3,0),"")</f>
        <v>Probabilidad</v>
      </c>
      <c r="M77" s="352" t="s">
        <v>151</v>
      </c>
      <c r="N77" s="353">
        <f>+IFERROR(VLOOKUP($M77,'11 FORMULAS'!$B$54:$C$55,2,0),"")</f>
        <v>0.25</v>
      </c>
      <c r="O77" s="354" t="s">
        <v>163</v>
      </c>
      <c r="P77" s="354" t="s">
        <v>256</v>
      </c>
      <c r="Q77" s="354" t="s">
        <v>154</v>
      </c>
      <c r="R77" s="354" t="s">
        <v>264</v>
      </c>
      <c r="S77" s="297">
        <f t="shared" si="3"/>
        <v>0.5</v>
      </c>
      <c r="T77" s="297">
        <f>IF($L77='11 FORMULAS'!$D$51,$C$8-($C$8*$S$8),$C$8)</f>
        <v>0.36</v>
      </c>
      <c r="U77" s="297" t="str">
        <f>IF($L77='11 FORMULAS'!$D$53,$D$74-($D$74*$S$74),$D$74)</f>
        <v/>
      </c>
      <c r="V77" s="549"/>
      <c r="W77" s="552"/>
      <c r="X77" s="38"/>
      <c r="Y77" s="293"/>
      <c r="Z77" s="294"/>
      <c r="AA77" s="294"/>
    </row>
    <row r="78" spans="1:27" ht="29.4" hidden="1" customHeight="1" thickBot="1" x14ac:dyDescent="0.35">
      <c r="A78" s="530"/>
      <c r="B78" s="534"/>
      <c r="C78" s="542"/>
      <c r="D78" s="538"/>
      <c r="E78" s="351">
        <v>5</v>
      </c>
      <c r="F78" s="326"/>
      <c r="G78" s="207"/>
      <c r="H78" s="207"/>
      <c r="I78" s="284" t="str">
        <f t="shared" si="2"/>
        <v xml:space="preserve">  </v>
      </c>
      <c r="J78" s="207" t="s">
        <v>150</v>
      </c>
      <c r="K78" s="297">
        <f>+IFERROR(VLOOKUP($J78,'11 FORMULAS'!$B$51:$C$53,2,0),"")</f>
        <v>0.25</v>
      </c>
      <c r="L78" s="297" t="str">
        <f>+IFERROR(VLOOKUP($J78,'11 FORMULAS'!$B$51:$D$53,3,0),"")</f>
        <v>Probabilidad</v>
      </c>
      <c r="M78" s="352" t="s">
        <v>151</v>
      </c>
      <c r="N78" s="353">
        <f>+IFERROR(VLOOKUP($M78,'11 FORMULAS'!$B$54:$C$55,2,0),"")</f>
        <v>0.25</v>
      </c>
      <c r="O78" s="354" t="s">
        <v>163</v>
      </c>
      <c r="P78" s="354" t="s">
        <v>256</v>
      </c>
      <c r="Q78" s="354" t="s">
        <v>154</v>
      </c>
      <c r="R78" s="354" t="s">
        <v>264</v>
      </c>
      <c r="S78" s="297">
        <f t="shared" si="3"/>
        <v>0.5</v>
      </c>
      <c r="T78" s="297">
        <f>IF($L78='11 FORMULAS'!$D$51,$C$8-($C$8*$S$8),$C$8)</f>
        <v>0.36</v>
      </c>
      <c r="U78" s="297" t="str">
        <f>IF($L78='11 FORMULAS'!$D$53,$D$74-($D$74*$S$74),$D$74)</f>
        <v/>
      </c>
      <c r="V78" s="549"/>
      <c r="W78" s="552"/>
      <c r="X78" s="38"/>
      <c r="Y78" s="293"/>
      <c r="Z78" s="294"/>
      <c r="AA78" s="294"/>
    </row>
    <row r="79" spans="1:27" ht="29.4" hidden="1" customHeight="1" thickBot="1" x14ac:dyDescent="0.35">
      <c r="A79" s="532"/>
      <c r="B79" s="536"/>
      <c r="C79" s="543"/>
      <c r="D79" s="540"/>
      <c r="E79" s="355">
        <v>6</v>
      </c>
      <c r="F79" s="329"/>
      <c r="G79" s="208"/>
      <c r="H79" s="208"/>
      <c r="I79" s="284" t="str">
        <f t="shared" si="2"/>
        <v xml:space="preserve">  </v>
      </c>
      <c r="J79" s="207" t="s">
        <v>150</v>
      </c>
      <c r="K79" s="297">
        <f>+IFERROR(VLOOKUP($J79,'11 FORMULAS'!$B$51:$C$53,2,0),"")</f>
        <v>0.25</v>
      </c>
      <c r="L79" s="297" t="str">
        <f>+IFERROR(VLOOKUP($J79,'11 FORMULAS'!$B$51:$D$53,3,0),"")</f>
        <v>Probabilidad</v>
      </c>
      <c r="M79" s="352" t="s">
        <v>151</v>
      </c>
      <c r="N79" s="353">
        <f>+IFERROR(VLOOKUP($M79,'11 FORMULAS'!$B$54:$C$55,2,0),"")</f>
        <v>0.25</v>
      </c>
      <c r="O79" s="354" t="s">
        <v>163</v>
      </c>
      <c r="P79" s="354" t="s">
        <v>256</v>
      </c>
      <c r="Q79" s="354" t="s">
        <v>154</v>
      </c>
      <c r="R79" s="354" t="s">
        <v>264</v>
      </c>
      <c r="S79" s="297">
        <f t="shared" si="3"/>
        <v>0.5</v>
      </c>
      <c r="T79" s="297">
        <f>IF($L79='11 FORMULAS'!$D$51,$C$8-($C$8*$S$8),$C$8)</f>
        <v>0.36</v>
      </c>
      <c r="U79" s="297" t="str">
        <f>IF($L79='11 FORMULAS'!$D$53,$D$74-($D$74*$S$74),$D$74)</f>
        <v/>
      </c>
      <c r="V79" s="550"/>
      <c r="W79" s="553"/>
      <c r="X79" s="38"/>
    </row>
    <row r="80" spans="1:27" ht="29.4" hidden="1" customHeight="1" thickBot="1" x14ac:dyDescent="0.35">
      <c r="A80" s="529" t="str">
        <f>'2 CONTEXTO E IDENTIFICACIÓN'!A21</f>
        <v>R13</v>
      </c>
      <c r="B80" s="533" t="str">
        <f>+'2 CONTEXTO E IDENTIFICACIÓN'!J21</f>
        <v xml:space="preserve"> por a causa de </v>
      </c>
      <c r="C80" s="541" t="str">
        <f>+'3 PROBABIL E IMPACTO INHERENTE'!E21</f>
        <v/>
      </c>
      <c r="D80" s="537" t="str">
        <f>+'3 PROBABIL E IMPACTO INHERENTE'!M21</f>
        <v/>
      </c>
      <c r="E80" s="356">
        <v>1</v>
      </c>
      <c r="F80" s="327"/>
      <c r="G80" s="52"/>
      <c r="H80" s="52"/>
      <c r="I80" s="284" t="str">
        <f t="shared" si="2"/>
        <v xml:space="preserve">  </v>
      </c>
      <c r="J80" s="207" t="s">
        <v>150</v>
      </c>
      <c r="K80" s="297">
        <f>+IFERROR(VLOOKUP($J80,'11 FORMULAS'!$B$51:$C$53,2,0),"")</f>
        <v>0.25</v>
      </c>
      <c r="L80" s="297" t="str">
        <f>+IFERROR(VLOOKUP($J80,'11 FORMULAS'!$B$51:$D$53,3,0),"")</f>
        <v>Probabilidad</v>
      </c>
      <c r="M80" s="352" t="s">
        <v>151</v>
      </c>
      <c r="N80" s="353">
        <f>+IFERROR(VLOOKUP($M80,'11 FORMULAS'!$B$54:$C$55,2,0),"")</f>
        <v>0.25</v>
      </c>
      <c r="O80" s="354" t="s">
        <v>163</v>
      </c>
      <c r="P80" s="354" t="s">
        <v>256</v>
      </c>
      <c r="Q80" s="354" t="s">
        <v>154</v>
      </c>
      <c r="R80" s="354" t="s">
        <v>264</v>
      </c>
      <c r="S80" s="297">
        <f t="shared" si="3"/>
        <v>0.5</v>
      </c>
      <c r="T80" s="297">
        <f>IF($L80='11 FORMULAS'!$D$51,$C$8-($C$8*$S$8),$C$8)</f>
        <v>0.36</v>
      </c>
      <c r="U80" s="297" t="str">
        <f>IF($L80='11 FORMULAS'!$D$53,$D$80-($D$80*$S$80),$D$80)</f>
        <v/>
      </c>
      <c r="V80" s="548">
        <f>+IF(T85="","",T85)</f>
        <v>0.36</v>
      </c>
      <c r="W80" s="551" t="str">
        <f>+IF(U85="","",U85)</f>
        <v/>
      </c>
      <c r="X80" s="38"/>
      <c r="Y80" s="293"/>
      <c r="Z80" s="294"/>
      <c r="AA80" s="294"/>
    </row>
    <row r="81" spans="1:27" ht="29.4" hidden="1" customHeight="1" thickBot="1" x14ac:dyDescent="0.35">
      <c r="A81" s="530"/>
      <c r="B81" s="534"/>
      <c r="C81" s="542"/>
      <c r="D81" s="538"/>
      <c r="E81" s="351">
        <v>2</v>
      </c>
      <c r="F81" s="326"/>
      <c r="G81" s="207"/>
      <c r="H81" s="207"/>
      <c r="I81" s="284" t="str">
        <f t="shared" si="2"/>
        <v xml:space="preserve">  </v>
      </c>
      <c r="J81" s="207" t="s">
        <v>150</v>
      </c>
      <c r="K81" s="297">
        <f>+IFERROR(VLOOKUP($J81,'11 FORMULAS'!$B$51:$C$53,2,0),"")</f>
        <v>0.25</v>
      </c>
      <c r="L81" s="297" t="str">
        <f>+IFERROR(VLOOKUP($J81,'11 FORMULAS'!$B$51:$D$53,3,0),"")</f>
        <v>Probabilidad</v>
      </c>
      <c r="M81" s="352" t="s">
        <v>151</v>
      </c>
      <c r="N81" s="353">
        <f>+IFERROR(VLOOKUP($M81,'11 FORMULAS'!$B$54:$C$55,2,0),"")</f>
        <v>0.25</v>
      </c>
      <c r="O81" s="354" t="s">
        <v>163</v>
      </c>
      <c r="P81" s="354" t="s">
        <v>256</v>
      </c>
      <c r="Q81" s="354" t="s">
        <v>154</v>
      </c>
      <c r="R81" s="354" t="s">
        <v>264</v>
      </c>
      <c r="S81" s="297">
        <f t="shared" si="3"/>
        <v>0.5</v>
      </c>
      <c r="T81" s="297">
        <f>IF($L81='11 FORMULAS'!$D$51,$C$8-($C$8*$S$8),$C$8)</f>
        <v>0.36</v>
      </c>
      <c r="U81" s="297" t="str">
        <f>IF($L81='11 FORMULAS'!$D$53,$D$80-($D$80*$S$80),$D$80)</f>
        <v/>
      </c>
      <c r="V81" s="549"/>
      <c r="W81" s="552"/>
      <c r="X81" s="38"/>
      <c r="Y81" s="293"/>
      <c r="Z81" s="294"/>
      <c r="AA81" s="294"/>
    </row>
    <row r="82" spans="1:27" ht="29.4" hidden="1" customHeight="1" thickBot="1" x14ac:dyDescent="0.35">
      <c r="A82" s="530"/>
      <c r="B82" s="534"/>
      <c r="C82" s="542"/>
      <c r="D82" s="538"/>
      <c r="E82" s="351">
        <v>3</v>
      </c>
      <c r="F82" s="326"/>
      <c r="G82" s="207"/>
      <c r="H82" s="207"/>
      <c r="I82" s="284" t="str">
        <f t="shared" si="2"/>
        <v xml:space="preserve">  </v>
      </c>
      <c r="J82" s="207" t="s">
        <v>150</v>
      </c>
      <c r="K82" s="297">
        <f>+IFERROR(VLOOKUP($J82,'11 FORMULAS'!$B$51:$C$53,2,0),"")</f>
        <v>0.25</v>
      </c>
      <c r="L82" s="297" t="str">
        <f>+IFERROR(VLOOKUP($J82,'11 FORMULAS'!$B$51:$D$53,3,0),"")</f>
        <v>Probabilidad</v>
      </c>
      <c r="M82" s="352" t="s">
        <v>151</v>
      </c>
      <c r="N82" s="353">
        <f>+IFERROR(VLOOKUP($M82,'11 FORMULAS'!$B$54:$C$55,2,0),"")</f>
        <v>0.25</v>
      </c>
      <c r="O82" s="354" t="s">
        <v>163</v>
      </c>
      <c r="P82" s="354" t="s">
        <v>256</v>
      </c>
      <c r="Q82" s="354" t="s">
        <v>154</v>
      </c>
      <c r="R82" s="354" t="s">
        <v>264</v>
      </c>
      <c r="S82" s="297">
        <f t="shared" si="3"/>
        <v>0.5</v>
      </c>
      <c r="T82" s="297">
        <f>IF($L82='11 FORMULAS'!$D$51,$C$8-($C$8*$S$8),$C$8)</f>
        <v>0.36</v>
      </c>
      <c r="U82" s="297" t="str">
        <f>IF($L82='11 FORMULAS'!$D$53,$D$80-($D$80*$S$80),$D$80)</f>
        <v/>
      </c>
      <c r="V82" s="549"/>
      <c r="W82" s="552"/>
      <c r="X82" s="38"/>
      <c r="Y82" s="293"/>
      <c r="Z82" s="294"/>
      <c r="AA82" s="294"/>
    </row>
    <row r="83" spans="1:27" ht="29.4" hidden="1" customHeight="1" thickBot="1" x14ac:dyDescent="0.35">
      <c r="A83" s="530"/>
      <c r="B83" s="534"/>
      <c r="C83" s="542"/>
      <c r="D83" s="538"/>
      <c r="E83" s="351">
        <v>4</v>
      </c>
      <c r="F83" s="326"/>
      <c r="G83" s="207"/>
      <c r="H83" s="207"/>
      <c r="I83" s="284" t="str">
        <f t="shared" si="2"/>
        <v xml:space="preserve">  </v>
      </c>
      <c r="J83" s="207" t="s">
        <v>150</v>
      </c>
      <c r="K83" s="297">
        <f>+IFERROR(VLOOKUP($J83,'11 FORMULAS'!$B$51:$C$53,2,0),"")</f>
        <v>0.25</v>
      </c>
      <c r="L83" s="297" t="str">
        <f>+IFERROR(VLOOKUP($J83,'11 FORMULAS'!$B$51:$D$53,3,0),"")</f>
        <v>Probabilidad</v>
      </c>
      <c r="M83" s="352" t="s">
        <v>151</v>
      </c>
      <c r="N83" s="353">
        <f>+IFERROR(VLOOKUP($M83,'11 FORMULAS'!$B$54:$C$55,2,0),"")</f>
        <v>0.25</v>
      </c>
      <c r="O83" s="354" t="s">
        <v>163</v>
      </c>
      <c r="P83" s="354" t="s">
        <v>256</v>
      </c>
      <c r="Q83" s="354" t="s">
        <v>154</v>
      </c>
      <c r="R83" s="354" t="s">
        <v>264</v>
      </c>
      <c r="S83" s="297">
        <f t="shared" si="3"/>
        <v>0.5</v>
      </c>
      <c r="T83" s="297">
        <f>IF($L83='11 FORMULAS'!$D$51,$C$8-($C$8*$S$8),$C$8)</f>
        <v>0.36</v>
      </c>
      <c r="U83" s="297" t="str">
        <f>IF($L83='11 FORMULAS'!$D$53,$D$80-($D$80*$S$80),$D$80)</f>
        <v/>
      </c>
      <c r="V83" s="549"/>
      <c r="W83" s="552"/>
      <c r="X83" s="38"/>
      <c r="Y83" s="293"/>
      <c r="Z83" s="294"/>
      <c r="AA83" s="294"/>
    </row>
    <row r="84" spans="1:27" ht="29.4" hidden="1" customHeight="1" thickBot="1" x14ac:dyDescent="0.35">
      <c r="A84" s="530"/>
      <c r="B84" s="534"/>
      <c r="C84" s="542"/>
      <c r="D84" s="538"/>
      <c r="E84" s="351">
        <v>5</v>
      </c>
      <c r="F84" s="326"/>
      <c r="G84" s="207"/>
      <c r="H84" s="207"/>
      <c r="I84" s="284" t="str">
        <f t="shared" si="2"/>
        <v xml:space="preserve">  </v>
      </c>
      <c r="J84" s="207" t="s">
        <v>150</v>
      </c>
      <c r="K84" s="297">
        <f>+IFERROR(VLOOKUP($J84,'11 FORMULAS'!$B$51:$C$53,2,0),"")</f>
        <v>0.25</v>
      </c>
      <c r="L84" s="297" t="str">
        <f>+IFERROR(VLOOKUP($J84,'11 FORMULAS'!$B$51:$D$53,3,0),"")</f>
        <v>Probabilidad</v>
      </c>
      <c r="M84" s="352" t="s">
        <v>151</v>
      </c>
      <c r="N84" s="353">
        <f>+IFERROR(VLOOKUP($M84,'11 FORMULAS'!$B$54:$C$55,2,0),"")</f>
        <v>0.25</v>
      </c>
      <c r="O84" s="354" t="s">
        <v>163</v>
      </c>
      <c r="P84" s="354" t="s">
        <v>256</v>
      </c>
      <c r="Q84" s="354" t="s">
        <v>154</v>
      </c>
      <c r="R84" s="354" t="s">
        <v>264</v>
      </c>
      <c r="S84" s="297">
        <f t="shared" si="3"/>
        <v>0.5</v>
      </c>
      <c r="T84" s="297">
        <f>IF($L84='11 FORMULAS'!$D$51,$C$8-($C$8*$S$8),$C$8)</f>
        <v>0.36</v>
      </c>
      <c r="U84" s="297" t="str">
        <f>IF($L84='11 FORMULAS'!$D$53,$D$80-($D$80*$S$80),$D$80)</f>
        <v/>
      </c>
      <c r="V84" s="549"/>
      <c r="W84" s="552"/>
      <c r="X84" s="38"/>
      <c r="Y84" s="293"/>
      <c r="Z84" s="294"/>
      <c r="AA84" s="294"/>
    </row>
    <row r="85" spans="1:27" ht="29.4" hidden="1" customHeight="1" thickBot="1" x14ac:dyDescent="0.35">
      <c r="A85" s="532"/>
      <c r="B85" s="536"/>
      <c r="C85" s="543"/>
      <c r="D85" s="540"/>
      <c r="E85" s="355">
        <v>6</v>
      </c>
      <c r="F85" s="329"/>
      <c r="G85" s="208"/>
      <c r="H85" s="208"/>
      <c r="I85" s="284" t="str">
        <f t="shared" si="2"/>
        <v xml:space="preserve">  </v>
      </c>
      <c r="J85" s="207" t="s">
        <v>150</v>
      </c>
      <c r="K85" s="297">
        <f>+IFERROR(VLOOKUP($J85,'11 FORMULAS'!$B$51:$C$53,2,0),"")</f>
        <v>0.25</v>
      </c>
      <c r="L85" s="297" t="str">
        <f>+IFERROR(VLOOKUP($J85,'11 FORMULAS'!$B$51:$D$53,3,0),"")</f>
        <v>Probabilidad</v>
      </c>
      <c r="M85" s="352" t="s">
        <v>151</v>
      </c>
      <c r="N85" s="353">
        <f>+IFERROR(VLOOKUP($M85,'11 FORMULAS'!$B$54:$C$55,2,0),"")</f>
        <v>0.25</v>
      </c>
      <c r="O85" s="354" t="s">
        <v>163</v>
      </c>
      <c r="P85" s="354" t="s">
        <v>256</v>
      </c>
      <c r="Q85" s="354" t="s">
        <v>154</v>
      </c>
      <c r="R85" s="354" t="s">
        <v>264</v>
      </c>
      <c r="S85" s="297">
        <f t="shared" si="3"/>
        <v>0.5</v>
      </c>
      <c r="T85" s="297">
        <f>IF($L85='11 FORMULAS'!$D$51,$C$8-($C$8*$S$8),$C$8)</f>
        <v>0.36</v>
      </c>
      <c r="U85" s="297" t="str">
        <f>IF($L85='11 FORMULAS'!$D$53,$D$80-($D$80*$S$80),$D$80)</f>
        <v/>
      </c>
      <c r="V85" s="550"/>
      <c r="W85" s="553"/>
      <c r="X85" s="38"/>
    </row>
    <row r="86" spans="1:27" ht="29.4" hidden="1" customHeight="1" thickBot="1" x14ac:dyDescent="0.35">
      <c r="A86" s="529" t="str">
        <f>'2 CONTEXTO E IDENTIFICACIÓN'!A22</f>
        <v>R14</v>
      </c>
      <c r="B86" s="533" t="str">
        <f>+'2 CONTEXTO E IDENTIFICACIÓN'!J22</f>
        <v xml:space="preserve"> por a causa de </v>
      </c>
      <c r="C86" s="541" t="str">
        <f>+'3 PROBABIL E IMPACTO INHERENTE'!E22</f>
        <v/>
      </c>
      <c r="D86" s="537" t="str">
        <f>+'3 PROBABIL E IMPACTO INHERENTE'!M22</f>
        <v/>
      </c>
      <c r="E86" s="356">
        <v>1</v>
      </c>
      <c r="F86" s="327"/>
      <c r="G86" s="52"/>
      <c r="H86" s="52"/>
      <c r="I86" s="284" t="str">
        <f t="shared" si="2"/>
        <v xml:space="preserve">  </v>
      </c>
      <c r="J86" s="207" t="s">
        <v>150</v>
      </c>
      <c r="K86" s="297">
        <f>+IFERROR(VLOOKUP($J86,'11 FORMULAS'!$B$51:$C$53,2,0),"")</f>
        <v>0.25</v>
      </c>
      <c r="L86" s="297" t="str">
        <f>+IFERROR(VLOOKUP($J86,'11 FORMULAS'!$B$51:$D$53,3,0),"")</f>
        <v>Probabilidad</v>
      </c>
      <c r="M86" s="352" t="s">
        <v>151</v>
      </c>
      <c r="N86" s="353">
        <f>+IFERROR(VLOOKUP($M86,'11 FORMULAS'!$B$54:$C$55,2,0),"")</f>
        <v>0.25</v>
      </c>
      <c r="O86" s="354" t="s">
        <v>163</v>
      </c>
      <c r="P86" s="354" t="s">
        <v>256</v>
      </c>
      <c r="Q86" s="354" t="s">
        <v>154</v>
      </c>
      <c r="R86" s="354" t="s">
        <v>264</v>
      </c>
      <c r="S86" s="297">
        <f t="shared" si="3"/>
        <v>0.5</v>
      </c>
      <c r="T86" s="297">
        <f>IF($L86='11 FORMULAS'!$D$51,$C$8-($C$8*$S$8),$C$8)</f>
        <v>0.36</v>
      </c>
      <c r="U86" s="297" t="str">
        <f>IF($L86='11 FORMULAS'!$D$53,$D$86-($D$86*$S$86),$D$86)</f>
        <v/>
      </c>
      <c r="V86" s="548">
        <f>+IF(T91="","",T91)</f>
        <v>0.36</v>
      </c>
      <c r="W86" s="551" t="str">
        <f>+IF(U91="","",U91)</f>
        <v/>
      </c>
      <c r="X86" s="38"/>
      <c r="Y86" s="293"/>
      <c r="Z86" s="294"/>
      <c r="AA86" s="294"/>
    </row>
    <row r="87" spans="1:27" ht="29.4" hidden="1" customHeight="1" thickBot="1" x14ac:dyDescent="0.35">
      <c r="A87" s="530"/>
      <c r="B87" s="534"/>
      <c r="C87" s="542"/>
      <c r="D87" s="538"/>
      <c r="E87" s="351">
        <v>2</v>
      </c>
      <c r="F87" s="326"/>
      <c r="G87" s="207"/>
      <c r="H87" s="207"/>
      <c r="I87" s="284" t="str">
        <f t="shared" si="2"/>
        <v xml:space="preserve">  </v>
      </c>
      <c r="J87" s="207" t="s">
        <v>150</v>
      </c>
      <c r="K87" s="297">
        <f>+IFERROR(VLOOKUP($J87,'11 FORMULAS'!$B$51:$C$53,2,0),"")</f>
        <v>0.25</v>
      </c>
      <c r="L87" s="297" t="str">
        <f>+IFERROR(VLOOKUP($J87,'11 FORMULAS'!$B$51:$D$53,3,0),"")</f>
        <v>Probabilidad</v>
      </c>
      <c r="M87" s="352" t="s">
        <v>151</v>
      </c>
      <c r="N87" s="353">
        <f>+IFERROR(VLOOKUP($M87,'11 FORMULAS'!$B$54:$C$55,2,0),"")</f>
        <v>0.25</v>
      </c>
      <c r="O87" s="354" t="s">
        <v>163</v>
      </c>
      <c r="P87" s="354" t="s">
        <v>256</v>
      </c>
      <c r="Q87" s="354" t="s">
        <v>154</v>
      </c>
      <c r="R87" s="354" t="s">
        <v>264</v>
      </c>
      <c r="S87" s="297">
        <f t="shared" si="3"/>
        <v>0.5</v>
      </c>
      <c r="T87" s="297">
        <f>IF($L87='11 FORMULAS'!$D$51,$C$8-($C$8*$S$8),$C$8)</f>
        <v>0.36</v>
      </c>
      <c r="U87" s="297" t="str">
        <f>IF($L87='11 FORMULAS'!$D$53,$D$86-($D$86*$S$86),$D$86)</f>
        <v/>
      </c>
      <c r="V87" s="549"/>
      <c r="W87" s="552"/>
      <c r="X87" s="38"/>
      <c r="Y87" s="293"/>
      <c r="Z87" s="294"/>
      <c r="AA87" s="294"/>
    </row>
    <row r="88" spans="1:27" ht="29.4" hidden="1" customHeight="1" thickBot="1" x14ac:dyDescent="0.35">
      <c r="A88" s="530"/>
      <c r="B88" s="534"/>
      <c r="C88" s="542"/>
      <c r="D88" s="538"/>
      <c r="E88" s="351">
        <v>3</v>
      </c>
      <c r="F88" s="326"/>
      <c r="G88" s="207"/>
      <c r="H88" s="207"/>
      <c r="I88" s="284" t="str">
        <f t="shared" si="2"/>
        <v xml:space="preserve">  </v>
      </c>
      <c r="J88" s="207" t="s">
        <v>150</v>
      </c>
      <c r="K88" s="297">
        <f>+IFERROR(VLOOKUP($J88,'11 FORMULAS'!$B$51:$C$53,2,0),"")</f>
        <v>0.25</v>
      </c>
      <c r="L88" s="297" t="str">
        <f>+IFERROR(VLOOKUP($J88,'11 FORMULAS'!$B$51:$D$53,3,0),"")</f>
        <v>Probabilidad</v>
      </c>
      <c r="M88" s="352" t="s">
        <v>162</v>
      </c>
      <c r="N88" s="353">
        <f>+IFERROR(VLOOKUP($M88,'11 FORMULAS'!$B$54:$C$55,2,0),"")</f>
        <v>0.15</v>
      </c>
      <c r="O88" s="354" t="s">
        <v>163</v>
      </c>
      <c r="P88" s="354" t="s">
        <v>258</v>
      </c>
      <c r="Q88" s="354" t="s">
        <v>165</v>
      </c>
      <c r="R88" s="354" t="s">
        <v>174</v>
      </c>
      <c r="S88" s="297">
        <f t="shared" si="3"/>
        <v>0.4</v>
      </c>
      <c r="T88" s="297">
        <f>IF($L88='11 FORMULAS'!$D$51,$C$8-($C$8*$S$8),$C$8)</f>
        <v>0.36</v>
      </c>
      <c r="U88" s="297" t="str">
        <f>IF($L88='11 FORMULAS'!$D$53,$D$86-($D$86*$S$86),$D$86)</f>
        <v/>
      </c>
      <c r="V88" s="549"/>
      <c r="W88" s="552"/>
      <c r="X88" s="38"/>
      <c r="Y88" s="293"/>
      <c r="Z88" s="294"/>
      <c r="AA88" s="294"/>
    </row>
    <row r="89" spans="1:27" ht="29.4" hidden="1" customHeight="1" thickBot="1" x14ac:dyDescent="0.35">
      <c r="A89" s="530"/>
      <c r="B89" s="534"/>
      <c r="C89" s="542"/>
      <c r="D89" s="538"/>
      <c r="E89" s="351">
        <v>4</v>
      </c>
      <c r="F89" s="326"/>
      <c r="G89" s="207"/>
      <c r="H89" s="207"/>
      <c r="I89" s="284" t="str">
        <f t="shared" si="2"/>
        <v xml:space="preserve">  </v>
      </c>
      <c r="J89" s="207" t="s">
        <v>150</v>
      </c>
      <c r="K89" s="297">
        <f>+IFERROR(VLOOKUP($J89,'11 FORMULAS'!$B$51:$C$53,2,0),"")</f>
        <v>0.25</v>
      </c>
      <c r="L89" s="297" t="str">
        <f>+IFERROR(VLOOKUP($J89,'11 FORMULAS'!$B$51:$D$53,3,0),"")</f>
        <v>Probabilidad</v>
      </c>
      <c r="M89" s="352" t="s">
        <v>151</v>
      </c>
      <c r="N89" s="353">
        <f>+IFERROR(VLOOKUP($M89,'11 FORMULAS'!$B$54:$C$55,2,0),"")</f>
        <v>0.25</v>
      </c>
      <c r="O89" s="354" t="s">
        <v>163</v>
      </c>
      <c r="P89" s="354" t="s">
        <v>256</v>
      </c>
      <c r="Q89" s="354" t="s">
        <v>154</v>
      </c>
      <c r="R89" s="354" t="s">
        <v>264</v>
      </c>
      <c r="S89" s="297">
        <f t="shared" si="3"/>
        <v>0.5</v>
      </c>
      <c r="T89" s="297">
        <f>IF($L89='11 FORMULAS'!$D$51,$C$8-($C$8*$S$8),$C$8)</f>
        <v>0.36</v>
      </c>
      <c r="U89" s="297" t="str">
        <f>IF($L89='11 FORMULAS'!$D$53,$D$86-($D$86*$S$86),$D$86)</f>
        <v/>
      </c>
      <c r="V89" s="549"/>
      <c r="W89" s="552"/>
      <c r="X89" s="38"/>
      <c r="Y89" s="293"/>
      <c r="Z89" s="294"/>
      <c r="AA89" s="294"/>
    </row>
    <row r="90" spans="1:27" ht="29.4" hidden="1" customHeight="1" thickBot="1" x14ac:dyDescent="0.35">
      <c r="A90" s="530"/>
      <c r="B90" s="534"/>
      <c r="C90" s="542"/>
      <c r="D90" s="538"/>
      <c r="E90" s="351">
        <v>5</v>
      </c>
      <c r="F90" s="326"/>
      <c r="G90" s="207"/>
      <c r="H90" s="207"/>
      <c r="I90" s="284" t="str">
        <f t="shared" si="2"/>
        <v xml:space="preserve">  </v>
      </c>
      <c r="J90" s="207" t="s">
        <v>150</v>
      </c>
      <c r="K90" s="297">
        <f>+IFERROR(VLOOKUP($J90,'11 FORMULAS'!$B$51:$C$53,2,0),"")</f>
        <v>0.25</v>
      </c>
      <c r="L90" s="297" t="str">
        <f>+IFERROR(VLOOKUP($J90,'11 FORMULAS'!$B$51:$D$53,3,0),"")</f>
        <v>Probabilidad</v>
      </c>
      <c r="M90" s="352" t="s">
        <v>151</v>
      </c>
      <c r="N90" s="353">
        <f>+IFERROR(VLOOKUP($M90,'11 FORMULAS'!$B$54:$C$55,2,0),"")</f>
        <v>0.25</v>
      </c>
      <c r="O90" s="354" t="s">
        <v>163</v>
      </c>
      <c r="P90" s="354" t="s">
        <v>256</v>
      </c>
      <c r="Q90" s="354" t="s">
        <v>154</v>
      </c>
      <c r="R90" s="354" t="s">
        <v>264</v>
      </c>
      <c r="S90" s="297">
        <f t="shared" si="3"/>
        <v>0.5</v>
      </c>
      <c r="T90" s="297">
        <f>IF($L90='11 FORMULAS'!$D$51,$C$8-($C$8*$S$8),$C$8)</f>
        <v>0.36</v>
      </c>
      <c r="U90" s="297" t="str">
        <f>IF($L90='11 FORMULAS'!$D$53,$D$86-($D$86*$S$86),$D$86)</f>
        <v/>
      </c>
      <c r="V90" s="549"/>
      <c r="W90" s="552"/>
      <c r="X90" s="38"/>
      <c r="Y90" s="293"/>
      <c r="Z90" s="294"/>
      <c r="AA90" s="294"/>
    </row>
    <row r="91" spans="1:27" ht="29.4" hidden="1" customHeight="1" thickBot="1" x14ac:dyDescent="0.35">
      <c r="A91" s="532"/>
      <c r="B91" s="536"/>
      <c r="C91" s="543"/>
      <c r="D91" s="540"/>
      <c r="E91" s="355">
        <v>6</v>
      </c>
      <c r="F91" s="329"/>
      <c r="G91" s="208"/>
      <c r="H91" s="208"/>
      <c r="I91" s="284" t="str">
        <f t="shared" si="2"/>
        <v xml:space="preserve">  </v>
      </c>
      <c r="J91" s="207" t="s">
        <v>150</v>
      </c>
      <c r="K91" s="297">
        <f>+IFERROR(VLOOKUP($J91,'11 FORMULAS'!$B$51:$C$53,2,0),"")</f>
        <v>0.25</v>
      </c>
      <c r="L91" s="297" t="str">
        <f>+IFERROR(VLOOKUP($J91,'11 FORMULAS'!$B$51:$D$53,3,0),"")</f>
        <v>Probabilidad</v>
      </c>
      <c r="M91" s="352" t="s">
        <v>151</v>
      </c>
      <c r="N91" s="353">
        <f>+IFERROR(VLOOKUP($M91,'11 FORMULAS'!$B$54:$C$55,2,0),"")</f>
        <v>0.25</v>
      </c>
      <c r="O91" s="354" t="s">
        <v>163</v>
      </c>
      <c r="P91" s="354" t="s">
        <v>256</v>
      </c>
      <c r="Q91" s="354" t="s">
        <v>154</v>
      </c>
      <c r="R91" s="354" t="s">
        <v>264</v>
      </c>
      <c r="S91" s="297">
        <f t="shared" si="3"/>
        <v>0.5</v>
      </c>
      <c r="T91" s="297">
        <f>IF($L91='11 FORMULAS'!$D$51,$C$8-($C$8*$S$8),$C$8)</f>
        <v>0.36</v>
      </c>
      <c r="U91" s="297" t="str">
        <f>IF($L91='11 FORMULAS'!$D$53,$D$86-($D$86*$S$86),$D$86)</f>
        <v/>
      </c>
      <c r="V91" s="550"/>
      <c r="W91" s="553"/>
      <c r="X91" s="38"/>
    </row>
    <row r="92" spans="1:27" ht="29.4" hidden="1" customHeight="1" thickBot="1" x14ac:dyDescent="0.35">
      <c r="A92" s="529" t="str">
        <f>'2 CONTEXTO E IDENTIFICACIÓN'!A23</f>
        <v>R15</v>
      </c>
      <c r="B92" s="533" t="str">
        <f>+'2 CONTEXTO E IDENTIFICACIÓN'!J23</f>
        <v xml:space="preserve"> por a causa de </v>
      </c>
      <c r="C92" s="541" t="str">
        <f>+'3 PROBABIL E IMPACTO INHERENTE'!E23</f>
        <v/>
      </c>
      <c r="D92" s="537" t="str">
        <f>+'3 PROBABIL E IMPACTO INHERENTE'!M23</f>
        <v/>
      </c>
      <c r="E92" s="356">
        <v>1</v>
      </c>
      <c r="F92" s="327"/>
      <c r="G92" s="52"/>
      <c r="H92" s="52"/>
      <c r="I92" s="284" t="str">
        <f t="shared" si="2"/>
        <v xml:space="preserve">  </v>
      </c>
      <c r="J92" s="207" t="s">
        <v>150</v>
      </c>
      <c r="K92" s="297">
        <f>+IFERROR(VLOOKUP($J92,'11 FORMULAS'!$B$51:$C$53,2,0),"")</f>
        <v>0.25</v>
      </c>
      <c r="L92" s="297" t="str">
        <f>+IFERROR(VLOOKUP($J92,'11 FORMULAS'!$B$51:$D$53,3,0),"")</f>
        <v>Probabilidad</v>
      </c>
      <c r="M92" s="352" t="s">
        <v>151</v>
      </c>
      <c r="N92" s="353">
        <f>+IFERROR(VLOOKUP($M92,'11 FORMULAS'!$B$54:$C$55,2,0),"")</f>
        <v>0.25</v>
      </c>
      <c r="O92" s="354" t="s">
        <v>163</v>
      </c>
      <c r="P92" s="354" t="s">
        <v>256</v>
      </c>
      <c r="Q92" s="354" t="s">
        <v>154</v>
      </c>
      <c r="R92" s="354" t="s">
        <v>264</v>
      </c>
      <c r="S92" s="297">
        <f t="shared" si="3"/>
        <v>0.5</v>
      </c>
      <c r="T92" s="297">
        <f>IF($L92='11 FORMULAS'!$D$51,$C$8-($C$8*$S$8),$C$8)</f>
        <v>0.36</v>
      </c>
      <c r="U92" s="330" t="str">
        <f>IF($L92='11 FORMULAS'!$D$53,D92-(D92*S92),D92)</f>
        <v/>
      </c>
      <c r="V92" s="548">
        <f>+IF(T97="","",T97)</f>
        <v>0.36</v>
      </c>
      <c r="W92" s="551">
        <f>+IF(U97="","",U97)</f>
        <v>0</v>
      </c>
      <c r="X92" s="38"/>
      <c r="Y92" s="293"/>
      <c r="Z92" s="294"/>
      <c r="AA92" s="294"/>
    </row>
    <row r="93" spans="1:27" ht="29.4" hidden="1" customHeight="1" thickBot="1" x14ac:dyDescent="0.35">
      <c r="A93" s="530"/>
      <c r="B93" s="534"/>
      <c r="C93" s="542"/>
      <c r="D93" s="538"/>
      <c r="E93" s="351">
        <v>2</v>
      </c>
      <c r="F93" s="326"/>
      <c r="G93" s="207"/>
      <c r="H93" s="207"/>
      <c r="I93" s="284" t="str">
        <f t="shared" si="2"/>
        <v xml:space="preserve">  </v>
      </c>
      <c r="J93" s="207" t="s">
        <v>150</v>
      </c>
      <c r="K93" s="297">
        <f>+IFERROR(VLOOKUP($J93,'11 FORMULAS'!$B$51:$C$53,2,0),"")</f>
        <v>0.25</v>
      </c>
      <c r="L93" s="297" t="str">
        <f>+IFERROR(VLOOKUP($J93,'11 FORMULAS'!$B$51:$D$53,3,0),"")</f>
        <v>Probabilidad</v>
      </c>
      <c r="M93" s="352" t="s">
        <v>151</v>
      </c>
      <c r="N93" s="353">
        <f>+IFERROR(VLOOKUP($M93,'11 FORMULAS'!$B$54:$C$55,2,0),"")</f>
        <v>0.25</v>
      </c>
      <c r="O93" s="354" t="s">
        <v>163</v>
      </c>
      <c r="P93" s="354" t="s">
        <v>256</v>
      </c>
      <c r="Q93" s="354" t="s">
        <v>154</v>
      </c>
      <c r="R93" s="354" t="s">
        <v>264</v>
      </c>
      <c r="S93" s="297">
        <f t="shared" si="3"/>
        <v>0.5</v>
      </c>
      <c r="T93" s="297">
        <f>IF($L93='11 FORMULAS'!$D$51,$C$8-($C$8*$S$8),$C$8)</f>
        <v>0.36</v>
      </c>
      <c r="U93" s="297">
        <f>IF($L93='11 FORMULAS'!$D$53,D93-(D93*S93),D93)</f>
        <v>0</v>
      </c>
      <c r="V93" s="549"/>
      <c r="W93" s="552"/>
      <c r="X93" s="38"/>
      <c r="Y93" s="293"/>
      <c r="Z93" s="294"/>
      <c r="AA93" s="294"/>
    </row>
    <row r="94" spans="1:27" ht="29.4" hidden="1" customHeight="1" thickBot="1" x14ac:dyDescent="0.35">
      <c r="A94" s="530"/>
      <c r="B94" s="534"/>
      <c r="C94" s="542"/>
      <c r="D94" s="538"/>
      <c r="E94" s="351">
        <v>3</v>
      </c>
      <c r="F94" s="326"/>
      <c r="G94" s="207"/>
      <c r="H94" s="207"/>
      <c r="I94" s="284" t="str">
        <f t="shared" si="2"/>
        <v xml:space="preserve">  </v>
      </c>
      <c r="J94" s="207" t="s">
        <v>150</v>
      </c>
      <c r="K94" s="297">
        <f>+IFERROR(VLOOKUP($J94,'11 FORMULAS'!$B$51:$C$53,2,0),"")</f>
        <v>0.25</v>
      </c>
      <c r="L94" s="297" t="str">
        <f>+IFERROR(VLOOKUP($J94,'11 FORMULAS'!$B$51:$D$53,3,0),"")</f>
        <v>Probabilidad</v>
      </c>
      <c r="M94" s="352" t="s">
        <v>151</v>
      </c>
      <c r="N94" s="353">
        <f>+IFERROR(VLOOKUP($M94,'11 FORMULAS'!$B$54:$C$55,2,0),"")</f>
        <v>0.25</v>
      </c>
      <c r="O94" s="354" t="s">
        <v>163</v>
      </c>
      <c r="P94" s="354" t="s">
        <v>256</v>
      </c>
      <c r="Q94" s="354" t="s">
        <v>154</v>
      </c>
      <c r="R94" s="354" t="s">
        <v>264</v>
      </c>
      <c r="S94" s="297">
        <f t="shared" si="3"/>
        <v>0.5</v>
      </c>
      <c r="T94" s="297">
        <f>IF($L94='11 FORMULAS'!$D$51,$C$8-($C$8*$S$8),$C$8)</f>
        <v>0.36</v>
      </c>
      <c r="U94" s="297">
        <f>IF($L94='11 FORMULAS'!$D$53,D94-(D94*S94),D94)</f>
        <v>0</v>
      </c>
      <c r="V94" s="549"/>
      <c r="W94" s="552"/>
      <c r="X94" s="38"/>
      <c r="Y94" s="293"/>
      <c r="Z94" s="294"/>
      <c r="AA94" s="294"/>
    </row>
    <row r="95" spans="1:27" ht="29.4" hidden="1" customHeight="1" thickBot="1" x14ac:dyDescent="0.35">
      <c r="A95" s="530"/>
      <c r="B95" s="534"/>
      <c r="C95" s="542"/>
      <c r="D95" s="538"/>
      <c r="E95" s="351">
        <v>4</v>
      </c>
      <c r="F95" s="326"/>
      <c r="G95" s="207"/>
      <c r="H95" s="207"/>
      <c r="I95" s="284" t="str">
        <f t="shared" si="2"/>
        <v xml:space="preserve">  </v>
      </c>
      <c r="J95" s="207" t="s">
        <v>150</v>
      </c>
      <c r="K95" s="297">
        <f>+IFERROR(VLOOKUP($J95,'11 FORMULAS'!$B$51:$C$53,2,0),"")</f>
        <v>0.25</v>
      </c>
      <c r="L95" s="297" t="str">
        <f>+IFERROR(VLOOKUP($J95,'11 FORMULAS'!$B$51:$D$53,3,0),"")</f>
        <v>Probabilidad</v>
      </c>
      <c r="M95" s="352" t="s">
        <v>151</v>
      </c>
      <c r="N95" s="353">
        <f>+IFERROR(VLOOKUP($M95,'11 FORMULAS'!$B$54:$C$55,2,0),"")</f>
        <v>0.25</v>
      </c>
      <c r="O95" s="354" t="s">
        <v>163</v>
      </c>
      <c r="P95" s="354" t="s">
        <v>256</v>
      </c>
      <c r="Q95" s="354" t="s">
        <v>154</v>
      </c>
      <c r="R95" s="354" t="s">
        <v>264</v>
      </c>
      <c r="S95" s="297">
        <f t="shared" si="3"/>
        <v>0.5</v>
      </c>
      <c r="T95" s="297">
        <f>IF($L95='11 FORMULAS'!$D$51,$C$8-($C$8*$S$8),$C$8)</f>
        <v>0.36</v>
      </c>
      <c r="U95" s="297">
        <f>IF($L95='11 FORMULAS'!$D$53,D95-(D95*S95),D95)</f>
        <v>0</v>
      </c>
      <c r="V95" s="549"/>
      <c r="W95" s="552"/>
      <c r="X95" s="38"/>
      <c r="Y95" s="293"/>
      <c r="Z95" s="294"/>
      <c r="AA95" s="294"/>
    </row>
    <row r="96" spans="1:27" ht="29.4" hidden="1" customHeight="1" thickBot="1" x14ac:dyDescent="0.35">
      <c r="A96" s="530"/>
      <c r="B96" s="534"/>
      <c r="C96" s="542"/>
      <c r="D96" s="538"/>
      <c r="E96" s="351">
        <v>5</v>
      </c>
      <c r="F96" s="326"/>
      <c r="G96" s="207"/>
      <c r="H96" s="207"/>
      <c r="I96" s="284" t="str">
        <f t="shared" si="2"/>
        <v xml:space="preserve">  </v>
      </c>
      <c r="J96" s="207" t="s">
        <v>150</v>
      </c>
      <c r="K96" s="297">
        <f>+IFERROR(VLOOKUP($J96,'11 FORMULAS'!$B$51:$C$53,2,0),"")</f>
        <v>0.25</v>
      </c>
      <c r="L96" s="297" t="str">
        <f>+IFERROR(VLOOKUP($J96,'11 FORMULAS'!$B$51:$D$53,3,0),"")</f>
        <v>Probabilidad</v>
      </c>
      <c r="M96" s="352" t="s">
        <v>151</v>
      </c>
      <c r="N96" s="353">
        <f>+IFERROR(VLOOKUP($M96,'11 FORMULAS'!$B$54:$C$55,2,0),"")</f>
        <v>0.25</v>
      </c>
      <c r="O96" s="354" t="s">
        <v>163</v>
      </c>
      <c r="P96" s="354" t="s">
        <v>256</v>
      </c>
      <c r="Q96" s="354" t="s">
        <v>154</v>
      </c>
      <c r="R96" s="354" t="s">
        <v>264</v>
      </c>
      <c r="S96" s="297">
        <f t="shared" si="3"/>
        <v>0.5</v>
      </c>
      <c r="T96" s="297">
        <f>IF($L96='11 FORMULAS'!$D$51,$C$8-($C$8*$S$8),$C$8)</f>
        <v>0.36</v>
      </c>
      <c r="U96" s="297">
        <f>IF($L96='11 FORMULAS'!$D$53,D96-(D96*S96),D96)</f>
        <v>0</v>
      </c>
      <c r="V96" s="549"/>
      <c r="W96" s="552"/>
      <c r="X96" s="38"/>
      <c r="Y96" s="293"/>
      <c r="Z96" s="294"/>
      <c r="AA96" s="294"/>
    </row>
    <row r="97" spans="1:27" ht="29.4" hidden="1" customHeight="1" thickBot="1" x14ac:dyDescent="0.35">
      <c r="A97" s="532"/>
      <c r="B97" s="536"/>
      <c r="C97" s="543"/>
      <c r="D97" s="540"/>
      <c r="E97" s="355">
        <v>6</v>
      </c>
      <c r="F97" s="329"/>
      <c r="G97" s="208"/>
      <c r="H97" s="208"/>
      <c r="I97" s="284" t="str">
        <f t="shared" si="2"/>
        <v xml:space="preserve">  </v>
      </c>
      <c r="J97" s="207" t="s">
        <v>150</v>
      </c>
      <c r="K97" s="297">
        <f>+IFERROR(VLOOKUP($J97,'11 FORMULAS'!$B$51:$C$53,2,0),"")</f>
        <v>0.25</v>
      </c>
      <c r="L97" s="297" t="str">
        <f>+IFERROR(VLOOKUP($J97,'11 FORMULAS'!$B$51:$D$53,3,0),"")</f>
        <v>Probabilidad</v>
      </c>
      <c r="M97" s="352" t="s">
        <v>151</v>
      </c>
      <c r="N97" s="353">
        <f>+IFERROR(VLOOKUP($M97,'11 FORMULAS'!$B$54:$C$55,2,0),"")</f>
        <v>0.25</v>
      </c>
      <c r="O97" s="354" t="s">
        <v>163</v>
      </c>
      <c r="P97" s="354" t="s">
        <v>256</v>
      </c>
      <c r="Q97" s="354" t="s">
        <v>154</v>
      </c>
      <c r="R97" s="354" t="s">
        <v>264</v>
      </c>
      <c r="S97" s="297">
        <f t="shared" si="3"/>
        <v>0.5</v>
      </c>
      <c r="T97" s="297">
        <f>IF($L97='11 FORMULAS'!$D$51,$C$8-($C$8*$S$8),$C$8)</f>
        <v>0.36</v>
      </c>
      <c r="U97" s="297">
        <f>IF($L97='11 FORMULAS'!$D$53,D97-(D97*S97),D97)</f>
        <v>0</v>
      </c>
      <c r="V97" s="550"/>
      <c r="W97" s="553"/>
      <c r="X97" s="38"/>
    </row>
    <row r="98" spans="1:27" ht="29.4" hidden="1" customHeight="1" thickBot="1" x14ac:dyDescent="0.35">
      <c r="A98" s="529" t="str">
        <f>'2 CONTEXTO E IDENTIFICACIÓN'!A24</f>
        <v>R16</v>
      </c>
      <c r="B98" s="533" t="str">
        <f>+'2 CONTEXTO E IDENTIFICACIÓN'!J24</f>
        <v xml:space="preserve"> por a causa de </v>
      </c>
      <c r="C98" s="541" t="str">
        <f>+'3 PROBABIL E IMPACTO INHERENTE'!E24</f>
        <v/>
      </c>
      <c r="D98" s="537" t="str">
        <f>+'3 PROBABIL E IMPACTO INHERENTE'!M24</f>
        <v/>
      </c>
      <c r="E98" s="356">
        <v>1</v>
      </c>
      <c r="F98" s="327"/>
      <c r="G98" s="52"/>
      <c r="H98" s="52"/>
      <c r="I98" s="284" t="str">
        <f t="shared" si="2"/>
        <v xml:space="preserve">  </v>
      </c>
      <c r="J98" s="207" t="s">
        <v>150</v>
      </c>
      <c r="K98" s="297">
        <f>+IFERROR(VLOOKUP($J98,'11 FORMULAS'!$B$51:$C$53,2,0),"")</f>
        <v>0.25</v>
      </c>
      <c r="L98" s="297" t="str">
        <f>+IFERROR(VLOOKUP($J98,'11 FORMULAS'!$B$51:$D$53,3,0),"")</f>
        <v>Probabilidad</v>
      </c>
      <c r="M98" s="352" t="s">
        <v>151</v>
      </c>
      <c r="N98" s="353">
        <f>+IFERROR(VLOOKUP($M98,'11 FORMULAS'!$B$54:$C$55,2,0),"")</f>
        <v>0.25</v>
      </c>
      <c r="O98" s="354" t="s">
        <v>163</v>
      </c>
      <c r="P98" s="354" t="s">
        <v>256</v>
      </c>
      <c r="Q98" s="354" t="s">
        <v>154</v>
      </c>
      <c r="R98" s="354" t="s">
        <v>264</v>
      </c>
      <c r="S98" s="297">
        <f t="shared" si="3"/>
        <v>0.5</v>
      </c>
      <c r="T98" s="297">
        <f>IF($L98='11 FORMULAS'!$D$51,$C$8-($C$8*$S$8),$C$8)</f>
        <v>0.36</v>
      </c>
      <c r="U98" s="297" t="str">
        <f>IF($L98='11 FORMULAS'!$D$53,D98-(D98*S98),D98)</f>
        <v/>
      </c>
      <c r="V98" s="548">
        <f>+IF(T103="","",T103)</f>
        <v>0.36</v>
      </c>
      <c r="W98" s="551">
        <f>+IF(U103="","",U103)</f>
        <v>0</v>
      </c>
      <c r="X98" s="38"/>
      <c r="Y98" s="293"/>
      <c r="Z98" s="294"/>
      <c r="AA98" s="294"/>
    </row>
    <row r="99" spans="1:27" ht="29.4" hidden="1" customHeight="1" thickBot="1" x14ac:dyDescent="0.35">
      <c r="A99" s="530"/>
      <c r="B99" s="534"/>
      <c r="C99" s="542"/>
      <c r="D99" s="538"/>
      <c r="E99" s="351">
        <v>2</v>
      </c>
      <c r="F99" s="326"/>
      <c r="G99" s="207"/>
      <c r="H99" s="207"/>
      <c r="I99" s="284" t="str">
        <f t="shared" si="2"/>
        <v xml:space="preserve">  </v>
      </c>
      <c r="J99" s="207" t="s">
        <v>150</v>
      </c>
      <c r="K99" s="297">
        <f>+IFERROR(VLOOKUP($J99,'11 FORMULAS'!$B$51:$C$53,2,0),"")</f>
        <v>0.25</v>
      </c>
      <c r="L99" s="297" t="str">
        <f>+IFERROR(VLOOKUP($J99,'11 FORMULAS'!$B$51:$D$53,3,0),"")</f>
        <v>Probabilidad</v>
      </c>
      <c r="M99" s="352" t="s">
        <v>151</v>
      </c>
      <c r="N99" s="353">
        <f>+IFERROR(VLOOKUP($M99,'11 FORMULAS'!$B$54:$C$55,2,0),"")</f>
        <v>0.25</v>
      </c>
      <c r="O99" s="354" t="s">
        <v>163</v>
      </c>
      <c r="P99" s="354" t="s">
        <v>256</v>
      </c>
      <c r="Q99" s="354" t="s">
        <v>154</v>
      </c>
      <c r="R99" s="354" t="s">
        <v>264</v>
      </c>
      <c r="S99" s="297">
        <f t="shared" si="3"/>
        <v>0.5</v>
      </c>
      <c r="T99" s="297">
        <f>IF($L99='11 FORMULAS'!$D$51,$C$8-($C$8*$S$8),$C$8)</f>
        <v>0.36</v>
      </c>
      <c r="U99" s="297">
        <f>IF($L99='11 FORMULAS'!$D$53,D99-(D99*S99),D99)</f>
        <v>0</v>
      </c>
      <c r="V99" s="549"/>
      <c r="W99" s="552"/>
      <c r="X99" s="38"/>
      <c r="Y99" s="293"/>
      <c r="Z99" s="294"/>
      <c r="AA99" s="294"/>
    </row>
    <row r="100" spans="1:27" ht="29.4" hidden="1" customHeight="1" thickBot="1" x14ac:dyDescent="0.35">
      <c r="A100" s="530"/>
      <c r="B100" s="534"/>
      <c r="C100" s="542"/>
      <c r="D100" s="538"/>
      <c r="E100" s="351">
        <v>3</v>
      </c>
      <c r="F100" s="326"/>
      <c r="G100" s="207"/>
      <c r="H100" s="207"/>
      <c r="I100" s="284" t="str">
        <f t="shared" si="2"/>
        <v xml:space="preserve">  </v>
      </c>
      <c r="J100" s="207" t="s">
        <v>150</v>
      </c>
      <c r="K100" s="297">
        <f>+IFERROR(VLOOKUP($J100,'11 FORMULAS'!$B$51:$C$53,2,0),"")</f>
        <v>0.25</v>
      </c>
      <c r="L100" s="297" t="str">
        <f>+IFERROR(VLOOKUP($J100,'11 FORMULAS'!$B$51:$D$53,3,0),"")</f>
        <v>Probabilidad</v>
      </c>
      <c r="M100" s="352" t="s">
        <v>151</v>
      </c>
      <c r="N100" s="353">
        <f>+IFERROR(VLOOKUP($M100,'11 FORMULAS'!$B$54:$C$55,2,0),"")</f>
        <v>0.25</v>
      </c>
      <c r="O100" s="354" t="s">
        <v>163</v>
      </c>
      <c r="P100" s="354" t="s">
        <v>256</v>
      </c>
      <c r="Q100" s="354" t="s">
        <v>154</v>
      </c>
      <c r="R100" s="354" t="s">
        <v>264</v>
      </c>
      <c r="S100" s="297">
        <f t="shared" si="3"/>
        <v>0.5</v>
      </c>
      <c r="T100" s="297">
        <f>IF($L100='11 FORMULAS'!$D$51,$C$8-($C$8*$S$8),$C$8)</f>
        <v>0.36</v>
      </c>
      <c r="U100" s="297">
        <f>IF($L100='11 FORMULAS'!$D$53,D100-(D100*S100),D100)</f>
        <v>0</v>
      </c>
      <c r="V100" s="549"/>
      <c r="W100" s="552"/>
      <c r="X100" s="38"/>
      <c r="Y100" s="293"/>
      <c r="Z100" s="294"/>
      <c r="AA100" s="294"/>
    </row>
    <row r="101" spans="1:27" ht="29.4" hidden="1" customHeight="1" thickBot="1" x14ac:dyDescent="0.35">
      <c r="A101" s="530"/>
      <c r="B101" s="534"/>
      <c r="C101" s="542"/>
      <c r="D101" s="538"/>
      <c r="E101" s="351">
        <v>4</v>
      </c>
      <c r="F101" s="326"/>
      <c r="G101" s="207"/>
      <c r="H101" s="207"/>
      <c r="I101" s="284" t="str">
        <f t="shared" si="2"/>
        <v xml:space="preserve">  </v>
      </c>
      <c r="J101" s="207" t="s">
        <v>150</v>
      </c>
      <c r="K101" s="297">
        <f>+IFERROR(VLOOKUP($J101,'11 FORMULAS'!$B$51:$C$53,2,0),"")</f>
        <v>0.25</v>
      </c>
      <c r="L101" s="297" t="str">
        <f>+IFERROR(VLOOKUP($J101,'11 FORMULAS'!$B$51:$D$53,3,0),"")</f>
        <v>Probabilidad</v>
      </c>
      <c r="M101" s="352" t="s">
        <v>151</v>
      </c>
      <c r="N101" s="353">
        <f>+IFERROR(VLOOKUP($M101,'11 FORMULAS'!$B$54:$C$55,2,0),"")</f>
        <v>0.25</v>
      </c>
      <c r="O101" s="354" t="s">
        <v>163</v>
      </c>
      <c r="P101" s="354" t="s">
        <v>256</v>
      </c>
      <c r="Q101" s="354" t="s">
        <v>154</v>
      </c>
      <c r="R101" s="354" t="s">
        <v>264</v>
      </c>
      <c r="S101" s="297">
        <f t="shared" si="3"/>
        <v>0.5</v>
      </c>
      <c r="T101" s="297">
        <f>IF($L101='11 FORMULAS'!$D$51,$C$8-($C$8*$S$8),$C$8)</f>
        <v>0.36</v>
      </c>
      <c r="U101" s="297">
        <f>IF($L101='11 FORMULAS'!$D$53,D101-(D101*S101),D101)</f>
        <v>0</v>
      </c>
      <c r="V101" s="549"/>
      <c r="W101" s="552"/>
      <c r="X101" s="38"/>
      <c r="Y101" s="293"/>
      <c r="Z101" s="294"/>
      <c r="AA101" s="294"/>
    </row>
    <row r="102" spans="1:27" ht="29.4" hidden="1" customHeight="1" thickBot="1" x14ac:dyDescent="0.35">
      <c r="A102" s="530"/>
      <c r="B102" s="534"/>
      <c r="C102" s="542"/>
      <c r="D102" s="538"/>
      <c r="E102" s="351">
        <v>5</v>
      </c>
      <c r="F102" s="326"/>
      <c r="G102" s="207"/>
      <c r="H102" s="207"/>
      <c r="I102" s="284" t="str">
        <f t="shared" si="2"/>
        <v xml:space="preserve">  </v>
      </c>
      <c r="J102" s="207" t="s">
        <v>150</v>
      </c>
      <c r="K102" s="297">
        <f>+IFERROR(VLOOKUP($J102,'11 FORMULAS'!$B$51:$C$53,2,0),"")</f>
        <v>0.25</v>
      </c>
      <c r="L102" s="297" t="str">
        <f>+IFERROR(VLOOKUP($J102,'11 FORMULAS'!$B$51:$D$53,3,0),"")</f>
        <v>Probabilidad</v>
      </c>
      <c r="M102" s="352" t="s">
        <v>151</v>
      </c>
      <c r="N102" s="353">
        <f>+IFERROR(VLOOKUP($M102,'11 FORMULAS'!$B$54:$C$55,2,0),"")</f>
        <v>0.25</v>
      </c>
      <c r="O102" s="354" t="s">
        <v>163</v>
      </c>
      <c r="P102" s="354" t="s">
        <v>256</v>
      </c>
      <c r="Q102" s="354" t="s">
        <v>154</v>
      </c>
      <c r="R102" s="354" t="s">
        <v>264</v>
      </c>
      <c r="S102" s="297">
        <f t="shared" si="3"/>
        <v>0.5</v>
      </c>
      <c r="T102" s="297">
        <f>IF($L102='11 FORMULAS'!$D$51,$C$8-($C$8*$S$8),$C$8)</f>
        <v>0.36</v>
      </c>
      <c r="U102" s="297">
        <f>IF($L102='11 FORMULAS'!$D$53,D102-(D102*S102),D102)</f>
        <v>0</v>
      </c>
      <c r="V102" s="549"/>
      <c r="W102" s="552"/>
      <c r="X102" s="38"/>
      <c r="Y102" s="293"/>
      <c r="Z102" s="294"/>
      <c r="AA102" s="294"/>
    </row>
    <row r="103" spans="1:27" ht="29.4" hidden="1" customHeight="1" thickBot="1" x14ac:dyDescent="0.35">
      <c r="A103" s="532"/>
      <c r="B103" s="536"/>
      <c r="C103" s="543"/>
      <c r="D103" s="540"/>
      <c r="E103" s="355">
        <v>6</v>
      </c>
      <c r="F103" s="329"/>
      <c r="G103" s="208"/>
      <c r="H103" s="208"/>
      <c r="I103" s="284" t="str">
        <f t="shared" si="2"/>
        <v xml:space="preserve">  </v>
      </c>
      <c r="J103" s="207" t="s">
        <v>150</v>
      </c>
      <c r="K103" s="297">
        <f>+IFERROR(VLOOKUP($J103,'11 FORMULAS'!$B$51:$C$53,2,0),"")</f>
        <v>0.25</v>
      </c>
      <c r="L103" s="297" t="str">
        <f>+IFERROR(VLOOKUP($J103,'11 FORMULAS'!$B$51:$D$53,3,0),"")</f>
        <v>Probabilidad</v>
      </c>
      <c r="M103" s="352" t="s">
        <v>151</v>
      </c>
      <c r="N103" s="353">
        <f>+IFERROR(VLOOKUP($M103,'11 FORMULAS'!$B$54:$C$55,2,0),"")</f>
        <v>0.25</v>
      </c>
      <c r="O103" s="354" t="s">
        <v>163</v>
      </c>
      <c r="P103" s="354" t="s">
        <v>256</v>
      </c>
      <c r="Q103" s="354" t="s">
        <v>154</v>
      </c>
      <c r="R103" s="354" t="s">
        <v>264</v>
      </c>
      <c r="S103" s="297">
        <f t="shared" si="3"/>
        <v>0.5</v>
      </c>
      <c r="T103" s="297">
        <f>IF($L103='11 FORMULAS'!$D$51,$C$8-($C$8*$S$8),$C$8)</f>
        <v>0.36</v>
      </c>
      <c r="U103" s="297">
        <f>IF($L103='11 FORMULAS'!$D$53,D103-(D103*S103),D103)</f>
        <v>0</v>
      </c>
      <c r="V103" s="550"/>
      <c r="W103" s="553"/>
      <c r="X103" s="38"/>
    </row>
    <row r="104" spans="1:27" ht="29.4" hidden="1" customHeight="1" thickBot="1" x14ac:dyDescent="0.35">
      <c r="A104" s="529" t="str">
        <f>'2 CONTEXTO E IDENTIFICACIÓN'!A25</f>
        <v>R17</v>
      </c>
      <c r="B104" s="533" t="str">
        <f>+'2 CONTEXTO E IDENTIFICACIÓN'!J25</f>
        <v xml:space="preserve"> por a causa de </v>
      </c>
      <c r="C104" s="541" t="str">
        <f>+'3 PROBABIL E IMPACTO INHERENTE'!E25</f>
        <v/>
      </c>
      <c r="D104" s="537" t="str">
        <f>+'3 PROBABIL E IMPACTO INHERENTE'!M25</f>
        <v/>
      </c>
      <c r="E104" s="356">
        <v>1</v>
      </c>
      <c r="F104" s="327"/>
      <c r="G104" s="52"/>
      <c r="H104" s="52"/>
      <c r="I104" s="284" t="str">
        <f t="shared" si="2"/>
        <v xml:space="preserve">  </v>
      </c>
      <c r="J104" s="207" t="s">
        <v>150</v>
      </c>
      <c r="K104" s="297">
        <f>+IFERROR(VLOOKUP($J104,'11 FORMULAS'!$B$51:$C$53,2,0),"")</f>
        <v>0.25</v>
      </c>
      <c r="L104" s="297" t="str">
        <f>+IFERROR(VLOOKUP($J104,'11 FORMULAS'!$B$51:$D$53,3,0),"")</f>
        <v>Probabilidad</v>
      </c>
      <c r="M104" s="352" t="s">
        <v>151</v>
      </c>
      <c r="N104" s="353">
        <f>+IFERROR(VLOOKUP($M104,'11 FORMULAS'!$B$54:$C$55,2,0),"")</f>
        <v>0.25</v>
      </c>
      <c r="O104" s="354" t="s">
        <v>163</v>
      </c>
      <c r="P104" s="354" t="s">
        <v>256</v>
      </c>
      <c r="Q104" s="354" t="s">
        <v>154</v>
      </c>
      <c r="R104" s="354" t="s">
        <v>264</v>
      </c>
      <c r="S104" s="297">
        <f t="shared" si="3"/>
        <v>0.5</v>
      </c>
      <c r="T104" s="297">
        <f>IF($L104='11 FORMULAS'!$D$51,$C$8-($C$8*$S$8),$C$8)</f>
        <v>0.36</v>
      </c>
      <c r="U104" s="297" t="str">
        <f>IF($L104='11 FORMULAS'!$D$53,D104-(D104*S104),D104)</f>
        <v/>
      </c>
      <c r="V104" s="548">
        <f>+IF(T109="","",T109)</f>
        <v>0.36</v>
      </c>
      <c r="W104" s="551">
        <f>+IF(U109="","",U109)</f>
        <v>0</v>
      </c>
      <c r="X104" s="38"/>
      <c r="Y104" s="293"/>
      <c r="Z104" s="294"/>
      <c r="AA104" s="294"/>
    </row>
    <row r="105" spans="1:27" ht="29.4" hidden="1" customHeight="1" thickBot="1" x14ac:dyDescent="0.35">
      <c r="A105" s="544"/>
      <c r="B105" s="545"/>
      <c r="C105" s="546"/>
      <c r="D105" s="547"/>
      <c r="E105" s="351">
        <v>2</v>
      </c>
      <c r="F105" s="325"/>
      <c r="G105" s="322"/>
      <c r="H105" s="322"/>
      <c r="I105" s="284" t="str">
        <f t="shared" si="2"/>
        <v xml:space="preserve">  </v>
      </c>
      <c r="J105" s="207" t="s">
        <v>150</v>
      </c>
      <c r="K105" s="297">
        <f>+IFERROR(VLOOKUP($J105,'11 FORMULAS'!$B$51:$C$53,2,0),"")</f>
        <v>0.25</v>
      </c>
      <c r="L105" s="297" t="str">
        <f>+IFERROR(VLOOKUP($J105,'11 FORMULAS'!$B$51:$D$53,3,0),"")</f>
        <v>Probabilidad</v>
      </c>
      <c r="M105" s="352" t="s">
        <v>151</v>
      </c>
      <c r="N105" s="353">
        <f>+IFERROR(VLOOKUP($M105,'11 FORMULAS'!$B$54:$C$55,2,0),"")</f>
        <v>0.25</v>
      </c>
      <c r="O105" s="354" t="s">
        <v>163</v>
      </c>
      <c r="P105" s="354" t="s">
        <v>256</v>
      </c>
      <c r="Q105" s="354" t="s">
        <v>154</v>
      </c>
      <c r="R105" s="354" t="s">
        <v>264</v>
      </c>
      <c r="S105" s="297">
        <f t="shared" si="3"/>
        <v>0.5</v>
      </c>
      <c r="T105" s="297">
        <f>IF($L105='11 FORMULAS'!$D$51,$C$8-($C$8*$S$8),$C$8)</f>
        <v>0.36</v>
      </c>
      <c r="U105" s="297">
        <f>IF($L105='11 FORMULAS'!$D$53,D105-(D105*S105),D105)</f>
        <v>0</v>
      </c>
      <c r="V105" s="560"/>
      <c r="W105" s="561"/>
      <c r="X105" s="38"/>
      <c r="Y105" s="293"/>
      <c r="Z105" s="294"/>
      <c r="AA105" s="294"/>
    </row>
    <row r="106" spans="1:27" ht="29.4" hidden="1" customHeight="1" thickBot="1" x14ac:dyDescent="0.35">
      <c r="A106" s="544"/>
      <c r="B106" s="545"/>
      <c r="C106" s="546"/>
      <c r="D106" s="547"/>
      <c r="E106" s="351">
        <v>3</v>
      </c>
      <c r="F106" s="325"/>
      <c r="G106" s="322"/>
      <c r="H106" s="322"/>
      <c r="I106" s="284" t="str">
        <f t="shared" si="2"/>
        <v xml:space="preserve">  </v>
      </c>
      <c r="J106" s="207" t="s">
        <v>150</v>
      </c>
      <c r="K106" s="297">
        <f>+IFERROR(VLOOKUP($J106,'11 FORMULAS'!$B$51:$C$53,2,0),"")</f>
        <v>0.25</v>
      </c>
      <c r="L106" s="297" t="str">
        <f>+IFERROR(VLOOKUP($J106,'11 FORMULAS'!$B$51:$D$53,3,0),"")</f>
        <v>Probabilidad</v>
      </c>
      <c r="M106" s="352" t="s">
        <v>151</v>
      </c>
      <c r="N106" s="353">
        <f>+IFERROR(VLOOKUP($M106,'11 FORMULAS'!$B$54:$C$55,2,0),"")</f>
        <v>0.25</v>
      </c>
      <c r="O106" s="354" t="s">
        <v>163</v>
      </c>
      <c r="P106" s="354" t="s">
        <v>256</v>
      </c>
      <c r="Q106" s="354" t="s">
        <v>154</v>
      </c>
      <c r="R106" s="354" t="s">
        <v>264</v>
      </c>
      <c r="S106" s="297">
        <f t="shared" si="3"/>
        <v>0.5</v>
      </c>
      <c r="T106" s="297">
        <f>IF($L106='11 FORMULAS'!$D$51,$C$8-($C$8*$S$8),$C$8)</f>
        <v>0.36</v>
      </c>
      <c r="U106" s="297">
        <f>IF($L106='11 FORMULAS'!$D$53,D106-(D106*S106),D106)</f>
        <v>0</v>
      </c>
      <c r="V106" s="560"/>
      <c r="W106" s="561"/>
      <c r="X106" s="38"/>
      <c r="Y106" s="293"/>
      <c r="Z106" s="294"/>
      <c r="AA106" s="294"/>
    </row>
    <row r="107" spans="1:27" ht="29.4" hidden="1" customHeight="1" thickBot="1" x14ac:dyDescent="0.35">
      <c r="A107" s="530"/>
      <c r="B107" s="534"/>
      <c r="C107" s="542"/>
      <c r="D107" s="538"/>
      <c r="E107" s="351">
        <v>4</v>
      </c>
      <c r="F107" s="326"/>
      <c r="G107" s="207"/>
      <c r="H107" s="207"/>
      <c r="I107" s="284" t="str">
        <f t="shared" si="2"/>
        <v xml:space="preserve">  </v>
      </c>
      <c r="J107" s="207" t="s">
        <v>150</v>
      </c>
      <c r="K107" s="297">
        <f>+IFERROR(VLOOKUP($J107,'11 FORMULAS'!$B$51:$C$53,2,0),"")</f>
        <v>0.25</v>
      </c>
      <c r="L107" s="297" t="str">
        <f>+IFERROR(VLOOKUP($J107,'11 FORMULAS'!$B$51:$D$53,3,0),"")</f>
        <v>Probabilidad</v>
      </c>
      <c r="M107" s="352" t="s">
        <v>151</v>
      </c>
      <c r="N107" s="353">
        <f>+IFERROR(VLOOKUP($M107,'11 FORMULAS'!$B$54:$C$55,2,0),"")</f>
        <v>0.25</v>
      </c>
      <c r="O107" s="354" t="s">
        <v>163</v>
      </c>
      <c r="P107" s="354" t="s">
        <v>256</v>
      </c>
      <c r="Q107" s="354" t="s">
        <v>154</v>
      </c>
      <c r="R107" s="354" t="s">
        <v>264</v>
      </c>
      <c r="S107" s="297">
        <f t="shared" si="3"/>
        <v>0.5</v>
      </c>
      <c r="T107" s="297">
        <f>IF($L107='11 FORMULAS'!$D$51,$C$8-($C$8*$S$8),$C$8)</f>
        <v>0.36</v>
      </c>
      <c r="U107" s="297">
        <f>IF($L107='11 FORMULAS'!$D$53,D107-(D107*S107),D107)</f>
        <v>0</v>
      </c>
      <c r="V107" s="549"/>
      <c r="W107" s="552"/>
      <c r="X107" s="38"/>
      <c r="Y107" s="293"/>
      <c r="Z107" s="294"/>
      <c r="AA107" s="294"/>
    </row>
    <row r="108" spans="1:27" ht="29.4" hidden="1" customHeight="1" thickBot="1" x14ac:dyDescent="0.35">
      <c r="A108" s="530"/>
      <c r="B108" s="534"/>
      <c r="C108" s="542"/>
      <c r="D108" s="538"/>
      <c r="E108" s="351">
        <v>5</v>
      </c>
      <c r="F108" s="326"/>
      <c r="G108" s="207"/>
      <c r="H108" s="207"/>
      <c r="I108" s="284" t="str">
        <f t="shared" si="2"/>
        <v xml:space="preserve">  </v>
      </c>
      <c r="J108" s="207" t="s">
        <v>150</v>
      </c>
      <c r="K108" s="297">
        <f>+IFERROR(VLOOKUP($J108,'11 FORMULAS'!$B$51:$C$53,2,0),"")</f>
        <v>0.25</v>
      </c>
      <c r="L108" s="297" t="str">
        <f>+IFERROR(VLOOKUP($J108,'11 FORMULAS'!$B$51:$D$53,3,0),"")</f>
        <v>Probabilidad</v>
      </c>
      <c r="M108" s="352" t="s">
        <v>151</v>
      </c>
      <c r="N108" s="353">
        <f>+IFERROR(VLOOKUP($M108,'11 FORMULAS'!$B$54:$C$55,2,0),"")</f>
        <v>0.25</v>
      </c>
      <c r="O108" s="354" t="s">
        <v>163</v>
      </c>
      <c r="P108" s="354" t="s">
        <v>256</v>
      </c>
      <c r="Q108" s="354" t="s">
        <v>154</v>
      </c>
      <c r="R108" s="354" t="s">
        <v>264</v>
      </c>
      <c r="S108" s="297">
        <f t="shared" si="3"/>
        <v>0.5</v>
      </c>
      <c r="T108" s="297">
        <f>IF($L108='11 FORMULAS'!$D$51,$C$8-($C$8*$S$8),$C$8)</f>
        <v>0.36</v>
      </c>
      <c r="U108" s="297">
        <f>IF($L108='11 FORMULAS'!$D$53,D108-(D108*S108),D108)</f>
        <v>0</v>
      </c>
      <c r="V108" s="549"/>
      <c r="W108" s="552"/>
      <c r="X108" s="38"/>
      <c r="Y108" s="293"/>
      <c r="Z108" s="294"/>
      <c r="AA108" s="294"/>
    </row>
    <row r="109" spans="1:27" ht="29.4" hidden="1" customHeight="1" thickBot="1" x14ac:dyDescent="0.35">
      <c r="A109" s="532"/>
      <c r="B109" s="536"/>
      <c r="C109" s="543"/>
      <c r="D109" s="540"/>
      <c r="E109" s="355">
        <v>6</v>
      </c>
      <c r="F109" s="329"/>
      <c r="G109" s="208"/>
      <c r="H109" s="208"/>
      <c r="I109" s="284" t="str">
        <f t="shared" si="2"/>
        <v xml:space="preserve">  </v>
      </c>
      <c r="J109" s="207" t="s">
        <v>150</v>
      </c>
      <c r="K109" s="297">
        <f>+IFERROR(VLOOKUP($J109,'11 FORMULAS'!$B$51:$C$53,2,0),"")</f>
        <v>0.25</v>
      </c>
      <c r="L109" s="297" t="str">
        <f>+IFERROR(VLOOKUP($J109,'11 FORMULAS'!$B$51:$D$53,3,0),"")</f>
        <v>Probabilidad</v>
      </c>
      <c r="M109" s="352" t="s">
        <v>151</v>
      </c>
      <c r="N109" s="353">
        <f>+IFERROR(VLOOKUP($M109,'11 FORMULAS'!$B$54:$C$55,2,0),"")</f>
        <v>0.25</v>
      </c>
      <c r="O109" s="354" t="s">
        <v>163</v>
      </c>
      <c r="P109" s="354" t="s">
        <v>256</v>
      </c>
      <c r="Q109" s="354" t="s">
        <v>154</v>
      </c>
      <c r="R109" s="354" t="s">
        <v>264</v>
      </c>
      <c r="S109" s="297">
        <f t="shared" si="3"/>
        <v>0.5</v>
      </c>
      <c r="T109" s="297">
        <f>IF($L109='11 FORMULAS'!$D$51,$C$8-($C$8*$S$8),$C$8)</f>
        <v>0.36</v>
      </c>
      <c r="U109" s="297">
        <f>IF($L109='11 FORMULAS'!$D$53,D109-(D109*S109),D109)</f>
        <v>0</v>
      </c>
      <c r="V109" s="550"/>
      <c r="W109" s="553"/>
      <c r="X109" s="38"/>
    </row>
    <row r="110" spans="1:27" ht="29.4" hidden="1" customHeight="1" thickBot="1" x14ac:dyDescent="0.35">
      <c r="A110" s="529" t="str">
        <f>'2 CONTEXTO E IDENTIFICACIÓN'!A26</f>
        <v>R18</v>
      </c>
      <c r="B110" s="533" t="str">
        <f>+'2 CONTEXTO E IDENTIFICACIÓN'!J26</f>
        <v xml:space="preserve"> por a causa de </v>
      </c>
      <c r="C110" s="541" t="str">
        <f>+'3 PROBABIL E IMPACTO INHERENTE'!E26</f>
        <v/>
      </c>
      <c r="D110" s="537" t="str">
        <f>+'3 PROBABIL E IMPACTO INHERENTE'!M26</f>
        <v/>
      </c>
      <c r="E110" s="356">
        <v>1</v>
      </c>
      <c r="F110" s="327"/>
      <c r="G110" s="52"/>
      <c r="H110" s="52"/>
      <c r="I110" s="284" t="str">
        <f t="shared" si="2"/>
        <v xml:space="preserve">  </v>
      </c>
      <c r="J110" s="207" t="s">
        <v>150</v>
      </c>
      <c r="K110" s="297">
        <f>+IFERROR(VLOOKUP($J110,'11 FORMULAS'!$B$51:$C$53,2,0),"")</f>
        <v>0.25</v>
      </c>
      <c r="L110" s="297" t="str">
        <f>+IFERROR(VLOOKUP($J110,'11 FORMULAS'!$B$51:$D$53,3,0),"")</f>
        <v>Probabilidad</v>
      </c>
      <c r="M110" s="352" t="s">
        <v>151</v>
      </c>
      <c r="N110" s="353">
        <f>+IFERROR(VLOOKUP($M110,'11 FORMULAS'!$B$54:$C$55,2,0),"")</f>
        <v>0.25</v>
      </c>
      <c r="O110" s="354" t="s">
        <v>163</v>
      </c>
      <c r="P110" s="354" t="s">
        <v>256</v>
      </c>
      <c r="Q110" s="354" t="s">
        <v>154</v>
      </c>
      <c r="R110" s="354" t="s">
        <v>264</v>
      </c>
      <c r="S110" s="297">
        <f t="shared" si="3"/>
        <v>0.5</v>
      </c>
      <c r="T110" s="297">
        <f>IF($L110='11 FORMULAS'!$D$51,$C$8-($C$8*$S$8),$C$8)</f>
        <v>0.36</v>
      </c>
      <c r="U110" s="297" t="str">
        <f>IF($L110='11 FORMULAS'!$D$53,D110-(D110*S110),D110)</f>
        <v/>
      </c>
      <c r="V110" s="548">
        <f>+IF(T115="","",T115)</f>
        <v>0.36</v>
      </c>
      <c r="W110" s="551">
        <f>+IF(U115="","",U115)</f>
        <v>0</v>
      </c>
      <c r="X110" s="38"/>
      <c r="Y110" s="293"/>
      <c r="Z110" s="294"/>
      <c r="AA110" s="294"/>
    </row>
    <row r="111" spans="1:27" ht="29.4" hidden="1" customHeight="1" thickBot="1" x14ac:dyDescent="0.35">
      <c r="A111" s="544"/>
      <c r="B111" s="545"/>
      <c r="C111" s="546"/>
      <c r="D111" s="547"/>
      <c r="E111" s="351">
        <v>2</v>
      </c>
      <c r="F111" s="325"/>
      <c r="G111" s="322"/>
      <c r="H111" s="322"/>
      <c r="I111" s="284" t="str">
        <f t="shared" si="2"/>
        <v xml:space="preserve">  </v>
      </c>
      <c r="J111" s="207" t="s">
        <v>150</v>
      </c>
      <c r="K111" s="297">
        <f>+IFERROR(VLOOKUP($J111,'11 FORMULAS'!$B$51:$C$53,2,0),"")</f>
        <v>0.25</v>
      </c>
      <c r="L111" s="297" t="str">
        <f>+IFERROR(VLOOKUP($J111,'11 FORMULAS'!$B$51:$D$53,3,0),"")</f>
        <v>Probabilidad</v>
      </c>
      <c r="M111" s="352" t="s">
        <v>151</v>
      </c>
      <c r="N111" s="353">
        <f>+IFERROR(VLOOKUP($M111,'11 FORMULAS'!$B$54:$C$55,2,0),"")</f>
        <v>0.25</v>
      </c>
      <c r="O111" s="354" t="s">
        <v>163</v>
      </c>
      <c r="P111" s="354" t="s">
        <v>256</v>
      </c>
      <c r="Q111" s="354" t="s">
        <v>154</v>
      </c>
      <c r="R111" s="354" t="s">
        <v>264</v>
      </c>
      <c r="S111" s="297">
        <f t="shared" si="3"/>
        <v>0.5</v>
      </c>
      <c r="T111" s="297">
        <f>IF($L111='11 FORMULAS'!$D$51,$C$8-($C$8*$S$8),$C$8)</f>
        <v>0.36</v>
      </c>
      <c r="U111" s="297">
        <f>IF($L111='11 FORMULAS'!$D$53,D111-(D111*S111),D111)</f>
        <v>0</v>
      </c>
      <c r="V111" s="560"/>
      <c r="W111" s="561"/>
      <c r="X111" s="38"/>
      <c r="Y111" s="293"/>
      <c r="Z111" s="294"/>
      <c r="AA111" s="294"/>
    </row>
    <row r="112" spans="1:27" ht="29.4" hidden="1" customHeight="1" thickBot="1" x14ac:dyDescent="0.35">
      <c r="A112" s="544"/>
      <c r="B112" s="545"/>
      <c r="C112" s="546"/>
      <c r="D112" s="547"/>
      <c r="E112" s="351">
        <v>3</v>
      </c>
      <c r="F112" s="325"/>
      <c r="G112" s="322"/>
      <c r="H112" s="322"/>
      <c r="I112" s="284" t="str">
        <f t="shared" si="2"/>
        <v xml:space="preserve">  </v>
      </c>
      <c r="J112" s="207" t="s">
        <v>150</v>
      </c>
      <c r="K112" s="297">
        <f>+IFERROR(VLOOKUP($J112,'11 FORMULAS'!$B$51:$C$53,2,0),"")</f>
        <v>0.25</v>
      </c>
      <c r="L112" s="297" t="str">
        <f>+IFERROR(VLOOKUP($J112,'11 FORMULAS'!$B$51:$D$53,3,0),"")</f>
        <v>Probabilidad</v>
      </c>
      <c r="M112" s="352" t="s">
        <v>151</v>
      </c>
      <c r="N112" s="353">
        <f>+IFERROR(VLOOKUP($M112,'11 FORMULAS'!$B$54:$C$55,2,0),"")</f>
        <v>0.25</v>
      </c>
      <c r="O112" s="354" t="s">
        <v>163</v>
      </c>
      <c r="P112" s="354" t="s">
        <v>256</v>
      </c>
      <c r="Q112" s="354" t="s">
        <v>154</v>
      </c>
      <c r="R112" s="354" t="s">
        <v>264</v>
      </c>
      <c r="S112" s="297">
        <f t="shared" si="3"/>
        <v>0.5</v>
      </c>
      <c r="T112" s="297">
        <f>IF($L112='11 FORMULAS'!$D$51,$C$8-($C$8*$S$8),$C$8)</f>
        <v>0.36</v>
      </c>
      <c r="U112" s="297">
        <f>IF($L112='11 FORMULAS'!$D$53,D112-(D112*S112),D112)</f>
        <v>0</v>
      </c>
      <c r="V112" s="560"/>
      <c r="W112" s="561"/>
      <c r="X112" s="38"/>
      <c r="Y112" s="293"/>
      <c r="Z112" s="294"/>
      <c r="AA112" s="294"/>
    </row>
    <row r="113" spans="1:27" ht="29.4" hidden="1" customHeight="1" thickBot="1" x14ac:dyDescent="0.35">
      <c r="A113" s="530"/>
      <c r="B113" s="534"/>
      <c r="C113" s="542"/>
      <c r="D113" s="538"/>
      <c r="E113" s="351">
        <v>4</v>
      </c>
      <c r="F113" s="326"/>
      <c r="G113" s="207"/>
      <c r="H113" s="207"/>
      <c r="I113" s="284" t="str">
        <f t="shared" si="2"/>
        <v xml:space="preserve">  </v>
      </c>
      <c r="J113" s="207" t="s">
        <v>150</v>
      </c>
      <c r="K113" s="297">
        <f>+IFERROR(VLOOKUP($J113,'11 FORMULAS'!$B$51:$C$53,2,0),"")</f>
        <v>0.25</v>
      </c>
      <c r="L113" s="297" t="str">
        <f>+IFERROR(VLOOKUP($J113,'11 FORMULAS'!$B$51:$D$53,3,0),"")</f>
        <v>Probabilidad</v>
      </c>
      <c r="M113" s="352" t="s">
        <v>151</v>
      </c>
      <c r="N113" s="353">
        <f>+IFERROR(VLOOKUP($M113,'11 FORMULAS'!$B$54:$C$55,2,0),"")</f>
        <v>0.25</v>
      </c>
      <c r="O113" s="354" t="s">
        <v>163</v>
      </c>
      <c r="P113" s="354" t="s">
        <v>256</v>
      </c>
      <c r="Q113" s="354" t="s">
        <v>154</v>
      </c>
      <c r="R113" s="354" t="s">
        <v>264</v>
      </c>
      <c r="S113" s="297">
        <f t="shared" si="3"/>
        <v>0.5</v>
      </c>
      <c r="T113" s="297">
        <f>IF($L113='11 FORMULAS'!$D$51,$C$8-($C$8*$S$8),$C$8)</f>
        <v>0.36</v>
      </c>
      <c r="U113" s="297">
        <f>IF($L113='11 FORMULAS'!$D$53,D113-(D113*S113),D113)</f>
        <v>0</v>
      </c>
      <c r="V113" s="549"/>
      <c r="W113" s="552"/>
      <c r="X113" s="38"/>
      <c r="Y113" s="293"/>
      <c r="Z113" s="294"/>
      <c r="AA113" s="294"/>
    </row>
    <row r="114" spans="1:27" ht="29.4" hidden="1" customHeight="1" thickBot="1" x14ac:dyDescent="0.35">
      <c r="A114" s="530"/>
      <c r="B114" s="534"/>
      <c r="C114" s="542"/>
      <c r="D114" s="538"/>
      <c r="E114" s="351">
        <v>5</v>
      </c>
      <c r="F114" s="326"/>
      <c r="G114" s="207"/>
      <c r="H114" s="207"/>
      <c r="I114" s="284" t="str">
        <f t="shared" si="2"/>
        <v xml:space="preserve">  </v>
      </c>
      <c r="J114" s="207" t="s">
        <v>150</v>
      </c>
      <c r="K114" s="297">
        <f>+IFERROR(VLOOKUP($J114,'11 FORMULAS'!$B$51:$C$53,2,0),"")</f>
        <v>0.25</v>
      </c>
      <c r="L114" s="297" t="str">
        <f>+IFERROR(VLOOKUP($J114,'11 FORMULAS'!$B$51:$D$53,3,0),"")</f>
        <v>Probabilidad</v>
      </c>
      <c r="M114" s="352" t="s">
        <v>151</v>
      </c>
      <c r="N114" s="353">
        <f>+IFERROR(VLOOKUP($M114,'11 FORMULAS'!$B$54:$C$55,2,0),"")</f>
        <v>0.25</v>
      </c>
      <c r="O114" s="354" t="s">
        <v>163</v>
      </c>
      <c r="P114" s="354" t="s">
        <v>256</v>
      </c>
      <c r="Q114" s="354" t="s">
        <v>154</v>
      </c>
      <c r="R114" s="354" t="s">
        <v>264</v>
      </c>
      <c r="S114" s="297">
        <f t="shared" si="3"/>
        <v>0.5</v>
      </c>
      <c r="T114" s="297">
        <f>IF($L114='11 FORMULAS'!$D$51,$C$8-($C$8*$S$8),$C$8)</f>
        <v>0.36</v>
      </c>
      <c r="U114" s="297">
        <f>IF($L114='11 FORMULAS'!$D$53,D114-(D114*S114),D114)</f>
        <v>0</v>
      </c>
      <c r="V114" s="549"/>
      <c r="W114" s="552"/>
      <c r="X114" s="38"/>
      <c r="Y114" s="293"/>
      <c r="Z114" s="294"/>
      <c r="AA114" s="294"/>
    </row>
    <row r="115" spans="1:27" ht="29.4" hidden="1" customHeight="1" thickBot="1" x14ac:dyDescent="0.35">
      <c r="A115" s="532"/>
      <c r="B115" s="536"/>
      <c r="C115" s="543"/>
      <c r="D115" s="540"/>
      <c r="E115" s="355">
        <v>6</v>
      </c>
      <c r="F115" s="329"/>
      <c r="G115" s="208"/>
      <c r="H115" s="208"/>
      <c r="I115" s="284" t="str">
        <f t="shared" si="2"/>
        <v xml:space="preserve">  </v>
      </c>
      <c r="J115" s="207" t="s">
        <v>150</v>
      </c>
      <c r="K115" s="297">
        <f>+IFERROR(VLOOKUP($J115,'11 FORMULAS'!$B$51:$C$53,2,0),"")</f>
        <v>0.25</v>
      </c>
      <c r="L115" s="297" t="str">
        <f>+IFERROR(VLOOKUP($J115,'11 FORMULAS'!$B$51:$D$53,3,0),"")</f>
        <v>Probabilidad</v>
      </c>
      <c r="M115" s="352" t="s">
        <v>151</v>
      </c>
      <c r="N115" s="353">
        <f>+IFERROR(VLOOKUP($M115,'11 FORMULAS'!$B$54:$C$55,2,0),"")</f>
        <v>0.25</v>
      </c>
      <c r="O115" s="354" t="s">
        <v>163</v>
      </c>
      <c r="P115" s="354" t="s">
        <v>256</v>
      </c>
      <c r="Q115" s="354" t="s">
        <v>154</v>
      </c>
      <c r="R115" s="354" t="s">
        <v>264</v>
      </c>
      <c r="S115" s="297">
        <f t="shared" si="3"/>
        <v>0.5</v>
      </c>
      <c r="T115" s="297">
        <f>IF($L115='11 FORMULAS'!$D$51,$C$8-($C$8*$S$8),$C$8)</f>
        <v>0.36</v>
      </c>
      <c r="U115" s="297">
        <f>IF($L115='11 FORMULAS'!$D$53,D115-(D115*S115),D115)</f>
        <v>0</v>
      </c>
      <c r="V115" s="550"/>
      <c r="W115" s="553"/>
      <c r="X115" s="38"/>
    </row>
    <row r="116" spans="1:27" ht="29.4" hidden="1" customHeight="1" thickBot="1" x14ac:dyDescent="0.35">
      <c r="A116" s="529" t="str">
        <f>'2 CONTEXTO E IDENTIFICACIÓN'!A27</f>
        <v>R19</v>
      </c>
      <c r="B116" s="533" t="str">
        <f>+'2 CONTEXTO E IDENTIFICACIÓN'!J27</f>
        <v xml:space="preserve"> por a causa de </v>
      </c>
      <c r="C116" s="541" t="str">
        <f>+'3 PROBABIL E IMPACTO INHERENTE'!E27</f>
        <v/>
      </c>
      <c r="D116" s="537" t="str">
        <f>+'3 PROBABIL E IMPACTO INHERENTE'!M27</f>
        <v/>
      </c>
      <c r="E116" s="356">
        <v>1</v>
      </c>
      <c r="F116" s="327"/>
      <c r="G116" s="52"/>
      <c r="H116" s="52"/>
      <c r="I116" s="284" t="str">
        <f t="shared" si="2"/>
        <v xml:space="preserve">  </v>
      </c>
      <c r="J116" s="207" t="s">
        <v>150</v>
      </c>
      <c r="K116" s="297">
        <f>+IFERROR(VLOOKUP($J116,'11 FORMULAS'!$B$51:$C$53,2,0),"")</f>
        <v>0.25</v>
      </c>
      <c r="L116" s="297" t="str">
        <f>+IFERROR(VLOOKUP($J116,'11 FORMULAS'!$B$51:$D$53,3,0),"")</f>
        <v>Probabilidad</v>
      </c>
      <c r="M116" s="352" t="s">
        <v>151</v>
      </c>
      <c r="N116" s="353">
        <f>+IFERROR(VLOOKUP($M116,'11 FORMULAS'!$B$54:$C$55,2,0),"")</f>
        <v>0.25</v>
      </c>
      <c r="O116" s="354" t="s">
        <v>163</v>
      </c>
      <c r="P116" s="354" t="s">
        <v>256</v>
      </c>
      <c r="Q116" s="354" t="s">
        <v>154</v>
      </c>
      <c r="R116" s="354" t="s">
        <v>264</v>
      </c>
      <c r="S116" s="297">
        <f t="shared" si="3"/>
        <v>0.5</v>
      </c>
      <c r="T116" s="297">
        <f>IF($L116='11 FORMULAS'!$D$51,$C$8-($C$8*$S$8),$C$8)</f>
        <v>0.36</v>
      </c>
      <c r="U116" s="297" t="str">
        <f>IF($L116='11 FORMULAS'!$D$53,D116-(D116*S116),D116)</f>
        <v/>
      </c>
      <c r="V116" s="548">
        <f>+IF(T121="","",T121)</f>
        <v>0.6</v>
      </c>
      <c r="W116" s="551">
        <f>+IF(U121="","",U121)</f>
        <v>0</v>
      </c>
      <c r="X116" s="38"/>
      <c r="Y116" s="293"/>
      <c r="Z116" s="294"/>
      <c r="AA116" s="294"/>
    </row>
    <row r="117" spans="1:27" ht="28.2" hidden="1" customHeight="1" thickBot="1" x14ac:dyDescent="0.35">
      <c r="A117" s="544"/>
      <c r="B117" s="545"/>
      <c r="C117" s="546"/>
      <c r="D117" s="547"/>
      <c r="E117" s="351">
        <v>2</v>
      </c>
      <c r="F117" s="325"/>
      <c r="G117" s="322"/>
      <c r="H117" s="322"/>
      <c r="I117" s="284" t="str">
        <f t="shared" si="2"/>
        <v xml:space="preserve">  </v>
      </c>
      <c r="J117" s="207" t="s">
        <v>150</v>
      </c>
      <c r="K117" s="297">
        <f>+IFERROR(VLOOKUP($J117,'11 FORMULAS'!$B$51:$C$53,2,0),"")</f>
        <v>0.25</v>
      </c>
      <c r="L117" s="297" t="str">
        <f>+IFERROR(VLOOKUP($J117,'11 FORMULAS'!$B$51:$D$53,3,0),"")</f>
        <v>Probabilidad</v>
      </c>
      <c r="M117" s="352" t="s">
        <v>151</v>
      </c>
      <c r="N117" s="353">
        <f>+IFERROR(VLOOKUP($M117,'11 FORMULAS'!$B$54:$C$55,2,0),"")</f>
        <v>0.25</v>
      </c>
      <c r="O117" s="354" t="s">
        <v>163</v>
      </c>
      <c r="P117" s="354" t="s">
        <v>256</v>
      </c>
      <c r="Q117" s="354" t="s">
        <v>154</v>
      </c>
      <c r="R117" s="354" t="s">
        <v>264</v>
      </c>
      <c r="S117" s="297">
        <f t="shared" si="3"/>
        <v>0.5</v>
      </c>
      <c r="T117" s="297">
        <f>IF($L117='11 FORMULAS'!$D$51,$C$8-($C$8*$S$8),$C$8)</f>
        <v>0.36</v>
      </c>
      <c r="U117" s="297">
        <f>IF($L117='11 FORMULAS'!$D$53,D117-(D117*S117),D117)</f>
        <v>0</v>
      </c>
      <c r="V117" s="560"/>
      <c r="W117" s="561"/>
      <c r="X117" s="38"/>
      <c r="Y117" s="293"/>
      <c r="Z117" s="294"/>
      <c r="AA117" s="294"/>
    </row>
    <row r="118" spans="1:27" ht="28.2" hidden="1" thickBot="1" x14ac:dyDescent="0.35">
      <c r="A118" s="544"/>
      <c r="B118" s="545"/>
      <c r="C118" s="546"/>
      <c r="D118" s="547"/>
      <c r="E118" s="351">
        <v>3</v>
      </c>
      <c r="F118" s="325"/>
      <c r="G118" s="322"/>
      <c r="H118" s="322"/>
      <c r="I118" s="284" t="str">
        <f t="shared" si="2"/>
        <v xml:space="preserve">  </v>
      </c>
      <c r="J118" s="207" t="s">
        <v>150</v>
      </c>
      <c r="K118" s="297">
        <f>+IFERROR(VLOOKUP($J118,'11 FORMULAS'!$B$51:$C$53,2,0),"")</f>
        <v>0.25</v>
      </c>
      <c r="L118" s="297" t="str">
        <f>+IFERROR(VLOOKUP($J118,'11 FORMULAS'!$B$51:$D$53,3,0),"")</f>
        <v>Probabilidad</v>
      </c>
      <c r="M118" s="352" t="s">
        <v>151</v>
      </c>
      <c r="N118" s="353">
        <f>+IFERROR(VLOOKUP($M118,'11 FORMULAS'!$B$54:$C$55,2,0),"")</f>
        <v>0.25</v>
      </c>
      <c r="O118" s="354" t="s">
        <v>163</v>
      </c>
      <c r="P118" s="354" t="s">
        <v>256</v>
      </c>
      <c r="Q118" s="354" t="s">
        <v>154</v>
      </c>
      <c r="R118" s="354" t="s">
        <v>264</v>
      </c>
      <c r="S118" s="297">
        <f t="shared" si="3"/>
        <v>0.5</v>
      </c>
      <c r="T118" s="297">
        <f>IF($L118='11 FORMULAS'!$D$51,$C$8-($C$8*$S$8),$C$8)</f>
        <v>0.36</v>
      </c>
      <c r="U118" s="297">
        <f>IF($L118='11 FORMULAS'!$D$53,D118-(D118*S118),D118)</f>
        <v>0</v>
      </c>
      <c r="V118" s="560"/>
      <c r="W118" s="561"/>
      <c r="X118" s="38"/>
      <c r="Y118" s="293"/>
      <c r="Z118" s="294"/>
      <c r="AA118" s="294"/>
    </row>
    <row r="119" spans="1:27" ht="28.2" hidden="1" thickBot="1" x14ac:dyDescent="0.35">
      <c r="A119" s="530"/>
      <c r="B119" s="534"/>
      <c r="C119" s="542"/>
      <c r="D119" s="538"/>
      <c r="E119" s="351">
        <v>4</v>
      </c>
      <c r="F119" s="326"/>
      <c r="G119" s="207"/>
      <c r="H119" s="207"/>
      <c r="I119" s="284" t="str">
        <f t="shared" si="2"/>
        <v xml:space="preserve">  </v>
      </c>
      <c r="J119" s="207" t="s">
        <v>150</v>
      </c>
      <c r="K119" s="297">
        <f>+IFERROR(VLOOKUP($J119,'11 FORMULAS'!$B$51:$C$53,2,0),"")</f>
        <v>0.25</v>
      </c>
      <c r="L119" s="297" t="str">
        <f>+IFERROR(VLOOKUP($J119,'11 FORMULAS'!$B$51:$D$53,3,0),"")</f>
        <v>Probabilidad</v>
      </c>
      <c r="M119" s="352" t="s">
        <v>151</v>
      </c>
      <c r="N119" s="353">
        <f>+IFERROR(VLOOKUP($M119,'11 FORMULAS'!$B$54:$C$55,2,0),"")</f>
        <v>0.25</v>
      </c>
      <c r="O119" s="354" t="s">
        <v>163</v>
      </c>
      <c r="P119" s="354" t="s">
        <v>256</v>
      </c>
      <c r="Q119" s="354" t="s">
        <v>154</v>
      </c>
      <c r="R119" s="354" t="s">
        <v>264</v>
      </c>
      <c r="S119" s="297">
        <f t="shared" si="3"/>
        <v>0.5</v>
      </c>
      <c r="T119" s="297">
        <f>IF($L119='11 FORMULAS'!$D$51,$C$8-($C$8*$S$8),$C$8)</f>
        <v>0.36</v>
      </c>
      <c r="U119" s="297">
        <f>IF($L119='11 FORMULAS'!$D$53,D119-(D119*S119),D119)</f>
        <v>0</v>
      </c>
      <c r="V119" s="549"/>
      <c r="W119" s="552"/>
      <c r="X119" s="38"/>
      <c r="Y119" s="293"/>
      <c r="Z119" s="294"/>
      <c r="AA119" s="294"/>
    </row>
    <row r="120" spans="1:27" ht="28.2" hidden="1" thickBot="1" x14ac:dyDescent="0.35">
      <c r="A120" s="530"/>
      <c r="B120" s="534"/>
      <c r="C120" s="542"/>
      <c r="D120" s="538"/>
      <c r="E120" s="351">
        <v>5</v>
      </c>
      <c r="F120" s="326"/>
      <c r="G120" s="207"/>
      <c r="H120" s="207"/>
      <c r="I120" s="284" t="str">
        <f t="shared" si="2"/>
        <v xml:space="preserve">  </v>
      </c>
      <c r="J120" s="207" t="s">
        <v>150</v>
      </c>
      <c r="K120" s="297">
        <f>+IFERROR(VLOOKUP($J120,'11 FORMULAS'!$B$51:$C$53,2,0),"")</f>
        <v>0.25</v>
      </c>
      <c r="L120" s="297" t="str">
        <f>+IFERROR(VLOOKUP($J120,'11 FORMULAS'!$B$51:$D$53,3,0),"")</f>
        <v>Probabilidad</v>
      </c>
      <c r="M120" s="352" t="s">
        <v>151</v>
      </c>
      <c r="N120" s="353">
        <f>+IFERROR(VLOOKUP($M120,'11 FORMULAS'!$B$54:$C$55,2,0),"")</f>
        <v>0.25</v>
      </c>
      <c r="O120" s="354" t="s">
        <v>163</v>
      </c>
      <c r="P120" s="354" t="s">
        <v>256</v>
      </c>
      <c r="Q120" s="354" t="s">
        <v>154</v>
      </c>
      <c r="R120" s="354" t="s">
        <v>264</v>
      </c>
      <c r="S120" s="297">
        <f t="shared" si="3"/>
        <v>0.5</v>
      </c>
      <c r="T120" s="297">
        <f>IF($L120='11 FORMULAS'!$D$51,$C$8-($C$8*$S$8),$C$8)</f>
        <v>0.36</v>
      </c>
      <c r="U120" s="297">
        <f>IF($L120='11 FORMULAS'!$D$53,D120-(D120*S120),D120)</f>
        <v>0</v>
      </c>
      <c r="V120" s="549"/>
      <c r="W120" s="552"/>
      <c r="X120" s="38"/>
      <c r="Y120" s="293"/>
      <c r="Z120" s="294"/>
      <c r="AA120" s="294"/>
    </row>
    <row r="121" spans="1:27" ht="28.2" hidden="1" thickBot="1" x14ac:dyDescent="0.35">
      <c r="A121" s="532"/>
      <c r="B121" s="536"/>
      <c r="C121" s="543"/>
      <c r="D121" s="540"/>
      <c r="E121" s="355">
        <v>6</v>
      </c>
      <c r="F121" s="329"/>
      <c r="G121" s="208"/>
      <c r="H121" s="208"/>
      <c r="I121" s="284" t="str">
        <f t="shared" si="2"/>
        <v xml:space="preserve">  </v>
      </c>
      <c r="J121" s="207" t="s">
        <v>172</v>
      </c>
      <c r="K121" s="297">
        <f>+IFERROR(VLOOKUP($J121,'11 FORMULAS'!$B$51:$C$53,2,0),"")</f>
        <v>0.1</v>
      </c>
      <c r="L121" s="297" t="str">
        <f>+IFERROR(VLOOKUP($J121,'11 FORMULAS'!$B$51:$D$53,3,0),"")</f>
        <v>Impacto</v>
      </c>
      <c r="M121" s="352" t="s">
        <v>151</v>
      </c>
      <c r="N121" s="353">
        <f>+IFERROR(VLOOKUP($M121,'11 FORMULAS'!$B$54:$C$55,2,0),"")</f>
        <v>0.25</v>
      </c>
      <c r="O121" s="354" t="s">
        <v>163</v>
      </c>
      <c r="P121" s="354" t="s">
        <v>256</v>
      </c>
      <c r="Q121" s="354" t="s">
        <v>154</v>
      </c>
      <c r="R121" s="354" t="s">
        <v>264</v>
      </c>
      <c r="S121" s="297">
        <f t="shared" si="3"/>
        <v>0.35</v>
      </c>
      <c r="T121" s="297">
        <f>IF($L121='11 FORMULAS'!$D$51,$C$8-($C$8*$S$8),$C$8)</f>
        <v>0.6</v>
      </c>
      <c r="U121" s="297">
        <f>IF($L121='11 FORMULAS'!$D$53,D121-(D121*S121),D121)</f>
        <v>0</v>
      </c>
      <c r="V121" s="550"/>
      <c r="W121" s="553"/>
      <c r="X121" s="38"/>
    </row>
    <row r="122" spans="1:27" ht="28.2" hidden="1" thickBot="1" x14ac:dyDescent="0.35">
      <c r="A122" s="529" t="str">
        <f>'2 CONTEXTO E IDENTIFICACIÓN'!A28</f>
        <v>R20</v>
      </c>
      <c r="B122" s="533" t="str">
        <f>+'2 CONTEXTO E IDENTIFICACIÓN'!J28</f>
        <v xml:space="preserve"> por a causa de </v>
      </c>
      <c r="C122" s="541" t="str">
        <f>+'3 PROBABIL E IMPACTO INHERENTE'!E28</f>
        <v/>
      </c>
      <c r="D122" s="537" t="str">
        <f>+'3 PROBABIL E IMPACTO INHERENTE'!M28</f>
        <v/>
      </c>
      <c r="E122" s="356">
        <v>1</v>
      </c>
      <c r="F122" s="327"/>
      <c r="G122" s="52"/>
      <c r="H122" s="52"/>
      <c r="I122" s="284" t="str">
        <f t="shared" si="2"/>
        <v xml:space="preserve">  </v>
      </c>
      <c r="J122" s="207" t="s">
        <v>150</v>
      </c>
      <c r="K122" s="297">
        <f>+IFERROR(VLOOKUP($J122,'11 FORMULAS'!$B$51:$C$53,2,0),"")</f>
        <v>0.25</v>
      </c>
      <c r="L122" s="297" t="str">
        <f>+IFERROR(VLOOKUP($J122,'11 FORMULAS'!$B$51:$D$53,3,0),"")</f>
        <v>Probabilidad</v>
      </c>
      <c r="M122" s="352" t="s">
        <v>151</v>
      </c>
      <c r="N122" s="353">
        <f>+IFERROR(VLOOKUP($M122,'11 FORMULAS'!$B$54:$C$55,2,0),"")</f>
        <v>0.25</v>
      </c>
      <c r="O122" s="354" t="s">
        <v>163</v>
      </c>
      <c r="P122" s="354" t="s">
        <v>256</v>
      </c>
      <c r="Q122" s="354" t="s">
        <v>154</v>
      </c>
      <c r="R122" s="354" t="s">
        <v>264</v>
      </c>
      <c r="S122" s="297">
        <f t="shared" si="3"/>
        <v>0.5</v>
      </c>
      <c r="T122" s="297">
        <f>IF($L122='11 FORMULAS'!$D$51,$C$8-($C$8*$S$8),$C$8)</f>
        <v>0.36</v>
      </c>
      <c r="U122" s="297" t="str">
        <f>IF($L122='11 FORMULAS'!$D$53,D122-(D122*S122),D122)</f>
        <v/>
      </c>
      <c r="V122" s="548">
        <f>+IF(T127="","",T127)</f>
        <v>0.36</v>
      </c>
      <c r="W122" s="551">
        <f>+IF(U127="","",U127)</f>
        <v>0</v>
      </c>
      <c r="X122" s="38"/>
      <c r="Y122" s="293"/>
      <c r="Z122" s="294"/>
      <c r="AA122" s="294"/>
    </row>
    <row r="123" spans="1:27" ht="28.2" hidden="1" thickBot="1" x14ac:dyDescent="0.35">
      <c r="A123" s="544"/>
      <c r="B123" s="545"/>
      <c r="C123" s="546"/>
      <c r="D123" s="547"/>
      <c r="E123" s="351">
        <v>2</v>
      </c>
      <c r="F123" s="325"/>
      <c r="G123" s="322"/>
      <c r="H123" s="322"/>
      <c r="I123" s="284" t="str">
        <f t="shared" si="2"/>
        <v xml:space="preserve">  </v>
      </c>
      <c r="J123" s="207" t="s">
        <v>161</v>
      </c>
      <c r="K123" s="297">
        <f>+IFERROR(VLOOKUP($J123,'11 FORMULAS'!$B$51:$C$53,2,0),"")</f>
        <v>0.15</v>
      </c>
      <c r="L123" s="297" t="str">
        <f>+IFERROR(VLOOKUP($J123,'11 FORMULAS'!$B$51:$D$53,3,0),"")</f>
        <v>Probabilidad</v>
      </c>
      <c r="M123" s="352" t="s">
        <v>151</v>
      </c>
      <c r="N123" s="353">
        <f>+IFERROR(VLOOKUP($M123,'11 FORMULAS'!$B$54:$C$55,2,0),"")</f>
        <v>0.25</v>
      </c>
      <c r="O123" s="354" t="s">
        <v>163</v>
      </c>
      <c r="P123" s="354" t="s">
        <v>256</v>
      </c>
      <c r="Q123" s="354" t="s">
        <v>154</v>
      </c>
      <c r="R123" s="354" t="s">
        <v>264</v>
      </c>
      <c r="S123" s="297">
        <f t="shared" si="3"/>
        <v>0.4</v>
      </c>
      <c r="T123" s="297">
        <f>IF($L123='11 FORMULAS'!$D$51,$C$8-($C$8*$S$8),$C$8)</f>
        <v>0.36</v>
      </c>
      <c r="U123" s="297">
        <f>IF($L123='11 FORMULAS'!$D$53,D123-(D123*S123),D123)</f>
        <v>0</v>
      </c>
      <c r="V123" s="560"/>
      <c r="W123" s="561"/>
      <c r="X123" s="38"/>
      <c r="Y123" s="293"/>
      <c r="Z123" s="294"/>
      <c r="AA123" s="294"/>
    </row>
    <row r="124" spans="1:27" ht="28.2" hidden="1" thickBot="1" x14ac:dyDescent="0.35">
      <c r="A124" s="544"/>
      <c r="B124" s="545"/>
      <c r="C124" s="546"/>
      <c r="D124" s="547"/>
      <c r="E124" s="351">
        <v>3</v>
      </c>
      <c r="F124" s="325"/>
      <c r="G124" s="322"/>
      <c r="H124" s="322"/>
      <c r="I124" s="284" t="str">
        <f t="shared" si="2"/>
        <v xml:space="preserve">  </v>
      </c>
      <c r="J124" s="207" t="s">
        <v>150</v>
      </c>
      <c r="K124" s="297">
        <f>+IFERROR(VLOOKUP($J124,'11 FORMULAS'!$B$51:$C$53,2,0),"")</f>
        <v>0.25</v>
      </c>
      <c r="L124" s="297" t="str">
        <f>+IFERROR(VLOOKUP($J124,'11 FORMULAS'!$B$51:$D$53,3,0),"")</f>
        <v>Probabilidad</v>
      </c>
      <c r="M124" s="352" t="s">
        <v>162</v>
      </c>
      <c r="N124" s="353">
        <f>+IFERROR(VLOOKUP($M124,'11 FORMULAS'!$B$54:$C$55,2,0),"")</f>
        <v>0.15</v>
      </c>
      <c r="O124" s="354" t="s">
        <v>163</v>
      </c>
      <c r="P124" s="354" t="s">
        <v>256</v>
      </c>
      <c r="Q124" s="354" t="s">
        <v>154</v>
      </c>
      <c r="R124" s="354" t="s">
        <v>264</v>
      </c>
      <c r="S124" s="297">
        <f t="shared" si="3"/>
        <v>0.4</v>
      </c>
      <c r="T124" s="297">
        <f>IF($L124='11 FORMULAS'!$D$51,$C$8-($C$8*$S$8),$C$8)</f>
        <v>0.36</v>
      </c>
      <c r="U124" s="297">
        <f>IF($L124='11 FORMULAS'!$D$53,D124-(D124*S124),D124)</f>
        <v>0</v>
      </c>
      <c r="V124" s="560"/>
      <c r="W124" s="561"/>
      <c r="X124" s="38"/>
      <c r="Y124" s="293"/>
      <c r="Z124" s="294"/>
      <c r="AA124" s="294"/>
    </row>
    <row r="125" spans="1:27" ht="28.2" hidden="1" thickBot="1" x14ac:dyDescent="0.35">
      <c r="A125" s="530"/>
      <c r="B125" s="534"/>
      <c r="C125" s="542"/>
      <c r="D125" s="538"/>
      <c r="E125" s="351">
        <v>4</v>
      </c>
      <c r="F125" s="326"/>
      <c r="G125" s="207"/>
      <c r="H125" s="207"/>
      <c r="I125" s="284" t="str">
        <f t="shared" si="2"/>
        <v xml:space="preserve">  </v>
      </c>
      <c r="J125" s="207" t="s">
        <v>150</v>
      </c>
      <c r="K125" s="297">
        <f>+IFERROR(VLOOKUP($J125,'11 FORMULAS'!$B$51:$C$53,2,0),"")</f>
        <v>0.25</v>
      </c>
      <c r="L125" s="297" t="str">
        <f>+IFERROR(VLOOKUP($J125,'11 FORMULAS'!$B$51:$D$53,3,0),"")</f>
        <v>Probabilidad</v>
      </c>
      <c r="M125" s="352" t="s">
        <v>151</v>
      </c>
      <c r="N125" s="353">
        <f>+IFERROR(VLOOKUP($M125,'11 FORMULAS'!$B$54:$C$55,2,0),"")</f>
        <v>0.25</v>
      </c>
      <c r="O125" s="354" t="s">
        <v>163</v>
      </c>
      <c r="P125" s="354" t="s">
        <v>256</v>
      </c>
      <c r="Q125" s="354" t="s">
        <v>154</v>
      </c>
      <c r="R125" s="354" t="s">
        <v>264</v>
      </c>
      <c r="S125" s="297">
        <f t="shared" si="3"/>
        <v>0.5</v>
      </c>
      <c r="T125" s="297">
        <f>IF($L125='11 FORMULAS'!$D$51,$C$8-($C$8*$S$8),$C$8)</f>
        <v>0.36</v>
      </c>
      <c r="U125" s="297">
        <f>IF($L125='11 FORMULAS'!$D$53,D125-(D125*S125),D125)</f>
        <v>0</v>
      </c>
      <c r="V125" s="549"/>
      <c r="W125" s="552"/>
      <c r="X125" s="38"/>
      <c r="Y125" s="293"/>
      <c r="Z125" s="294"/>
      <c r="AA125" s="294"/>
    </row>
    <row r="126" spans="1:27" ht="28.2" hidden="1" thickBot="1" x14ac:dyDescent="0.35">
      <c r="A126" s="530"/>
      <c r="B126" s="534"/>
      <c r="C126" s="542"/>
      <c r="D126" s="538"/>
      <c r="E126" s="351">
        <v>5</v>
      </c>
      <c r="F126" s="326"/>
      <c r="G126" s="207"/>
      <c r="H126" s="207"/>
      <c r="I126" s="284" t="str">
        <f t="shared" si="2"/>
        <v xml:space="preserve">  </v>
      </c>
      <c r="J126" s="207" t="s">
        <v>150</v>
      </c>
      <c r="K126" s="297">
        <f>+IFERROR(VLOOKUP($J126,'11 FORMULAS'!$B$51:$C$53,2,0),"")</f>
        <v>0.25</v>
      </c>
      <c r="L126" s="297" t="str">
        <f>+IFERROR(VLOOKUP($J126,'11 FORMULAS'!$B$51:$D$53,3,0),"")</f>
        <v>Probabilidad</v>
      </c>
      <c r="M126" s="352" t="s">
        <v>151</v>
      </c>
      <c r="N126" s="353">
        <f>+IFERROR(VLOOKUP($M126,'11 FORMULAS'!$B$54:$C$55,2,0),"")</f>
        <v>0.25</v>
      </c>
      <c r="O126" s="354" t="s">
        <v>163</v>
      </c>
      <c r="P126" s="354" t="s">
        <v>256</v>
      </c>
      <c r="Q126" s="354" t="s">
        <v>154</v>
      </c>
      <c r="R126" s="354" t="s">
        <v>264</v>
      </c>
      <c r="S126" s="297">
        <f t="shared" si="3"/>
        <v>0.5</v>
      </c>
      <c r="T126" s="297">
        <f>IF($L126='11 FORMULAS'!$D$51,$C$8-($C$8*$S$8),$C$8)</f>
        <v>0.36</v>
      </c>
      <c r="U126" s="297">
        <f>IF($L126='11 FORMULAS'!$D$53,D126-(D126*S126),D126)</f>
        <v>0</v>
      </c>
      <c r="V126" s="549"/>
      <c r="W126" s="552"/>
      <c r="X126" s="38"/>
      <c r="Y126" s="293"/>
      <c r="Z126" s="294"/>
      <c r="AA126" s="294"/>
    </row>
    <row r="127" spans="1:27" ht="28.2" hidden="1" thickBot="1" x14ac:dyDescent="0.35">
      <c r="A127" s="532"/>
      <c r="B127" s="536"/>
      <c r="C127" s="543"/>
      <c r="D127" s="540"/>
      <c r="E127" s="355">
        <v>6</v>
      </c>
      <c r="F127" s="329"/>
      <c r="G127" s="208"/>
      <c r="H127" s="208"/>
      <c r="I127" s="284" t="str">
        <f t="shared" si="2"/>
        <v xml:space="preserve">  </v>
      </c>
      <c r="J127" s="207" t="s">
        <v>150</v>
      </c>
      <c r="K127" s="297">
        <f>+IFERROR(VLOOKUP($J127,'11 FORMULAS'!$B$51:$C$53,2,0),"")</f>
        <v>0.25</v>
      </c>
      <c r="L127" s="297" t="str">
        <f>+IFERROR(VLOOKUP($J127,'11 FORMULAS'!$B$51:$D$53,3,0),"")</f>
        <v>Probabilidad</v>
      </c>
      <c r="M127" s="352" t="s">
        <v>151</v>
      </c>
      <c r="N127" s="353">
        <f>+IFERROR(VLOOKUP($M127,'11 FORMULAS'!$B$54:$C$55,2,0),"")</f>
        <v>0.25</v>
      </c>
      <c r="O127" s="354" t="s">
        <v>163</v>
      </c>
      <c r="P127" s="354" t="s">
        <v>256</v>
      </c>
      <c r="Q127" s="354" t="s">
        <v>154</v>
      </c>
      <c r="R127" s="354" t="s">
        <v>264</v>
      </c>
      <c r="S127" s="297">
        <f t="shared" si="3"/>
        <v>0.5</v>
      </c>
      <c r="T127" s="297">
        <f>IF($L127='11 FORMULAS'!$D$51,$C$8-($C$8*$S$8),$C$8)</f>
        <v>0.36</v>
      </c>
      <c r="U127" s="297">
        <f>IF($L127='11 FORMULAS'!$D$53,D127-(D127*S127),D127)</f>
        <v>0</v>
      </c>
      <c r="V127" s="550"/>
      <c r="W127" s="553"/>
      <c r="X127" s="38"/>
    </row>
  </sheetData>
  <sheetProtection formatCells="0" formatColumns="0" formatRows="0" sort="0" autoFilter="0" pivotTables="0"/>
  <dataConsolidate/>
  <mergeCells count="137">
    <mergeCell ref="V122:V127"/>
    <mergeCell ref="W122:W127"/>
    <mergeCell ref="B3:D3"/>
    <mergeCell ref="B4:D4"/>
    <mergeCell ref="V104:V109"/>
    <mergeCell ref="W104:W109"/>
    <mergeCell ref="V110:V115"/>
    <mergeCell ref="W110:W115"/>
    <mergeCell ref="V116:V121"/>
    <mergeCell ref="W116:W121"/>
    <mergeCell ref="V86:V91"/>
    <mergeCell ref="W86:W91"/>
    <mergeCell ref="V92:V97"/>
    <mergeCell ref="W92:W97"/>
    <mergeCell ref="V98:V103"/>
    <mergeCell ref="W98:W103"/>
    <mergeCell ref="V68:V73"/>
    <mergeCell ref="W68:W73"/>
    <mergeCell ref="V74:V79"/>
    <mergeCell ref="W74:W79"/>
    <mergeCell ref="V80:V85"/>
    <mergeCell ref="W80:W85"/>
    <mergeCell ref="V50:V55"/>
    <mergeCell ref="W50:W55"/>
    <mergeCell ref="V56:V61"/>
    <mergeCell ref="W56:W61"/>
    <mergeCell ref="V62:V67"/>
    <mergeCell ref="W62:W67"/>
    <mergeCell ref="V32:V37"/>
    <mergeCell ref="W32:W37"/>
    <mergeCell ref="V38:V43"/>
    <mergeCell ref="W38:W43"/>
    <mergeCell ref="V44:V49"/>
    <mergeCell ref="W44:W49"/>
    <mergeCell ref="Y4:AA4"/>
    <mergeCell ref="V20:V25"/>
    <mergeCell ref="W20:W25"/>
    <mergeCell ref="V26:V31"/>
    <mergeCell ref="W26:W31"/>
    <mergeCell ref="V8:V13"/>
    <mergeCell ref="W8:W13"/>
    <mergeCell ref="V14:V19"/>
    <mergeCell ref="W14:W19"/>
    <mergeCell ref="A92:A97"/>
    <mergeCell ref="B92:B97"/>
    <mergeCell ref="C92:C97"/>
    <mergeCell ref="D92:D97"/>
    <mergeCell ref="A98:A103"/>
    <mergeCell ref="B98:B103"/>
    <mergeCell ref="C98:C103"/>
    <mergeCell ref="D98:D103"/>
    <mergeCell ref="A122:A127"/>
    <mergeCell ref="B122:B127"/>
    <mergeCell ref="C122:C127"/>
    <mergeCell ref="D122:D127"/>
    <mergeCell ref="A104:A109"/>
    <mergeCell ref="B104:B109"/>
    <mergeCell ref="C104:C109"/>
    <mergeCell ref="D104:D109"/>
    <mergeCell ref="A110:A115"/>
    <mergeCell ref="B110:B115"/>
    <mergeCell ref="C110:C115"/>
    <mergeCell ref="D110:D115"/>
    <mergeCell ref="A116:A121"/>
    <mergeCell ref="B116:B121"/>
    <mergeCell ref="C116:C121"/>
    <mergeCell ref="D116:D121"/>
    <mergeCell ref="D80:D85"/>
    <mergeCell ref="A86:A91"/>
    <mergeCell ref="B86:B91"/>
    <mergeCell ref="C86:C91"/>
    <mergeCell ref="D86:D91"/>
    <mergeCell ref="A80:A85"/>
    <mergeCell ref="B80:B85"/>
    <mergeCell ref="C80:C85"/>
    <mergeCell ref="A68:A73"/>
    <mergeCell ref="B68:B73"/>
    <mergeCell ref="C68:C73"/>
    <mergeCell ref="D68:D73"/>
    <mergeCell ref="A74:A79"/>
    <mergeCell ref="B74:B79"/>
    <mergeCell ref="C74:C79"/>
    <mergeCell ref="D74:D79"/>
    <mergeCell ref="A62:A67"/>
    <mergeCell ref="B62:B67"/>
    <mergeCell ref="C62:C67"/>
    <mergeCell ref="D62:D67"/>
    <mergeCell ref="A44:A49"/>
    <mergeCell ref="B44:B49"/>
    <mergeCell ref="C44:C49"/>
    <mergeCell ref="D44:D49"/>
    <mergeCell ref="A50:A55"/>
    <mergeCell ref="B50:B55"/>
    <mergeCell ref="C50:C55"/>
    <mergeCell ref="D50:D55"/>
    <mergeCell ref="A14:A19"/>
    <mergeCell ref="B14:B19"/>
    <mergeCell ref="C14:C19"/>
    <mergeCell ref="D14:D19"/>
    <mergeCell ref="A20:A25"/>
    <mergeCell ref="B20:B25"/>
    <mergeCell ref="C20:C25"/>
    <mergeCell ref="D20:D25"/>
    <mergeCell ref="A56:A61"/>
    <mergeCell ref="B56:B61"/>
    <mergeCell ref="C56:C61"/>
    <mergeCell ref="D56:D61"/>
    <mergeCell ref="A38:A43"/>
    <mergeCell ref="B38:B43"/>
    <mergeCell ref="C38:C43"/>
    <mergeCell ref="D38:D43"/>
    <mergeCell ref="A32:A37"/>
    <mergeCell ref="B32:B37"/>
    <mergeCell ref="C32:C37"/>
    <mergeCell ref="D32:D37"/>
    <mergeCell ref="A26:A31"/>
    <mergeCell ref="B26:B31"/>
    <mergeCell ref="C26:C31"/>
    <mergeCell ref="D26:D31"/>
    <mergeCell ref="A8:A13"/>
    <mergeCell ref="C6:C7"/>
    <mergeCell ref="D6:D7"/>
    <mergeCell ref="S4:S6"/>
    <mergeCell ref="T4:T6"/>
    <mergeCell ref="U4:U6"/>
    <mergeCell ref="A1:A2"/>
    <mergeCell ref="B1:B2"/>
    <mergeCell ref="A6:A7"/>
    <mergeCell ref="B6:B7"/>
    <mergeCell ref="E6:E7"/>
    <mergeCell ref="J6:N6"/>
    <mergeCell ref="F6:H6"/>
    <mergeCell ref="O6:R6"/>
    <mergeCell ref="J5:R5"/>
    <mergeCell ref="C1:D1"/>
    <mergeCell ref="C8:C13"/>
    <mergeCell ref="D8:D13"/>
  </mergeCells>
  <phoneticPr fontId="0" type="noConversion"/>
  <conditionalFormatting sqref="C8:D8 V8:W8 C14:D14 V14:W14 C20:D20 V20:W20 C26:D26 V26:W26 C32:D34 V32:W34 C38:D40 V38:W40 C44:D44 V44:W44 C50:D50 V50:W50 C56:D56 V56:W56 C62:D62 V62:W62 C68:D70 V68:W70 C74:D74 V74:W74 C80:D80 V80:W80 C86:D86 V86:W86 C92:D92 V92:W92 C98:D98 V98:W98 C104:D106 V104:W106 C110:D112 V110:W112 C116:D118 V116:W118 C122:D124 V122:W124">
    <cfRule type="cellIs" dxfId="64" priority="269" operator="between">
      <formula>$Z$6</formula>
      <formula>$AA$6</formula>
    </cfRule>
    <cfRule type="cellIs" dxfId="63" priority="270" operator="between">
      <formula>$Z$7</formula>
      <formula>$AA$7</formula>
    </cfRule>
    <cfRule type="cellIs" dxfId="62" priority="271" operator="between">
      <formula>$Z$8</formula>
      <formula>$AA$8</formula>
    </cfRule>
    <cfRule type="cellIs" dxfId="61" priority="272" operator="between">
      <formula>$Z$9</formula>
      <formula>$AA$9</formula>
    </cfRule>
    <cfRule type="cellIs" dxfId="60" priority="273" operator="between">
      <formula>$Z$10</formula>
      <formula>$AA$10</formula>
    </cfRule>
  </conditionalFormatting>
  <printOptions horizontalCentered="1" verticalCentered="1"/>
  <pageMargins left="0.23622047244094491" right="0.23622047244094491" top="0.74803149606299213" bottom="0.74803149606299213" header="0.31496062992125984" footer="0.31496062992125984"/>
  <pageSetup scale="31" orientation="landscape" r:id="rId1"/>
  <headerFooter alignWithMargins="0"/>
  <rowBreaks count="2" manualBreakCount="2">
    <brk id="37" max="16383" man="1"/>
    <brk id="75" max="26" man="1"/>
  </rowBreaks>
  <colBreaks count="1" manualBreakCount="1">
    <brk id="9" max="92" man="1"/>
  </colBreaks>
  <drawing r:id="rId2"/>
  <extLst>
    <ext xmlns:x14="http://schemas.microsoft.com/office/spreadsheetml/2009/9/main" uri="{CCE6A557-97BC-4b89-ADB6-D9C93CAAB3DF}">
      <x14:dataValidations xmlns:xm="http://schemas.microsoft.com/office/excel/2006/main" xWindow="712" yWindow="776" count="6">
        <x14:dataValidation type="list" allowBlank="1" showInputMessage="1" showErrorMessage="1" xr:uid="{00000000-0002-0000-0500-000000000000}">
          <x14:formula1>
            <xm:f>'11 FORMULAS'!$B$51:$B$53</xm:f>
          </x14:formula1>
          <xm:sqref>J8:J127</xm:sqref>
        </x14:dataValidation>
        <x14:dataValidation type="list" allowBlank="1" showInputMessage="1" showErrorMessage="1" xr:uid="{00000000-0002-0000-0500-000001000000}">
          <x14:formula1>
            <xm:f>'11 FORMULAS'!$B$54:$B$55</xm:f>
          </x14:formula1>
          <xm:sqref>M8:M127</xm:sqref>
        </x14:dataValidation>
        <x14:dataValidation type="list" allowBlank="1" showInputMessage="1" showErrorMessage="1" xr:uid="{00000000-0002-0000-0500-000002000000}">
          <x14:formula1>
            <xm:f>'11 FORMULAS'!$B$60:$B$62</xm:f>
          </x14:formula1>
          <xm:sqref>O8:O127</xm:sqref>
        </x14:dataValidation>
        <x14:dataValidation type="list" allowBlank="1" showInputMessage="1" showErrorMessage="1" xr:uid="{00000000-0002-0000-0500-000003000000}">
          <x14:formula1>
            <xm:f>'11 FORMULAS'!$B$68:$B$69</xm:f>
          </x14:formula1>
          <xm:sqref>Q8:Q127</xm:sqref>
        </x14:dataValidation>
        <x14:dataValidation type="list" allowBlank="1" showInputMessage="1" showErrorMessage="1" xr:uid="{00000000-0002-0000-0500-000004000000}">
          <x14:formula1>
            <xm:f>'11 FORMULAS'!$B$70:$B$72</xm:f>
          </x14:formula1>
          <xm:sqref>R8:R127</xm:sqref>
        </x14:dataValidation>
        <x14:dataValidation type="list" allowBlank="1" showInputMessage="1" showErrorMessage="1" xr:uid="{00000000-0002-0000-0500-000005000000}">
          <x14:formula1>
            <xm:f>'11 FORMULAS'!$B$63:$B$67</xm:f>
          </x14:formula1>
          <xm:sqref>P8:P127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JH35"/>
  <sheetViews>
    <sheetView showGridLines="0" zoomScale="85" zoomScaleNormal="85" workbookViewId="0">
      <pane xSplit="1" ySplit="8" topLeftCell="B12" activePane="bottomRight" state="frozen"/>
      <selection pane="topRight" activeCell="B1" sqref="B1"/>
      <selection pane="bottomLeft" activeCell="A7" sqref="A7"/>
      <selection pane="bottomRight" activeCell="A10" sqref="A10:XFD10"/>
    </sheetView>
  </sheetViews>
  <sheetFormatPr baseColWidth="10" defaultColWidth="0" defaultRowHeight="13.2" zeroHeight="1" x14ac:dyDescent="0.3"/>
  <cols>
    <col min="1" max="1" width="11.44140625" style="68" customWidth="1"/>
    <col min="2" max="2" width="30.44140625" style="73" customWidth="1"/>
    <col min="3" max="3" width="13.44140625" style="73" customWidth="1"/>
    <col min="4" max="4" width="13" style="73" customWidth="1"/>
    <col min="5" max="5" width="16.44140625" style="118" customWidth="1"/>
    <col min="6" max="6" width="11.33203125" style="118" customWidth="1"/>
    <col min="7" max="7" width="15.44140625" style="73" customWidth="1"/>
    <col min="8" max="8" width="10.109375" style="73" bestFit="1" customWidth="1"/>
    <col min="9" max="9" width="7.44140625" style="73" customWidth="1"/>
    <col min="10" max="10" width="14" style="73" customWidth="1"/>
    <col min="11" max="15" width="12.44140625" style="73" customWidth="1"/>
    <col min="16" max="16" width="3.88671875" style="73" customWidth="1"/>
    <col min="17" max="17" width="4.88671875" style="68" customWidth="1"/>
    <col min="18" max="18" width="5.88671875" style="68" bestFit="1" customWidth="1"/>
    <col min="19" max="24" width="14" style="68" customWidth="1"/>
    <col min="25" max="25" width="11.44140625" style="68" customWidth="1"/>
    <col min="26" max="29" width="11.44140625" style="68" hidden="1" customWidth="1"/>
    <col min="30" max="30" width="5.44140625" style="68" hidden="1" customWidth="1"/>
    <col min="31" max="31" width="26.88671875" style="68" hidden="1" customWidth="1"/>
    <col min="32"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90"/>
      <c r="B1" s="496" t="str">
        <f>+'2 CONTEXTO E IDENTIFICACIÓN'!A1</f>
        <v>MAPA DE RIESGOS</v>
      </c>
      <c r="C1" s="486"/>
      <c r="D1" s="487"/>
      <c r="E1" s="113"/>
      <c r="F1" s="3"/>
      <c r="G1" s="217" t="str">
        <f>+'2 CONTEXTO E IDENTIFICACIÓN'!$I$4</f>
        <v>Elaboración o Actualización:</v>
      </c>
      <c r="H1" s="231">
        <f>'2 CONTEXTO E IDENTIFICACIÓN'!J4</f>
        <v>46232</v>
      </c>
      <c r="I1" s="13"/>
      <c r="J1" s="13"/>
      <c r="AF1" s="57"/>
      <c r="AG1" s="57"/>
      <c r="AH1" s="57"/>
      <c r="AI1" s="57"/>
      <c r="AJ1" s="57"/>
    </row>
    <row r="2" spans="1:38" s="56" customFormat="1" ht="36" customHeight="1" x14ac:dyDescent="0.25">
      <c r="A2" s="490"/>
      <c r="B2" s="496"/>
      <c r="C2" s="39" t="str">
        <f>+'2 CONTEXTO E IDENTIFICACIÓN'!A2</f>
        <v>VERSIÓN:</v>
      </c>
      <c r="D2" s="112">
        <f>'2 CONTEXTO E IDENTIFICACIÓN'!B2</f>
        <v>1</v>
      </c>
      <c r="E2" s="113"/>
      <c r="G2" s="220" t="str">
        <f>+'2 CONTEXTO E IDENTIFICACIÓN'!$E$5</f>
        <v xml:space="preserve">Vigencia: </v>
      </c>
      <c r="H2" s="218">
        <f>'2 CONTEXTO E IDENTIFICACIÓN'!G5</f>
        <v>46266</v>
      </c>
      <c r="I2" s="219" t="s">
        <v>100</v>
      </c>
      <c r="J2" s="216">
        <f>'2 CONTEXTO E IDENTIFICACIÓN'!J5</f>
        <v>46387</v>
      </c>
      <c r="K2" s="59"/>
      <c r="L2" s="59"/>
      <c r="M2" s="59"/>
      <c r="N2" s="59"/>
      <c r="O2" s="59"/>
      <c r="P2" s="58"/>
      <c r="AF2" s="57"/>
      <c r="AG2" s="57"/>
      <c r="AH2" s="57"/>
      <c r="AI2" s="57"/>
      <c r="AJ2" s="57"/>
    </row>
    <row r="3" spans="1:38" s="56" customFormat="1" x14ac:dyDescent="0.25">
      <c r="A3" s="60"/>
      <c r="B3" s="58"/>
      <c r="C3" s="221"/>
      <c r="D3" s="221"/>
      <c r="E3" s="113"/>
      <c r="F3" s="234"/>
      <c r="G3" s="234"/>
      <c r="H3" s="235"/>
      <c r="I3" s="236"/>
      <c r="J3" s="214"/>
      <c r="K3" s="59"/>
      <c r="L3" s="59"/>
      <c r="M3" s="59"/>
      <c r="N3" s="59"/>
      <c r="O3" s="59"/>
      <c r="P3" s="58"/>
      <c r="AF3" s="57"/>
      <c r="AG3" s="57"/>
      <c r="AH3" s="57"/>
      <c r="AI3" s="57"/>
      <c r="AJ3" s="57"/>
    </row>
    <row r="4" spans="1:38" s="56" customFormat="1" ht="13.8" x14ac:dyDescent="0.25">
      <c r="A4" s="12" t="s">
        <v>95</v>
      </c>
      <c r="B4" s="476" t="str">
        <f>'2 CONTEXTO E IDENTIFICACIÓN'!B4</f>
        <v>Unidad Administrativa Especial de Organizaciones Solidarias</v>
      </c>
      <c r="C4" s="476"/>
      <c r="D4" s="476"/>
      <c r="E4" s="54"/>
      <c r="F4" s="114"/>
      <c r="AF4" s="57"/>
      <c r="AG4" s="57"/>
      <c r="AH4" s="57"/>
      <c r="AI4" s="57"/>
      <c r="AJ4" s="57"/>
    </row>
    <row r="5" spans="1:38" s="56" customFormat="1" ht="28.2" thickBot="1" x14ac:dyDescent="0.3">
      <c r="A5" s="12" t="s">
        <v>96</v>
      </c>
      <c r="B5" s="476" t="str">
        <f>'2 CONTEXTO E IDENTIFICACIÓN'!F4</f>
        <v>Servicio al Ciudadano</v>
      </c>
      <c r="C5" s="477"/>
      <c r="D5" s="477"/>
      <c r="E5" s="54"/>
      <c r="F5" s="114"/>
      <c r="AF5" s="57"/>
      <c r="AG5" s="57"/>
      <c r="AH5" s="57"/>
      <c r="AI5" s="57"/>
      <c r="AJ5" s="57"/>
    </row>
    <row r="6" spans="1:38" s="56" customFormat="1" ht="13.8" thickBot="1" x14ac:dyDescent="0.3">
      <c r="D6" s="58"/>
      <c r="E6" s="41"/>
      <c r="F6" s="114"/>
      <c r="I6" s="497" t="s">
        <v>339</v>
      </c>
      <c r="J6" s="498"/>
      <c r="K6" s="498"/>
      <c r="L6" s="498"/>
      <c r="M6" s="498"/>
      <c r="N6" s="498"/>
      <c r="O6" s="499"/>
      <c r="R6" s="61"/>
      <c r="S6" s="62"/>
      <c r="T6" s="488" t="s">
        <v>175</v>
      </c>
      <c r="U6" s="488"/>
      <c r="V6" s="488"/>
      <c r="W6" s="488"/>
      <c r="X6" s="489"/>
      <c r="AF6" s="57"/>
      <c r="AG6" s="57"/>
      <c r="AH6" s="57"/>
      <c r="AI6" s="57"/>
      <c r="AJ6" s="57"/>
    </row>
    <row r="7" spans="1:38" x14ac:dyDescent="0.3">
      <c r="A7" s="115"/>
      <c r="B7" s="115"/>
      <c r="C7" s="65"/>
      <c r="D7" s="115"/>
      <c r="E7" s="491" t="s">
        <v>340</v>
      </c>
      <c r="F7" s="491"/>
      <c r="G7" s="491"/>
      <c r="H7" s="65"/>
      <c r="I7" s="66"/>
      <c r="J7" s="67"/>
      <c r="K7" s="488" t="s">
        <v>175</v>
      </c>
      <c r="L7" s="488"/>
      <c r="M7" s="488"/>
      <c r="N7" s="488"/>
      <c r="O7" s="489"/>
      <c r="P7" s="65"/>
      <c r="R7" s="69"/>
      <c r="T7" s="70">
        <v>0.2</v>
      </c>
      <c r="U7" s="70">
        <v>0.4</v>
      </c>
      <c r="V7" s="70">
        <v>0.6</v>
      </c>
      <c r="W7" s="70">
        <v>0.8</v>
      </c>
      <c r="X7" s="71">
        <v>1</v>
      </c>
      <c r="Y7" s="72"/>
      <c r="Z7" s="72"/>
      <c r="AA7" s="72"/>
      <c r="AB7" s="72"/>
      <c r="AC7" s="72"/>
      <c r="AD7" s="72"/>
      <c r="AE7" s="72"/>
    </row>
    <row r="8" spans="1:38" ht="39.9" customHeight="1" x14ac:dyDescent="0.25">
      <c r="A8" s="76" t="s">
        <v>272</v>
      </c>
      <c r="B8" s="76" t="s">
        <v>314</v>
      </c>
      <c r="C8" s="76" t="s">
        <v>341</v>
      </c>
      <c r="D8" s="76" t="s">
        <v>341</v>
      </c>
      <c r="E8" s="76" t="s">
        <v>156</v>
      </c>
      <c r="F8" s="76" t="s">
        <v>175</v>
      </c>
      <c r="G8" s="76" t="s">
        <v>342</v>
      </c>
      <c r="H8" s="65"/>
      <c r="I8" s="69"/>
      <c r="J8" s="78"/>
      <c r="K8" s="79" t="s">
        <v>289</v>
      </c>
      <c r="L8" s="79" t="s">
        <v>293</v>
      </c>
      <c r="M8" s="79" t="s">
        <v>297</v>
      </c>
      <c r="N8" s="79" t="s">
        <v>302</v>
      </c>
      <c r="O8" s="80" t="s">
        <v>307</v>
      </c>
      <c r="P8" s="65"/>
      <c r="R8" s="69"/>
      <c r="S8" s="81"/>
      <c r="T8" s="82" t="s">
        <v>289</v>
      </c>
      <c r="U8" s="82" t="s">
        <v>293</v>
      </c>
      <c r="V8" s="82" t="s">
        <v>297</v>
      </c>
      <c r="W8" s="82" t="s">
        <v>302</v>
      </c>
      <c r="X8" s="83" t="s">
        <v>307</v>
      </c>
      <c r="AA8" s="72"/>
      <c r="AB8" s="72"/>
      <c r="AC8" s="84"/>
      <c r="AD8" s="84"/>
      <c r="AE8" s="84"/>
      <c r="AF8" s="84"/>
      <c r="AG8" s="84"/>
      <c r="AH8" s="84"/>
      <c r="AI8" s="84"/>
      <c r="AJ8" s="84"/>
      <c r="AK8" s="84"/>
      <c r="AL8" s="84"/>
    </row>
    <row r="9" spans="1:38" ht="93" customHeight="1" x14ac:dyDescent="0.25">
      <c r="A9" s="85" t="str">
        <f>'2 CONTEXTO E IDENTIFICACIÓN'!A9</f>
        <v>R6</v>
      </c>
      <c r="B9" s="86" t="str">
        <f>+'2 CONTEXTO E IDENTIFICACIÓN'!J9</f>
        <v>Posibilidad de afectación económica y reputacional por Desconocimiento del Portafolio de servicio y caracteristicas especificas de la misionalidad.  a causa de    orientación inadecuada en la prestación del servicio</v>
      </c>
      <c r="C9" s="116">
        <f>+'5 VALORACIÓN DEL CONTROL'!T13</f>
        <v>0.36</v>
      </c>
      <c r="D9" s="87">
        <f>+'5 VALORACIÓN DEL CONTROL'!U13</f>
        <v>0.6</v>
      </c>
      <c r="E9" s="117" t="str">
        <f>+IF(C9=0,"",IF(C9&lt;=$R$13,$S$13,IF(C9&lt;=$R$12,$S$12,IF(C9&lt;=$R$11,$S$11,IF(C9&lt;=$R$10,$S$10,IF(C9&lt;=$R$9,$S$9,""))))))</f>
        <v>Baja</v>
      </c>
      <c r="F9" s="117" t="str">
        <f>+IF(D9=0,"",IF(D9&lt;=$T$7,$T$8,IF(D9&lt;=$U$7,$U$8,IF(D9&lt;=$V$7,$V$8,IF(D9&lt;=$W$7,$W$8,IF(D9&lt;=$X$7,$X$8,""))))))</f>
        <v>Moderado</v>
      </c>
      <c r="G9" s="86" t="str">
        <f>+IF(E9=$S$9,IF(F9=$T$8,$T$9,IF(F9=$U$8,$U$9,IF(F9=$V$8,$V$9,IF(F9=$W$8,$W$9,IF(F9=$X$8,$X$9))))),IF(E9=$S$10,IF(F9=$T$8,$T$10,IF(F9=$U$8,$U$10,IF(F9=$V$8,$V$10,IF(F9=$W$8,$W$10,IF(F9=$X$8,$X$10))))),IF(E9=$S$11,IF(F9=$T$8,$T$11,IF(F9=$U$8,$U$11,IF(F9=$V$8,$V$11,IF(F9=$W$8,$W$11,IF(F9=$X$8,$X$11))))),IF(E9=$S$12,IF(F9=$T$8,$T$12,IF(F9=$U$8,$U$12,IF(F9=$V$8,$V$12,IF(F9=$W$8,$W$12,IF(F9=$X$8,$X$12))))),IF(E9=$S$13,IF(F9=$T$8,$T$13,IF(F9=$U$8,$U$13,IF(F9=$V$8,$V$13,IF(F9=$W$8,$W$13,IF(F9=$X$8,$X$13))))),"")))))</f>
        <v>Moderado</v>
      </c>
      <c r="H9" s="88"/>
      <c r="I9" s="494" t="s">
        <v>156</v>
      </c>
      <c r="J9" s="79" t="s">
        <v>305</v>
      </c>
      <c r="K9" s="89" t="str">
        <f>+IF(AND(E9=$S$9,F9=$T$8),A9,"")&amp;" "&amp;IF(AND(E10=$S$9,F10=$T$8),A10,"")&amp;" "&amp;IF(AND(E11=$S$9,F11=$T$8),A11,"")&amp;" "&amp;IF(AND(E12=$S$9,F12=$T$8),A12,"")&amp;" "&amp;IF(AND(E13=$S$9,F13=$T$8),A13,"")&amp;" "&amp;IF(AND(E14=$S$9,F14=$T$8),A14,"")&amp;" "&amp;IF(AND(E15=$S$9,F15=$T$8),A15,"")&amp;" "&amp;IF(AND(E16=$S$9,F16=$T$8),A16,"")&amp;" "&amp;IF(AND(E17=$S$9,F17=$T$8),A17,"")&amp;" "&amp;IF(AND(E18=$S$9,F18=$T$8),A18,"")&amp;" "&amp;IF(AND(E19=$S$9,F19=$T$8),A19,"")&amp;" "&amp;IF(AND(E20=$S$9,F20=$T$8),A20,"")&amp;" "&amp;IF(AND(E21=$S$9,F21=$T$8),A21,"")&amp;" "&amp;IF(AND(E22=$S$9,F22=$T$8),A22,"")&amp;" "&amp;IF(AND(E23=$S$9,F23=$T$8),A23,"")&amp;" "&amp;IF(AND(E24=$S$9,F24=$T$8),A24,"")&amp;" "&amp;IF(AND(E25=$S$9,F25=$T$8),A25,"")&amp;" "&amp;IF(AND(E26=$S$9,F26=$T$8),A26,"")&amp;" "&amp;IF(AND(E27=$S$9,F27=$T$8),A27,"")&amp;" "&amp;IF(AND(E28=$S$9,F28=$T$8),A28,"")</f>
        <v xml:space="preserve">                   </v>
      </c>
      <c r="L9" s="89" t="str">
        <f>+IF(AND(E9=$S$9,F9=$U$8),A9,"")&amp;" "&amp;IF(AND(E10=$S$9,F10=$U$8),A10,"")&amp;" "&amp;IF(AND(E11=$S$9,F11=$U$8),A11,"")&amp;" "&amp;IF(AND(E12=$S$9,F12=$U$8),A12,"")&amp;" "&amp;IF(AND(E13=$S$9,F13=$U$8),A13,"")&amp;" "&amp;IF(AND(E14=$S$9,F14=$U$8),A14,"")&amp;" "&amp;IF(AND(E15=$S$9,F15=$U$8),A15,"")&amp;" "&amp;IF(AND(E16=$S$9,F16=$U$8),A16,"")&amp;" "&amp;IF(AND(E17=$S$9,F17=$U$8),A17,"")&amp;" "&amp;IF(AND(E18=$S$9,F18=$U$8),A18,"")&amp;" "&amp;IF(AND(E19=$S$9,F19=$U$8),A19,"")&amp;" "&amp;IF(AND(E20=$S$9,F20=$U$8),A20,"")&amp;" "&amp;IF(AND(E21=$S$9,F21=$U$8),A21,"")&amp;" "&amp;IF(AND(E22=$S$9,F22=$U$8),A22,"")&amp;" "&amp;IF(AND(E23=$S$9,F23=$U$8),A23,"")&amp;" "&amp;IF(AND(E24=$S$9,F24=$U$8),A24,"")&amp;" "&amp;IF(AND(E25=$S$9,F25=$U$8),A25,"")&amp;" "&amp;IF(AND(E26=$S$9,F26=$U$8),A26,"")&amp;" "&amp;IF(AND(E27=$S$9,F27=$U$8),A27,"")&amp;" "&amp;IF(AND(E28=$S$9,F28=$U$8),A28,"")</f>
        <v xml:space="preserve">                   </v>
      </c>
      <c r="M9" s="89" t="str">
        <f>+IF(AND(E9=$S$9,F9=$V$8),A9,"")&amp;" "&amp;IF(AND(E10=$S$9,F10=$V$8),A10,"")&amp;" "&amp;IF(AND(E11=$S$9,F11=$V$8),A11,"")&amp;" "&amp;IF(AND(E12=$S$9,F12=$V$8),A12,"")&amp;" "&amp;IF(AND(E13=$S$9,F13=$V$8),A13,"")&amp;" "&amp;IF(AND(E14=$S$9,F14=$V$8),A14,"")&amp;" "&amp;IF(AND(E15=$S$9,F15=$V$8),A15,"")&amp;" "&amp;IF(AND(E16=$S$9,F16=$V$8),A16,"")&amp;" "&amp;IF(AND(E17=$S$9,F17=$V$8),A17,"")&amp;" "&amp;IF(AND(E18=$S$9,F18=$V$8),A18,"")&amp;" "&amp;IF(AND(E19=$S$9,F19=$V$8),A19,"")&amp;" "&amp;IF(AND(E20=$S$9,F20=$V$8),A20,"")&amp;" "&amp;IF(AND(E21=$S$9,F21=$V$8),A21,"")&amp;" "&amp;IF(AND(E22=$S$9,F22=$V$8),A22,"")&amp;" "&amp;IF(AND(E23=$S$9,F23=$V$8),A23,"")&amp;" "&amp;IF(AND(E24=$S$9,F24=$V$8),A24,"")&amp;" "&amp;IF(AND(E25=$S$9,F25=$V$8),A25,"")&amp;" "&amp;IF(AND(E26=$S$9,F26=$V$8),A26,"")&amp;" "&amp;IF(AND(E27=$S$9,F27=$V$8),A27,"")&amp;" "&amp;IF(AND(E28=$S$9,F28=$V$8),A28,"")</f>
        <v xml:space="preserve">                   </v>
      </c>
      <c r="N9" s="89" t="str">
        <f>+IF(AND(E9=$S$9,F9=$W$8),A9,"")&amp;" "&amp;IF(AND(E10=$S$9,F10=$W$8),A10,"")&amp;" "&amp;IF(AND(E11=$S$9,F11=$W$8),A11,"")&amp;" "&amp;IF(AND(E12=$S$9,F12=$W$8),A12,"")&amp;" "&amp;IF(AND(E13=$S$9,F13=$W$8),A13,"")&amp;" "&amp;IF(AND(E14=$S$9,F14=$W$8),A14,"")&amp;" "&amp;IF(AND(E15=$S$9,F15=$W$8),A15,"")&amp;" "&amp;IF(AND(E16=$S$9,F16=$W$8),A16,"")&amp;" "&amp;IF(AND(E17=$S$9,F17=$W$8),A17,"")&amp;" "&amp;IF(AND(E18=$S$9,F18=$W$8),A18,"")&amp;" "&amp;IF(AND(E19=$S$9,F19=$W$8),A19,"")&amp;" "&amp;IF(AND(E20=$S$9,F20=$W$8),A20,"")&amp;" "&amp;IF(AND(E21=$S$9,F21=$W$8),A21,"")&amp;" "&amp;IF(AND(E22=$S$9,F22=$W$8),A22,"")&amp;" "&amp;IF(AND(E23=$S$9,F23=$W$8),A23,"")&amp;" "&amp;IF(AND(E24=$S$9,F24=$W$8),A24,"")&amp;" "&amp;IF(AND(E25=$S$9,F25=$W$8),A25,"")&amp;" "&amp;IF(AND(E26=$S$9,F26=$W$8),A26,"")&amp;" "&amp;IF(AND(E27=$S$9,F27=$W$8),A27,"")&amp;" "&amp;IF(AND(E28=$S$9,F28=$W$8),A28,"")</f>
        <v xml:space="preserve">                   </v>
      </c>
      <c r="O9" s="90" t="str">
        <f>+IF(AND(E9=$S$9,F9=$X$8),A9,"")&amp;" "&amp;IF(AND(E10=$S$9,F10=$X$8),A10,"")&amp;" "&amp;IF(AND(E11=$S$9,F11=$X$8),A11,"")&amp;" "&amp;IF(AND(E12=$S$9,F12=$X$8),A12,"")&amp;" "&amp;IF(AND(E13=$S$9,F13=$X$8),A13,"")&amp;" "&amp;IF(AND(E14=$S$9,F14=$X$8),A14,"")&amp;" "&amp;IF(AND(E15=$S$9,F15=$X$8),A15,"")&amp;" "&amp;IF(AND(E16=$S$9,F16=$X$8),A16,"")&amp;" "&amp;IF(AND(E17=$S$9,F17=$X$8),A17,"")&amp;" "&amp;IF(AND(E18=$S$9,F18=$X$8),A18,"")&amp;" "&amp;IF(AND(E19=$S$9,F19=$X$8),A19,"")&amp;" "&amp;IF(AND(E20=$S$9,F20=$X$8),A20,"")&amp;" "&amp;IF(AND(E21=$S$9,F21=$X$8),A21,"")&amp;" "&amp;IF(AND(E22=$S$9,F22=$X$8),A22,"")&amp;" "&amp;IF(AND(E23=$S$9,F23=$X$8),A23,"")&amp;" "&amp;IF(AND(E24=$S$9,F24=$X$8),A24,"")&amp;" "&amp;IF(AND(E25=$S$9,F25=$X$8),A25,"")&amp;" "&amp;IF(AND(E26=$S$9,F26=$X$8),A26,"")&amp;" "&amp;IF(AND(E27=$S$9,F27=$X$8),A27,"")&amp;" "&amp;IF(AND(E28=$S$9,F28=$X$8),A28,"")</f>
        <v xml:space="preserve">                   </v>
      </c>
      <c r="P9" s="88"/>
      <c r="Q9" s="562" t="s">
        <v>156</v>
      </c>
      <c r="R9" s="91">
        <v>1</v>
      </c>
      <c r="S9" s="82" t="s">
        <v>305</v>
      </c>
      <c r="T9" s="89" t="s">
        <v>315</v>
      </c>
      <c r="U9" s="89" t="s">
        <v>315</v>
      </c>
      <c r="V9" s="89" t="s">
        <v>315</v>
      </c>
      <c r="W9" s="89" t="s">
        <v>315</v>
      </c>
      <c r="X9" s="90" t="s">
        <v>316</v>
      </c>
      <c r="AA9" s="72"/>
      <c r="AB9" s="72"/>
      <c r="AC9" s="84"/>
      <c r="AD9" s="84"/>
      <c r="AE9" s="84"/>
      <c r="AF9" s="92"/>
      <c r="AG9" s="92"/>
      <c r="AH9" s="92"/>
      <c r="AI9" s="92"/>
      <c r="AJ9" s="92"/>
      <c r="AK9" s="84"/>
      <c r="AL9" s="84"/>
    </row>
    <row r="10" spans="1:38" ht="93" customHeight="1" x14ac:dyDescent="0.25">
      <c r="A10" s="85" t="str">
        <f>'2 CONTEXTO E IDENTIFICACIÓN'!A10</f>
        <v>R2</v>
      </c>
      <c r="B10" s="86" t="str">
        <f>+'2 CONTEXTO E IDENTIFICACIÓN'!J10</f>
        <v xml:space="preserve"> por a causa de </v>
      </c>
      <c r="C10" s="116">
        <f>+'5 VALORACIÓN DEL CONTROL'!T19</f>
        <v>0.36</v>
      </c>
      <c r="D10" s="87" t="str">
        <f>+'5 VALORACIÓN DEL CONTROL'!U19</f>
        <v/>
      </c>
      <c r="E10" s="117" t="str">
        <f t="shared" ref="E10:E28" si="0">+IF(C10=0,"",IF(C10&lt;=$R$13,$S$13,IF(C10&lt;=$R$12,$S$12,IF(C10&lt;=$R$11,$S$11,IF(C10&lt;=$R$10,$S$10,IF(C10&lt;=$R$9,$S$9,""))))))</f>
        <v>Baja</v>
      </c>
      <c r="F10" s="117" t="str">
        <f t="shared" ref="F10:F28" si="1">+IF(D10=0,"",IF(D10&lt;=$T$7,$T$8,IF(D10&lt;=$U$7,$U$8,IF(D10&lt;=$V$7,$V$8,IF(D10&lt;=$W$7,$W$8,IF(D10&lt;=$X$7,$X$8,""))))))</f>
        <v/>
      </c>
      <c r="G10" s="86" t="b">
        <f>+IF(E10=$S$9,IF(F10=$T$8,$T$9,IF(F10=$U$8,$U$9,IF(F10=$V$8,$V$9,IF(F10=$W$8,$W$9,IF(F10=$X$8,$X$9))))),IF(E10=$S$10,IF(F10=$T$8,$T$10,IF(F10=$U$8,$U$10,IF(F10=$V$8,$V$10,IF(F10=$W$8,$W$10,IF(F10=$X$8,$X$10))))),IF(E10=$S$11,IF(F10=$T$8,$T$11,IF(F10=$U$8,$U$11,IF(F10=$V$8,$V$11,IF(F10=$W$8,$W$11,IF(F10=$X$8,$X$11))))),IF(E10=$S$12,IF(F10=$T$8,$T$12,IF(F10=$U$8,$U$12,IF(F10=$V$8,$V$12,IF(F10=$W$8,$W$12,IF(F10=$X$8,$X$12))))),IF(E10=$S$13,IF(F10=$T$8,$T$13,IF(F10=$U$8,$U$13,IF(F10=$V$8,$V$13,IF(F10=$W$8,$W$13,IF(F10=$X$8,$X$13))))),"")))))</f>
        <v>0</v>
      </c>
      <c r="H10" s="88"/>
      <c r="I10" s="494"/>
      <c r="J10" s="79" t="s">
        <v>300</v>
      </c>
      <c r="K10" s="93" t="str">
        <f>+IF(AND(E9=$S$10,F9=$T$8),A9,"")&amp;" "&amp;IF(AND(E10=$S$10,F10=$T$8),A10,"")&amp;" "&amp;IF(AND(E11=$S$10,F11=$T$8),A11,"")&amp;" "&amp;IF(AND(E12=$S$10,F12=$T$8),A12,"")&amp;" "&amp;IF(AND(E13=$S$10,F13=$T$8),A13,"")&amp;" "&amp;IF(AND(E14=$S$10,F14=$T$8),A14,"")&amp;" "&amp;IF(AND(E15=$S$10,F15=$T$8),A15,"")&amp;" "&amp;IF(AND(E16=$S$10,F16=$T$8),A16,"")&amp;" "&amp;IF(AND(E17=$S$10,F17=$T$8),A17,"")&amp;" "&amp;IF(AND(E18=$S$10,F18=$T$8),A18,"")&amp;" "&amp;IF(AND(E19=$S$10,F19=$T$8),A19,"")&amp;" "&amp;IF(AND(E20=$S$10,F20=$T$8),A20,"")&amp;" "&amp;IF(AND(E21=$S$10,F21=$T$8),A21,"")&amp;" "&amp;IF(AND(E22=$S$10,F22=$T$8),A22,"")&amp;" "&amp;IF(AND(E23=$S$10,F23=$T$8),A23,"")&amp;" "&amp;IF(AND(E24=$S$10,F24=$T$8),A24,"")&amp;" "&amp;IF(AND(E25=$S$10,F25=$T$8),A25,"")&amp;" "&amp;IF(AND(E26=$S$10,F26=$T$8),A26,"")&amp;" "&amp;IF(AND(E27=$S$10,F27=$T$8),A27,"")&amp;" "&amp;IF(AND(E28=$S$10,F28=$T$8),A28,"")</f>
        <v xml:space="preserve">                   </v>
      </c>
      <c r="L10" s="93" t="str">
        <f>+IF(AND(E9=$S$10,F9=$U$8),A9,"")&amp;" "&amp;IF(AND(E10=$S$10,F10=$U$8),A10,"")&amp;" "&amp;IF(AND(E11=$S$10,F11=$U$8),A11,"")&amp;" "&amp;IF(AND(E12=$S$10,F12=$U$8),A12,"")&amp;" "&amp;IF(AND(E13=$S$10,F13=$U$8),A13,"")&amp;" "&amp;IF(AND(E14=$S$10,F14=$U$8),A14,"")&amp;" "&amp;IF(AND(E15=$S$10,F15=$U$8),A15,"")&amp;" "&amp;IF(AND(E16=$S$10,F16=$U$8),A16,"")&amp;" "&amp;IF(AND(E17=$S$10,F17=$U$8),A17,"")&amp;" "&amp;IF(AND(E18=$S$10,F18=$U$8),A18,"")&amp;" "&amp;IF(AND(E19=$S$10,F19=$U$8),A19,"")&amp;" "&amp;IF(AND(E20=$S$10,F20=$U$8),A20,"")&amp;" "&amp;IF(AND(E21=$S$10,F21=$U$8),A21,"")&amp;" "&amp;IF(AND(E22=$S$10,F22=$U$8),A22,"")&amp;" "&amp;IF(AND(E23=$S$10,F23=$U$8),A23,"")&amp;" "&amp;IF(AND(E24=$S$10,F24=$U$8),A24,"")&amp;" "&amp;IF(AND(E25=$S$10,F25=$U$8),A25,"")&amp;" "&amp;IF(AND(E26=$S$10,F26=$U$8),A26,"")&amp;" "&amp;IF(AND(E27=$S$10,F27=$U$8),A27,"")&amp;" "&amp;IF(AND(E28=$S$10,F28=$U$8),A28,"")</f>
        <v xml:space="preserve">                   </v>
      </c>
      <c r="M10" s="89" t="str">
        <f>+IF(AND(E9=$S$10,F9=$V$8),A9,"")&amp;" "&amp;IF(AND(E10=$S$10,F10=$V$8),A10,"")&amp;" "&amp;IF(AND(E11=$S$10,F11=$V$8),A11,"")&amp;" "&amp;IF(AND(E12=$S$10,F12=$V$8),A12,"")&amp;" "&amp;IF(AND(E13=$S$10,F13=$V$8),A13,"")&amp;" "&amp;IF(AND(E14=$S$10,F14=$V$8),A14,"")&amp;" "&amp;IF(AND(E15=$S$10,F15=$V$8),A15,"")&amp;" "&amp;IF(AND(E16=$S$10,F16=$V$8),A16,"")&amp;" "&amp;IF(AND(E17=$S$10,F17=$V$8),A17,"")&amp;" "&amp;IF(AND(E18=$S$10,F18=$V$8),A18,"")&amp;" "&amp;IF(AND(E19=$S$10,F19=$V$8),A19,"")&amp;" "&amp;IF(AND(E20=$S$10,F20=$V$8),A20,"")&amp;" "&amp;IF(AND(E21=$S$10,F21=$V$8),A21,"")&amp;" "&amp;IF(AND(E22=$S$10,F22=$V$8),A22,"")&amp;" "&amp;IF(AND(E23=$S$10,F23=$V$8),A23,"")&amp;" "&amp;IF(AND(E24=$S$10,F24=$V$8),A24,"")&amp;" "&amp;IF(AND(E25=$S$10,F25=$V$8),A25,"")&amp;" "&amp;IF(AND(E26=$S$10,F26=$V$8),A26,"")&amp;" "&amp;IF(AND(E27=$S$10,F27=$V$8),A27,"")&amp;" "&amp;IF(AND(E28=$S$10,F28=$V$8),A28,"")</f>
        <v xml:space="preserve">                   </v>
      </c>
      <c r="N10" s="89" t="str">
        <f>+IF(AND(E9=$S$10,F9=$W$8),A9,"")&amp;" "&amp;IF(AND(E10=$S$10,F10=$W$8),A10,"")&amp;" "&amp;IF(AND(E11=$S$10,F11=$W$8),A11,"")&amp;" "&amp;IF(AND(E12=$S$10,F12=$W$8),A12,"")&amp;" "&amp;IF(AND(E13=$S$10,F13=$W$8),A13,"")&amp;" "&amp;IF(AND(E14=$S$10,F14=$W$8),A14,"")&amp;" "&amp;IF(AND(E15=$S$10,F15=$W$8),A15,"")&amp;" "&amp;IF(AND(E16=$S$10,F16=$W$8),A16,"")&amp;" "&amp;IF(AND(E17=$S$10,F17=$W$8),A17,"")&amp;" "&amp;IF(AND(E18=$S$10,F18=$W$8),A18,"")&amp;" "&amp;IF(AND(E19=$S$10,F19=$W$8),A19,"")&amp;" "&amp;IF(AND(E20=$S$10,F20=$W$8),A20,"")&amp;" "&amp;IF(AND(E21=$S$10,F21=$W$8),A21,"")&amp;" "&amp;IF(AND(E22=$S$10,F22=$W$8),A22,"")&amp;" "&amp;IF(AND(E23=$S$10,F23=$W$8),A23,"")&amp;" "&amp;IF(AND(E24=$S$10,F24=$W$8),A24,"")&amp;" "&amp;IF(AND(E25=$S$10,F25=$W$8),A25,"")&amp;" "&amp;IF(AND(E26=$S$10,F26=$W$8),A26,"")&amp;" "&amp;IF(AND(E27=$S$10,F27=$W$8),A27,"")&amp;" "&amp;IF(AND(E28=$S$10,F28=$W$8),A28,"")</f>
        <v xml:space="preserve">                   </v>
      </c>
      <c r="O10" s="90" t="str">
        <f>+IF(AND(E9=$S$10,F9=$X$8),A9,"")&amp;" "&amp;IF(AND(E10=$S$10,F10=$X$8),A10,"")&amp;" "&amp;IF(AND(E11=$S$10,F11=$X$8),A11,"")&amp;" "&amp;IF(AND(E12=$S$10,F12=$X$8),A12,"")&amp;" "&amp;IF(AND(E13=$S$10,F13=$X$8),A13,"")&amp;" "&amp;IF(AND(E14=$S$10,F14=$X$8),A14,"")&amp;" "&amp;IF(AND(E15=$S$10,F15=$X$8),A15,"")&amp;" "&amp;IF(AND(E16=$S$10,F16=$X$8),A16,"")&amp;" "&amp;IF(AND(E17=$S$10,F17=$X$8),A17,"")&amp;" "&amp;IF(AND(E18=$S$10,F18=$X$8),A18,"")&amp;" "&amp;IF(AND(E19=$S$10,F19=$X$8),A19,"")&amp;" "&amp;IF(AND(E20=$S$10,F20=$X$8),A20,"")&amp;" "&amp;IF(AND(E21=$S$10,F21=$X$8),A21,"")&amp;" "&amp;IF(AND(E22=$S$10,F22=$X$8),A22,"")&amp;" "&amp;IF(AND(E23=$S$10,F23=$X$8),A23,"")&amp;" "&amp;IF(AND(E24=$S$10,F24=$X$8),A24,"")&amp;" "&amp;IF(AND(E25=$S$10,F25=$X$8),A25,"")&amp;" "&amp;IF(AND(E26=$S$10,F26=$X$8),A26,"")&amp;" "&amp;IF(AND(E27=$S$10,F27=$X$8),A27,"")&amp;" "&amp;IF(AND(E28=$S$10,F28=$X$8),A28,"")</f>
        <v xml:space="preserve">                   </v>
      </c>
      <c r="P10" s="88"/>
      <c r="Q10" s="562"/>
      <c r="R10" s="91">
        <v>0.8</v>
      </c>
      <c r="S10" s="82" t="s">
        <v>300</v>
      </c>
      <c r="T10" s="93" t="s">
        <v>297</v>
      </c>
      <c r="U10" s="93" t="s">
        <v>297</v>
      </c>
      <c r="V10" s="89" t="s">
        <v>315</v>
      </c>
      <c r="W10" s="89" t="s">
        <v>315</v>
      </c>
      <c r="X10" s="90" t="s">
        <v>316</v>
      </c>
      <c r="AA10" s="72"/>
      <c r="AB10" s="72"/>
      <c r="AC10" s="84"/>
      <c r="AD10" s="94"/>
      <c r="AE10" s="95"/>
      <c r="AF10" s="92"/>
      <c r="AG10" s="92"/>
      <c r="AH10" s="92"/>
      <c r="AI10" s="92"/>
      <c r="AJ10" s="92"/>
      <c r="AK10" s="84"/>
      <c r="AL10" s="84"/>
    </row>
    <row r="11" spans="1:38" ht="93" customHeight="1" x14ac:dyDescent="0.25">
      <c r="A11" s="85" t="str">
        <f>'2 CONTEXTO E IDENTIFICACIÓN'!A11</f>
        <v>R3</v>
      </c>
      <c r="B11" s="86" t="str">
        <f>+'2 CONTEXTO E IDENTIFICACIÓN'!J11</f>
        <v xml:space="preserve"> por a causa de </v>
      </c>
      <c r="C11" s="116">
        <f>+'5 VALORACIÓN DEL CONTROL'!T25</f>
        <v>0.36</v>
      </c>
      <c r="D11" s="87" t="str">
        <f>+'5 VALORACIÓN DEL CONTROL'!U25</f>
        <v/>
      </c>
      <c r="E11" s="117" t="str">
        <f t="shared" si="0"/>
        <v>Baja</v>
      </c>
      <c r="F11" s="117" t="str">
        <f t="shared" si="1"/>
        <v/>
      </c>
      <c r="G11" s="86" t="b">
        <f>+IF(E11=$S$9,IF(F11=$T$8,$T$9,IF(F11=$U$8,$U$9,IF(F11=$V$8,$V$9,IF(F11=$W$8,$W$9,IF(F11=$X$8,$X$9))))),IF(E11=$S$10,IF(F11=$T$8,$T$10,IF(F11=$U$8,$U$10,IF(F11=$V$8,$V$10,IF(F11=$W$8,$W$10,IF(F11=$X$8,$X$10))))),IF(E11=$S$11,IF(F11=$T$8,$T$11,IF(F11=$U$8,$U$11,IF(F11=$V$8,$V$11,IF(F11=$W$8,$W$11,IF(F11=$X$8,$X$11))))),IF(E11=$S$12,IF(F11=$T$8,$T$12,IF(F11=$U$8,$U$12,IF(F11=$V$8,$V$12,IF(F11=$W$8,$W$12,IF(F11=$X$8,$X$12))))),IF(E11=$S$13,IF(F11=$T$8,$T$13,IF(F11=$U$8,$U$13,IF(F11=$V$8,$V$13,IF(F11=$W$8,$W$13,IF(F11=$X$8,$X$13))))),"")))))</f>
        <v>0</v>
      </c>
      <c r="H11" s="88"/>
      <c r="I11" s="494"/>
      <c r="J11" s="79" t="s">
        <v>295</v>
      </c>
      <c r="K11" s="93" t="str">
        <f>+IF(AND(E9=$S$11,F9=$T$8),A9,"")&amp;" "&amp;IF(AND(E10=$S$11,F10=$T$8),A10,"")&amp;" "&amp;IF(AND(E11=$S$11,F11=$T$8),A11,"")&amp;" "&amp;IF(AND(E12=$S$11,F12=$T$8),A12,"")&amp;" "&amp;IF(AND(E13=$S$11,F13=$T$8),A13,"")&amp;" "&amp;IF(AND(E14=$S$11,F14=$T$8),A14,"")&amp;" "&amp;IF(AND(E15=$S$11,F15=$T$8),A15,"")&amp;" "&amp;IF(AND(E16=$S$11,F16=$T$8),A16,"")&amp;" "&amp;IF(AND(E17=$S$11,F17=$T$8),A17,"")&amp;" "&amp;IF(AND(E18=$S$11,F18=$T$8),A18,"")&amp;" "&amp;IF(AND(E19=$S$11,F19=$T$8),A19,"")&amp;" "&amp;IF(AND(E20=$S$11,F20=$T$8),A20,"")&amp;" "&amp;IF(AND(E21=$S$11,F21=$T$8),A21,"")&amp;" "&amp;IF(AND(E22=$S$11,F22=$T$8),A22,"")&amp;" "&amp;IF(AND(E23=$S$11,F23=$T$8),A23,"")&amp;" "&amp;IF(AND(E24=$S$11,F24=$T$8),A24,"")&amp;" "&amp;IF(AND(E25=$S$11,F25=$T$8),A25,"")&amp;" "&amp;IF(AND(E26=$S$11,F26=$T$8),A26,"")&amp;" "&amp;IF(AND(E27=$S$11,F27=$T$8),A27,"")&amp;" "&amp;IF(AND(E28=$S$11,F28=$T$8),A28,"")</f>
        <v xml:space="preserve">                   </v>
      </c>
      <c r="L11" s="93" t="str">
        <f>+IF(AND(E9=$S$11,F9=$U$8),A9,"")&amp;" "&amp;IF(AND(E10=$S$11,F10=$U$8),A10,"")&amp;" "&amp;IF(AND(E11=$S$11,F11=$U$8),A11,"")&amp;" "&amp;IF(AND(E12=$S$11,F12=$U$8),A12,"")&amp;" "&amp;IF(AND(E13=$S$11,F13=$U$8),A13,"")&amp;" "&amp;IF(AND(E14=$S$11,F14=$U$8),A14,"")&amp;" "&amp;IF(AND(E15=$S$11,F15=$U$8),A15,"")&amp;" "&amp;IF(AND(E16=$S$11,F16=$U$8),A16,"")&amp;" "&amp;IF(AND(E17=$S$11,F17=$U$8),A17,"")&amp;" "&amp;IF(AND(E18=$S$11,F18=$U$8),A18,"")&amp;" "&amp;IF(AND(E19=$S$11,F19=$U$8),A19,"")&amp;" "&amp;IF(AND(E20=$S$11,F20=$U$8),A20,"")&amp;" "&amp;IF(AND(E21=$S$11,F21=$U$8),A21,"")&amp;" "&amp;IF(AND(E22=$S$11,F22=$U$8),A22,"")&amp;" "&amp;IF(AND(E23=$S$11,F23=$U$8),A23,"")&amp;" "&amp;IF(AND(E24=$S$11,F24=$U$8),A24,"")&amp;" "&amp;IF(AND(E25=$S$11,F25=$U$8),A25,"")&amp;" "&amp;IF(AND(E26=$S$11,F26=$U$8),A26,"")&amp;" "&amp;IF(AND(E27=$S$11,F27=$U$8),A27,"")&amp;" "&amp;IF(AND(E28=$S$11,F28=$U$8),A28,"")</f>
        <v xml:space="preserve">                   </v>
      </c>
      <c r="M11" s="93" t="str">
        <f>+IF(AND(E9=$S$11,F9=$V$8),A9,"")&amp;" "&amp;IF(AND(E10=$S$11,F10=$V$8),A10,"")&amp;" "&amp;IF(AND(E11=$S$11,F11=$V$8),A11,"")&amp;" "&amp;IF(AND(E12=$S$11,F12=$V$8),A12,"")&amp;" "&amp;IF(AND(E13=$S$11,F13=$V$8),A13,"")&amp;" "&amp;IF(AND(E14=$S$11,F14=$V$8),A14,"")&amp;" "&amp;IF(AND(E15=$S$11,F15=$V$8),A15,"")&amp;" "&amp;IF(AND(E16=$S$11,F16=$V$8),A16,"")&amp;" "&amp;IF(AND(E17=$S$11,F17=$V$8),A17,"")&amp;" "&amp;IF(AND(E18=$S$11,F18=$V$8),A18,"")&amp;" "&amp;IF(AND(E19=$S$11,F19=$V$8),A19,"")&amp;" "&amp;IF(AND(E20=$S$11,F20=$V$8),A20,"")&amp;" "&amp;IF(AND(E21=$S$11,F21=$V$8),A21,"")&amp;" "&amp;IF(AND(E22=$S$11,F22=$V$8),A22,"")&amp;" "&amp;IF(AND(E23=$S$11,F23=$V$8),A23,"")&amp;" "&amp;IF(AND(E24=$S$11,F24=$V$8),A24,"")&amp;" "&amp;IF(AND(E25=$S$11,F25=$V$8),A25,"")&amp;" "&amp;IF(AND(E26=$S$11,F26=$V$8),A26,"")&amp;" "&amp;IF(AND(E27=$S$11,F27=$V$8),A27,"")&amp;" "&amp;IF(AND(E28=$S$11,F28=$V$8),A28,"")</f>
        <v xml:space="preserve">                   </v>
      </c>
      <c r="N11" s="89" t="str">
        <f>+IF(AND(E9=$S$11,F9=$W$8),A9,"")&amp;" "&amp;IF(AND(E10=$S$11,F10=$W$8),A10,"")&amp;" "&amp;IF(AND(E11=$S$11,F11=$W$8),A11,"")&amp;" "&amp;IF(AND(E12=$S$11,F12=$W$8),A12,"")&amp;" "&amp;IF(AND(E13=$S$11,F13=$W$8),A13,"")&amp;" "&amp;IF(AND(E14=$S$11,F14=$W$8),A14,"")&amp;" "&amp;IF(AND(E15=$S$11,F15=$W$8),A15,"")&amp;" "&amp;IF(AND(E16=$S$11,F16=$W$8),A16,"")&amp;" "&amp;IF(AND(E17=$S$11,F17=$W$8),A17,"")&amp;" "&amp;IF(AND(E18=$S$11,F18=$W$8),A18,"")&amp;" "&amp;IF(AND(E19=$S$11,F19=$W$8),A19,"")&amp;" "&amp;IF(AND(E20=$S$11,F20=$W$8),A20,"")&amp;" "&amp;IF(AND(E21=$S$11,F21=$W$8),A21,"")&amp;" "&amp;IF(AND(E22=$S$11,F22=$W$8),A22,"")&amp;" "&amp;IF(AND(E23=$S$11,F23=$W$8),A23,"")&amp;" "&amp;IF(AND(E24=$S$11,F24=$W$8),A24,"")&amp;" "&amp;IF(AND(E25=$S$11,F25=$W$8),A25,"")&amp;" "&amp;IF(AND(E26=$S$11,F26=$W$8),A26,"")&amp;" "&amp;IF(AND(E27=$S$11,F27=$W$8),A27,"")&amp;" "&amp;IF(AND(E28=$S$11,F28=$W$8),A28,"")</f>
        <v xml:space="preserve">                   </v>
      </c>
      <c r="O11" s="90" t="str">
        <f>+IF(AND(E9=$S$11,F9=$X$8),A9,"")&amp;" "&amp;IF(AND(E10=$S$11,F10=$X$8),A10,"")&amp;" "&amp;IF(AND(E11=$S$11,F11=$X$8),A11,"")&amp;" "&amp;IF(AND(E12=$S$11,F12=$X$8),A12,"")&amp;" "&amp;IF(AND(E13=$S$11,F13=$X$8),A13,"")&amp;" "&amp;IF(AND(E14=$S$11,F14=$X$8),A14,"")&amp;" "&amp;IF(AND(E15=$S$11,F15=$X$8),A15,"")&amp;" "&amp;IF(AND(E16=$S$11,F16=$X$8),A16,"")&amp;" "&amp;IF(AND(E17=$S$11,F17=$X$8),A17,"")&amp;" "&amp;IF(AND(E18=$S$11,F18=$X$8),A18,"")&amp;" "&amp;IF(AND(E19=$S$11,F19=$X$8),A19,"")&amp;" "&amp;IF(AND(E20=$S$11,F20=$X$8),A20,"")&amp;" "&amp;IF(AND(E21=$S$11,F21=$X$8),A21,"")&amp;" "&amp;IF(AND(E22=$S$11,F22=$X$8),A22,"")&amp;" "&amp;IF(AND(E23=$S$11,F23=$X$8),A23,"")&amp;" "&amp;IF(AND(E24=$S$11,F24=$X$8),A24,"")&amp;" "&amp;IF(AND(E25=$S$11,F25=$X$8),A25,"")&amp;" "&amp;IF(AND(E26=$S$11,F26=$X$8),A26,"")&amp;" "&amp;IF(AND(E27=$S$11,F27=$X$8),A27,"")&amp;" "&amp;IF(AND(E28=$S$11,F28=$X$8),A28,"")</f>
        <v xml:space="preserve">                   </v>
      </c>
      <c r="P11" s="88"/>
      <c r="Q11" s="562"/>
      <c r="R11" s="91">
        <v>0.6</v>
      </c>
      <c r="S11" s="82" t="s">
        <v>295</v>
      </c>
      <c r="T11" s="93" t="s">
        <v>297</v>
      </c>
      <c r="U11" s="93" t="s">
        <v>297</v>
      </c>
      <c r="V11" s="93" t="s">
        <v>297</v>
      </c>
      <c r="W11" s="89" t="s">
        <v>315</v>
      </c>
      <c r="X11" s="90" t="s">
        <v>316</v>
      </c>
      <c r="AA11" s="72"/>
      <c r="AB11" s="72"/>
      <c r="AC11" s="84"/>
      <c r="AD11" s="94"/>
      <c r="AE11" s="95"/>
      <c r="AF11" s="92"/>
      <c r="AG11" s="92"/>
      <c r="AH11" s="92"/>
      <c r="AI11" s="92"/>
      <c r="AJ11" s="96"/>
      <c r="AK11" s="84"/>
      <c r="AL11" s="84"/>
    </row>
    <row r="12" spans="1:38" ht="93" customHeight="1" x14ac:dyDescent="0.25">
      <c r="A12" s="85" t="str">
        <f>'2 CONTEXTO E IDENTIFICACIÓN'!A12</f>
        <v>R4</v>
      </c>
      <c r="B12" s="86" t="str">
        <f>+'2 CONTEXTO E IDENTIFICACIÓN'!J12</f>
        <v xml:space="preserve"> por a causa de </v>
      </c>
      <c r="C12" s="116">
        <f>+'5 VALORACIÓN DEL CONTROL'!T31</f>
        <v>0.36</v>
      </c>
      <c r="D12" s="87" t="str">
        <f>+'5 VALORACIÓN DEL CONTROL'!U31</f>
        <v/>
      </c>
      <c r="E12" s="117" t="str">
        <f t="shared" si="0"/>
        <v>Baja</v>
      </c>
      <c r="F12" s="117" t="str">
        <f t="shared" si="1"/>
        <v/>
      </c>
      <c r="G12" s="86" t="b">
        <f t="shared" ref="G12:G28" si="2">+IF(E12=$S$9,IF(F12=$T$8,$T$9,IF(F12=$U$8,$U$9,IF(F12=$V$8,$V$9,IF(F12=$W$8,$W$9,IF(F12=$X$8,$X$9))))),IF(E12=$S$10,IF(F12=$T$8,$T$10,IF(F12=$U$8,$U$10,IF(F12=$V$8,$V$10,IF(F12=$W$8,$W$10,IF(F12=$X$8,$X$10))))),IF(E12=$S$11,IF(F12=$T$8,$T$11,IF(F12=$U$8,$U$11,IF(F12=$V$8,$V$11,IF(F12=$W$8,$W$11,IF(F12=$X$8,$X$11))))),IF(E12=$S$12,IF(F12=$T$8,$T$12,IF(F12=$U$8,$U$12,IF(F12=$V$8,$V$12,IF(F12=$W$8,$W$12,IF(F12=$X$8,$X$12))))),IF(E12=$S$13,IF(F12=$T$8,$T$13,IF(F12=$U$8,$U$13,IF(F12=$V$8,$V$13,IF(F12=$W$8,$W$13,IF(F12=$X$8,$X$13))))),"")))))</f>
        <v>0</v>
      </c>
      <c r="H12" s="88"/>
      <c r="I12" s="494"/>
      <c r="J12" s="79" t="s">
        <v>291</v>
      </c>
      <c r="K12" s="97" t="str">
        <f>+IF(AND(E9=$S$12,F9=$T$8),A9,"")&amp;" "&amp;IF(AND(E10=$S$12,F10=$T$8),A10,"")&amp;" "&amp;IF(AND(E11=$S$12,F11=$T$8),A11,"")&amp;" "&amp;IF(AND(E12=$S$12,F12=$T$8),A12,"")&amp;" "&amp;IF(AND(E13=$S$12,F13=$T$8),A13,"")&amp;" "&amp;IF(AND(E14=$S$12,F14=$T$8),A14,"")&amp;" "&amp;IF(AND(E15=$S$12,F15=$T$8),A15,"")&amp;" "&amp;IF(AND(E16=$S$12,F16=$T$8),A16,"")&amp;" "&amp;IF(AND(E17=$S$12,F17=$T$8),A17,"")&amp;" "&amp;IF(AND(E18=$S$12,F18=$T$8),A18,"")&amp;" "&amp;IF(AND(E19=$S$12,F19=$T$8),A19,"")&amp;" "&amp;IF(AND(E20=$S$12,F20=$T$8),A20,"")&amp;" "&amp;IF(AND(E21=$S$12,F21=$T$8),A21,"")&amp;" "&amp;IF(AND(E22=$S$12,F22=$T$8),A22,"")&amp;" "&amp;IF(AND(E23=$S$12,F23=$T$8),A23,"")&amp;" "&amp;IF(AND(E24=$S$12,F24=$T$8),A24,"")&amp;" "&amp;IF(AND(E25=$S$12,F25=$T$8),A25,"")&amp;" "&amp;IF(AND(E26=$S$12,F26=$T$8),A26,"")&amp;" "&amp;IF(AND(E27=$S$12,F27=$T$8),A27,"")&amp;" "&amp;IF(AND(E28=$S$12,F28=$T$8),A28,"")</f>
        <v xml:space="preserve">                   </v>
      </c>
      <c r="L12" s="93" t="str">
        <f>+IF(AND(E9=$S$12,F9=$U$8),A9,"")&amp;" "&amp;IF(AND(E10=$S$12,F10=$U$8),A10,"")&amp;" "&amp;IF(AND(E11=$S$12,F11=$U$8),A11,"")&amp;" "&amp;IF(AND(E12=$S$12,F12=$U$8),A12,"")&amp;" "&amp;IF(AND(E13=$S$12,F13=$U$8),A13,"")&amp;" "&amp;IF(AND(E14=$S$12,F14=$U$8),A14,"")&amp;" "&amp;IF(AND(E15=$S$12,F15=$U$8),A15,"")&amp;" "&amp;IF(AND(E16=$S$12,F16=$U$8),A16,"")&amp;" "&amp;IF(AND(E17=$S$12,F17=$U$8),A17,"")&amp;" "&amp;IF(AND(E18=$S$12,F18=$U$8),A18,"")&amp;" "&amp;IF(AND(E19=$S$12,F19=$U$8),A19,"")&amp;" "&amp;IF(AND(E20=$S$12,F20=$U$8),A20,"")&amp;" "&amp;IF(AND(E21=$S$12,F21=$U$8),A21,"")&amp;" "&amp;IF(AND(E22=$S$12,F22=$U$8),A22,"")&amp;" "&amp;IF(AND(E23=$S$12,F23=$U$8),A23,"")&amp;" "&amp;IF(AND(E24=$S$12,F24=$U$8),A24,"")&amp;" "&amp;IF(AND(E25=$S$12,F25=$U$8),A25,"")&amp;" "&amp;IF(AND(E26=$S$12,F26=$U$8),A26,"")&amp;" "&amp;IF(AND(E27=$S$12,F27=$U$8),A27,"")&amp;" "&amp;IF(AND(E28=$S$12,F28=$U$8),A28,"")</f>
        <v xml:space="preserve">                   </v>
      </c>
      <c r="M12" s="93" t="str">
        <f>+IF(AND(E9=$S$12,F9=$V$8),A9,"")&amp;" "&amp;IF(AND(E10=$S$12,F10=$V$8),A10,"")&amp;" "&amp;IF(AND(E11=$S$12,F11=$V$8),A11,"")&amp;" "&amp;IF(AND(E12=$S$12,F12=$V$8),A12,"")&amp;" "&amp;IF(AND(E13=$S$12,F13=$V$8),A13,"")&amp;" "&amp;IF(AND(E14=$S$12,F14=$V$8),A14,"")&amp;" "&amp;IF(AND(E15=$S$12,F15=$V$8),A15,"")&amp;" "&amp;IF(AND(E16=$S$12,F16=$V$8),A16,"")&amp;" "&amp;IF(AND(E17=$S$12,F17=$V$8),A17,"")&amp;" "&amp;IF(AND(E18=$S$12,F18=$V$8),A18,"")&amp;" "&amp;IF(AND(E19=$S$12,F19=$V$8),A19,"")&amp;" "&amp;IF(AND(E20=$S$12,F20=$V$8),A20,"")&amp;" "&amp;IF(AND(E21=$S$12,F21=$V$8),A21,"")&amp;" "&amp;IF(AND(E22=$S$12,F22=$V$8),A22,"")&amp;" "&amp;IF(AND(E23=$S$12,F23=$V$8),A23,"")&amp;" "&amp;IF(AND(E24=$S$12,F24=$V$8),A24,"")&amp;" "&amp;IF(AND(E25=$S$12,F25=$V$8),A25,"")&amp;" "&amp;IF(AND(E26=$S$12,F26=$V$8),A26,"")&amp;" "&amp;IF(AND(E27=$S$12,F27=$V$8),A27,"")&amp;" "&amp;IF(AND(E28=$S$12,F28=$V$8),A28,"")</f>
        <v xml:space="preserve">R6                   </v>
      </c>
      <c r="N12" s="89" t="str">
        <f>+IF(AND(E9=$S$12,F9=$W$8),A9,"")&amp;" "&amp;IF(AND(E10=$S$12,F10=$W$8),A10,"")&amp;" "&amp;IF(AND(E11=$S$12,F11=$W$8),A11,"")&amp;" "&amp;IF(AND(E12=$S$12,F12=$W$8),A12,"")&amp;" "&amp;IF(AND(E13=$S$12,F13=$W$8),A13,"")&amp;" "&amp;IF(AND(E14=$S$12,F14=$W$8),A14,"")&amp;" "&amp;IF(AND(E15=$S$12,F15=$W$8),A15,"")&amp;" "&amp;IF(AND(E16=$S$12,F16=$W$8),A16,"")&amp;" "&amp;IF(AND(E17=$S$12,F17=$W$8),A17,"")&amp;" "&amp;IF(AND(E18=$S$12,F18=$W$8),A18,"")&amp;" "&amp;IF(AND(E19=$S$12,F19=$W$8),A19,"")&amp;" "&amp;IF(AND(E20=$S$12,F20=$W$8),A20,"")&amp;" "&amp;IF(AND(E21=$S$12,F21=$W$8),A21,"")&amp;" "&amp;IF(AND(E22=$S$12,F22=$W$8),A22,"")&amp;" "&amp;IF(AND(E23=$S$12,F23=$W$8),A23,"")&amp;" "&amp;IF(AND(E24=$S$12,F24=$W$8),A24,"")&amp;" "&amp;IF(AND(E25=$S$12,F25=$W$8),A25,"")&amp;" "&amp;IF(AND(E26=$S$12,F26=$W$8),A26,"")&amp;" "&amp;IF(AND(E27=$S$12,F27=$W$8),A27,"")&amp;" "&amp;IF(AND(E28=$S$12,F28=$W$8),A28,"")</f>
        <v xml:space="preserve">                   </v>
      </c>
      <c r="O12" s="90" t="str">
        <f>+IF(AND(E9=$S$12,F9=$X$8),A9,"")&amp;" "&amp;IF(AND(E10=$S$12,F10=$X$8),A10,"")&amp;" "&amp;IF(AND(E11=$S$12,F11=$X$8),A11,"")&amp;" "&amp;IF(AND(E12=$S$12,F12=$X$8),A12,"")&amp;" "&amp;IF(AND(E13=$S$12,F13=$X$8),A13,"")&amp;" "&amp;IF(AND(E14=$S$12,F14=$X$8),A14,"")&amp;" "&amp;IF(AND(E15=$S$12,F15=$X$8),A15,"")&amp;" "&amp;IF(AND(E16=$S$12,F16=$X$8),A16,"")&amp;" "&amp;IF(AND(E17=$S$12,F17=$X$8),A17,"")&amp;" "&amp;IF(AND(E18=$S$12,F18=$X$8),A18,"")&amp;" "&amp;IF(AND(E19=$S$12,F19=$X$8),A19,"")&amp;" "&amp;IF(AND(E20=$S$12,F20=$X$8),A20,"")&amp;" "&amp;IF(AND(E21=$S$12,F21=$X$8),A21,"")&amp;" "&amp;IF(AND(E22=$S$12,F22=$X$8),A22,"")&amp;" "&amp;IF(AND(E23=$S$12,F23=$X$8),A23,"")&amp;" "&amp;IF(AND(E24=$S$12,F24=$X$8),A24,"")&amp;" "&amp;IF(AND(E25=$S$12,F25=$X$8),A25,"")&amp;" "&amp;IF(AND(E26=$S$12,F26=$X$8),A26,"")&amp;" "&amp;IF(AND(E27=$S$12,F27=$X$8),A27,"")&amp;" "&amp;IF(AND(E28=$S$12,F28=$X$8),A28,"")</f>
        <v xml:space="preserve">                   </v>
      </c>
      <c r="P12" s="88"/>
      <c r="Q12" s="562"/>
      <c r="R12" s="91">
        <v>0.4</v>
      </c>
      <c r="S12" s="82" t="s">
        <v>291</v>
      </c>
      <c r="T12" s="97" t="s">
        <v>317</v>
      </c>
      <c r="U12" s="93" t="s">
        <v>297</v>
      </c>
      <c r="V12" s="93" t="s">
        <v>297</v>
      </c>
      <c r="W12" s="89" t="s">
        <v>315</v>
      </c>
      <c r="X12" s="90" t="s">
        <v>316</v>
      </c>
      <c r="AA12" s="72"/>
      <c r="AB12" s="72"/>
      <c r="AC12" s="84"/>
      <c r="AD12" s="94"/>
      <c r="AE12" s="95"/>
      <c r="AF12" s="92"/>
      <c r="AG12" s="92"/>
      <c r="AH12" s="92"/>
      <c r="AI12" s="96"/>
      <c r="AJ12" s="92"/>
      <c r="AK12" s="84"/>
      <c r="AL12" s="84"/>
    </row>
    <row r="13" spans="1:38" ht="93" customHeight="1" thickBot="1" x14ac:dyDescent="0.3">
      <c r="A13" s="85" t="str">
        <f>'2 CONTEXTO E IDENTIFICACIÓN'!A13</f>
        <v>R5</v>
      </c>
      <c r="B13" s="86" t="str">
        <f>+'2 CONTEXTO E IDENTIFICACIÓN'!J13</f>
        <v xml:space="preserve"> por a causa de </v>
      </c>
      <c r="C13" s="116">
        <f>+'5 VALORACIÓN DEL CONTROL'!T37</f>
        <v>0.36</v>
      </c>
      <c r="D13" s="87" t="str">
        <f>+'5 VALORACIÓN DEL CONTROL'!U37</f>
        <v/>
      </c>
      <c r="E13" s="117" t="str">
        <f t="shared" si="0"/>
        <v>Baja</v>
      </c>
      <c r="F13" s="117" t="str">
        <f t="shared" si="1"/>
        <v/>
      </c>
      <c r="G13" s="86" t="b">
        <f t="shared" si="2"/>
        <v>0</v>
      </c>
      <c r="H13" s="88"/>
      <c r="I13" s="495"/>
      <c r="J13" s="98" t="s">
        <v>287</v>
      </c>
      <c r="K13" s="99" t="str">
        <f>+IF(AND(E9=$S$13,F9=$T$8),A9,"")&amp;" "&amp;IF(AND(E10=$S$13,F10=$T$8),A10,"")&amp;" "&amp;IF(AND(E11=$S$13,F11=$T$8),A11,"")&amp;" "&amp;IF(AND(E12=$S$13,F12=$T$8),A12,"")&amp;" "&amp;IF(AND(E13=$S$13,F13=$T$8),A13,"")&amp;" "&amp;IF(AND(E14=$S$13,F14=$T$8),A14,"")&amp;" "&amp;IF(AND(E15=$S$13,F15=$T$8),A15,"")&amp;" "&amp;IF(AND(E16=$S$13,F16=$T$8),A16,"")&amp;" "&amp;IF(AND(E17=$S$13,F17=$T$8),A17,"")&amp;" "&amp;IF(AND(E18=$S$13,F18=$T$8),A18,"")&amp;" "&amp;IF(AND(E19=$S$13,F19=$T$8),A19,"")&amp;" "&amp;IF(AND(E20=$S$13,F20=$T$8),A20,"")&amp;" "&amp;IF(AND(E21=$S$13,F21=$T$8),A21,"")&amp;" "&amp;IF(AND(E22=$S$13,F22=$T$8),A22,"")&amp;" "&amp;IF(AND(E23=$S$13,F23=$T$8),A23,"")&amp;" "&amp;IF(AND(E24=$S$13,F24=$T$8),A24,"")&amp;" "&amp;IF(AND(E25=$S$13,F25=$T$8),A25,"")&amp;" "&amp;IF(AND(E26=$S$13,F26=$T$8),A26,"")&amp;" "&amp;IF(AND(E27=$S$13,F27=$T$8),A27,"")&amp;" "&amp;IF(AND(E28=$S$13,F28=$T$8),A28,"")</f>
        <v xml:space="preserve">                   </v>
      </c>
      <c r="L13" s="99" t="str">
        <f>+IF(AND(E9=$S$13,F9=$U$8),A9,"")&amp;" "&amp;IF(AND(E10=$S$13,F10=$U$8),A10,"")&amp;" "&amp;IF(AND(E11=$S$13,F11=$U$8),A11,"")&amp;" "&amp;IF(AND(E12=$S$13,F12=$U$8),A12,"")&amp;" "&amp;IF(AND(E13=$S$13,F13=$U$8),A13,"")&amp;" "&amp;IF(AND(E14=$S$13,F14=$U$8),A14,"")&amp;" "&amp;IF(AND(E15=$S$13,F15=$U$8),A15,"")&amp;" "&amp;IF(AND(E16=$S$13,F16=$U$8),A16,"")&amp;" "&amp;IF(AND(E17=$S$13,F17=$U$8),A17,"")&amp;" "&amp;IF(AND(E18=$S$13,F18=$U$8),A18,"")&amp;" "&amp;IF(AND(E19=$S$13,F19=$U$8),A19,"")&amp;" "&amp;IF(AND(E20=$S$13,F20=$U$8),A20,"")&amp;" "&amp;IF(AND(E21=$S$13,F21=$U$8),A21,"")&amp;" "&amp;IF(AND(E22=$S$13,F22=$U$8),A22,"")&amp;" "&amp;IF(AND(E23=$S$13,F23=$U$8),A23,"")&amp;" "&amp;IF(AND(E24=$S$13,F24=$U$8),A24,"")&amp;" "&amp;IF(AND(E25=$S$13,F25=$U$8),A25,"")&amp;" "&amp;IF(AND(E26=$S$13,F26=$U$8),A26,"")&amp;" "&amp;IF(AND(E27=$S$13,F27=$U$8),A27,"")&amp;" "&amp;IF(AND(E28=$S$13,F28=$U$8),A28,"")</f>
        <v xml:space="preserve">                   </v>
      </c>
      <c r="M13" s="100" t="str">
        <f>+IF(AND(E9=$S$13,F9=$V$8),A9,"")&amp;" "&amp;IF(AND(E10=$S$13,F10=$V$8),A10,"")&amp;" "&amp;IF(AND(E11=$S$13,F11=$V$8),A11,"")&amp;" "&amp;IF(AND(E12=$S$13,F12=$V$8),A12,"")&amp;" "&amp;IF(AND(E13=$S$13,F13=$V$8),A13,"")&amp;" "&amp;IF(AND(E14=$S$13,F14=$V$8),A14,"")&amp;" "&amp;IF(AND(E15=$S$13,F15=$V$8),A15,"")&amp;" "&amp;IF(AND(E16=$S$13,F16=$V$8),A16,"")&amp;" "&amp;IF(AND(E17=$S$13,F17=$V$8),A17,"")&amp;" "&amp;IF(AND(E18=$S$13,F18=$V$8),A18,"")&amp;" "&amp;IF(AND(E19=$S$13,F19=$V$8),A19,"")&amp;" "&amp;IF(AND(E20=$S$13,F20=$V$8),A20,"")&amp;" "&amp;IF(AND(E21=$S$13,F21=$V$8),A21,"")&amp;" "&amp;IF(AND(E22=$S$13,F22=$V$8),A22,"")&amp;" "&amp;IF(AND(E23=$S$13,F23=$V$8),A23,"")&amp;" "&amp;IF(AND(E24=$S$13,F24=$V$8),A24,"")&amp;" "&amp;IF(AND(E25=$S$13,F25=$V$8),A25,"")&amp;" "&amp;IF(AND(E26=$S$13,F26=$V$8),A26,"")&amp;" "&amp;IF(AND(E27=$S$13,F27=$V$8),A27,"")&amp;" "&amp;IF(AND(E28=$S$13,F28=$V$8),A28,"")</f>
        <v xml:space="preserve">                   </v>
      </c>
      <c r="N13" s="101" t="str">
        <f>+IF(AND(E9=$S$13,F9=$W$8),A9,"")&amp;" "&amp;IF(AND(E10=$S$13,F10=$W$8),A10,"")&amp;" "&amp;IF(AND(E11=$S$13,F11=$W$8),A11,"")&amp;" "&amp;IF(AND(E12=$S$13,F12=$W$8),A12,"")&amp;" "&amp;IF(AND(E13=$S$13,F13=$W$8),A13,"")&amp;" "&amp;IF(AND(E14=$S$13,F14=$W$8),A14,"")&amp;" "&amp;IF(AND(E15=$S$13,F15=$W$8),A15,"")&amp;" "&amp;IF(AND(E16=$S$13,F16=$W$8),A16,"")&amp;" "&amp;IF(AND(E17=$S$13,F17=$W$8),A17,"")&amp;" "&amp;IF(AND(E18=$S$13,F18=$W$8),A18,"")&amp;" "&amp;IF(AND(E19=$S$13,F19=$W$8),A19,"")&amp;" "&amp;IF(AND(E20=$S$13,F20=$W$8),A20,"")&amp;" "&amp;IF(AND(E21=$S$13,F21=$W$8),A21,"")&amp;" "&amp;IF(AND(E22=$S$13,F22=$W$8),A22,"")&amp;" "&amp;IF(AND(E23=$S$13,F23=$W$8),A23,"")&amp;" "&amp;IF(AND(E24=$S$13,F24=$W$8),A24,"")&amp;" "&amp;IF(AND(E25=$S$13,F25=$W$8),A25,"")&amp;" "&amp;IF(AND(E26=$S$13,F26=$W$8),A26,"")&amp;" "&amp;IF(AND(E27=$S$13,F27=$W$8),A27,"")&amp;" "&amp;IF(AND(E28=$S$13,F28=$W$8),A28,"")</f>
        <v xml:space="preserve">                   </v>
      </c>
      <c r="O13" s="102" t="str">
        <f>+IF(AND(E9=$S$13,F9=$X$8),A9,"")&amp;" "&amp;IF(AND(E10=$S$13,F10=$X$8),A10,"")&amp;" "&amp;IF(AND(E11=$S$13,F11=$X$8),A11,"")&amp;" "&amp;IF(AND(E12=$S$13,F12=$X$8),A12,"")&amp;" "&amp;IF(AND(E13=$S$13,F13=$X$8),A13,"")&amp;" "&amp;IF(AND(E14=$S$13,F14=$X$8),A14,"")&amp;" "&amp;IF(AND(E15=$S$13,F15=$X$8),A15,"")&amp;" "&amp;IF(AND(E16=$S$13,F16=$X$8),A16,"")&amp;" "&amp;IF(AND(E17=$S$13,F17=$X$8),A17,"")&amp;" "&amp;IF(AND(E18=$S$13,F18=$X$8),A18,"")&amp;" "&amp;IF(AND(E19=$S$13,F19=$X$8),A19,"")&amp;" "&amp;IF(AND(E20=$S$13,F20=$X$8),A20,"")&amp;" "&amp;IF(AND(E21=$S$13,F21=$X$8),A21,"")&amp;" "&amp;IF(AND(E22=$S$13,F22=$X$8),A22,"")&amp;" "&amp;IF(AND(E23=$S$13,F23=$X$8),A23,"")&amp;" "&amp;IF(AND(E24=$S$13,F24=$X$8),A24,"")&amp;" "&amp;IF(AND(E25=$S$13,F25=$X$8),A25,"")&amp;" "&amp;IF(AND(E26=$S$13,F26=$X$8),A26,"")&amp;" "&amp;IF(AND(E27=$S$13,F27=$X$8),A27,"")&amp;" "&amp;IF(AND(E28=$S$13,F28=$X$8),A28,"")</f>
        <v xml:space="preserve">                   </v>
      </c>
      <c r="P13" s="88"/>
      <c r="Q13" s="562"/>
      <c r="R13" s="103">
        <v>0.2</v>
      </c>
      <c r="S13" s="104" t="s">
        <v>287</v>
      </c>
      <c r="T13" s="99" t="s">
        <v>317</v>
      </c>
      <c r="U13" s="99" t="s">
        <v>317</v>
      </c>
      <c r="V13" s="100" t="s">
        <v>297</v>
      </c>
      <c r="W13" s="101" t="s">
        <v>315</v>
      </c>
      <c r="X13" s="102" t="s">
        <v>316</v>
      </c>
      <c r="AA13" s="72"/>
      <c r="AB13" s="72"/>
      <c r="AC13" s="84"/>
      <c r="AD13" s="94"/>
      <c r="AE13" s="95"/>
      <c r="AF13" s="92"/>
      <c r="AG13" s="92"/>
      <c r="AH13" s="92"/>
      <c r="AI13" s="105"/>
      <c r="AJ13" s="92"/>
      <c r="AK13" s="84"/>
      <c r="AL13" s="84"/>
    </row>
    <row r="14" spans="1:38" ht="93" customHeight="1" x14ac:dyDescent="0.25">
      <c r="A14" s="85" t="str">
        <f>'2 CONTEXTO E IDENTIFICACIÓN'!A14</f>
        <v>R6</v>
      </c>
      <c r="B14" s="86" t="str">
        <f>+'2 CONTEXTO E IDENTIFICACIÓN'!J14</f>
        <v xml:space="preserve"> por a causa de </v>
      </c>
      <c r="C14" s="116">
        <f>+'5 VALORACIÓN DEL CONTROL'!T43</f>
        <v>0.36</v>
      </c>
      <c r="D14" s="87" t="str">
        <f>+'5 VALORACIÓN DEL CONTROL'!U43</f>
        <v/>
      </c>
      <c r="E14" s="117" t="str">
        <f t="shared" si="0"/>
        <v>Baja</v>
      </c>
      <c r="F14" s="117" t="str">
        <f t="shared" si="1"/>
        <v/>
      </c>
      <c r="G14" s="86" t="b">
        <f t="shared" si="2"/>
        <v>0</v>
      </c>
      <c r="H14" s="88"/>
      <c r="I14" s="88"/>
      <c r="J14" s="88"/>
      <c r="K14" s="88"/>
      <c r="L14" s="88"/>
      <c r="M14" s="88"/>
      <c r="N14" s="88"/>
      <c r="O14" s="88"/>
      <c r="P14" s="88"/>
      <c r="AA14" s="72"/>
      <c r="AB14" s="72"/>
      <c r="AC14" s="84"/>
      <c r="AD14" s="94"/>
      <c r="AE14" s="95"/>
      <c r="AF14" s="92"/>
      <c r="AG14" s="92"/>
      <c r="AH14" s="92"/>
      <c r="AI14" s="92"/>
      <c r="AJ14" s="92"/>
      <c r="AK14" s="84"/>
      <c r="AL14" s="84"/>
    </row>
    <row r="15" spans="1:38" ht="93" customHeight="1" x14ac:dyDescent="0.25">
      <c r="A15" s="85" t="str">
        <f>'2 CONTEXTO E IDENTIFICACIÓN'!A15</f>
        <v>R7</v>
      </c>
      <c r="B15" s="86" t="str">
        <f>+'2 CONTEXTO E IDENTIFICACIÓN'!J15</f>
        <v xml:space="preserve"> por a causa de </v>
      </c>
      <c r="C15" s="116">
        <f>+'5 VALORACIÓN DEL CONTROL'!T49</f>
        <v>0.36</v>
      </c>
      <c r="D15" s="87" t="str">
        <f>+'5 VALORACIÓN DEL CONTROL'!U49</f>
        <v/>
      </c>
      <c r="E15" s="117" t="str">
        <f t="shared" si="0"/>
        <v>Baja</v>
      </c>
      <c r="F15" s="117" t="str">
        <f t="shared" si="1"/>
        <v/>
      </c>
      <c r="G15" s="86" t="b">
        <f t="shared" si="2"/>
        <v>0</v>
      </c>
      <c r="H15" s="88"/>
      <c r="I15" s="88"/>
      <c r="J15" s="88"/>
      <c r="K15" s="88"/>
      <c r="L15" s="88"/>
      <c r="M15" s="88"/>
      <c r="N15" s="88"/>
      <c r="O15" s="88"/>
      <c r="P15" s="88"/>
      <c r="T15" s="76" t="s">
        <v>318</v>
      </c>
      <c r="V15" s="72"/>
      <c r="W15" s="72"/>
      <c r="X15" s="72"/>
      <c r="Y15" s="72"/>
      <c r="Z15" s="72"/>
      <c r="AA15" s="72"/>
      <c r="AB15" s="72"/>
      <c r="AC15" s="84"/>
      <c r="AD15" s="94"/>
      <c r="AE15" s="84"/>
      <c r="AF15" s="95"/>
      <c r="AG15" s="95"/>
      <c r="AH15" s="95"/>
      <c r="AI15" s="95"/>
      <c r="AJ15" s="95"/>
      <c r="AK15" s="84"/>
      <c r="AL15" s="84"/>
    </row>
    <row r="16" spans="1:38" ht="93" customHeight="1" x14ac:dyDescent="0.25">
      <c r="A16" s="85" t="str">
        <f>'2 CONTEXTO E IDENTIFICACIÓN'!A16</f>
        <v>R8</v>
      </c>
      <c r="B16" s="86" t="str">
        <f>+'2 CONTEXTO E IDENTIFICACIÓN'!J16</f>
        <v xml:space="preserve"> por a causa de </v>
      </c>
      <c r="C16" s="116">
        <f>+'5 VALORACIÓN DEL CONTROL'!T55</f>
        <v>0.36</v>
      </c>
      <c r="D16" s="87" t="str">
        <f>+'5 VALORACIÓN DEL CONTROL'!U55</f>
        <v/>
      </c>
      <c r="E16" s="117" t="str">
        <f t="shared" si="0"/>
        <v>Baja</v>
      </c>
      <c r="F16" s="117" t="str">
        <f t="shared" si="1"/>
        <v/>
      </c>
      <c r="G16" s="86" t="b">
        <f t="shared" si="2"/>
        <v>0</v>
      </c>
      <c r="H16" s="88"/>
      <c r="I16" s="88"/>
      <c r="J16" s="88"/>
      <c r="K16" s="88"/>
      <c r="L16" s="88"/>
      <c r="M16" s="88"/>
      <c r="N16" s="88"/>
      <c r="O16" s="88"/>
      <c r="P16" s="88"/>
      <c r="T16" s="106" t="s">
        <v>316</v>
      </c>
      <c r="V16" s="72"/>
      <c r="W16" s="72"/>
      <c r="X16" s="72"/>
      <c r="Y16" s="72"/>
      <c r="Z16" s="72"/>
      <c r="AA16" s="72"/>
      <c r="AB16" s="72"/>
      <c r="AC16" s="84"/>
      <c r="AD16" s="84"/>
      <c r="AE16" s="84"/>
      <c r="AF16" s="92"/>
      <c r="AG16" s="92"/>
      <c r="AH16" s="92"/>
      <c r="AI16" s="92"/>
      <c r="AJ16" s="92"/>
      <c r="AK16" s="84"/>
      <c r="AL16" s="84"/>
    </row>
    <row r="17" spans="1:38" ht="93" customHeight="1" x14ac:dyDescent="0.25">
      <c r="A17" s="85" t="str">
        <f>'2 CONTEXTO E IDENTIFICACIÓN'!A17</f>
        <v>R9</v>
      </c>
      <c r="B17" s="86" t="str">
        <f>+'2 CONTEXTO E IDENTIFICACIÓN'!J17</f>
        <v xml:space="preserve"> por a causa de </v>
      </c>
      <c r="C17" s="116">
        <f>+'5 VALORACIÓN DEL CONTROL'!T61</f>
        <v>0.36</v>
      </c>
      <c r="D17" s="87" t="str">
        <f>+'5 VALORACIÓN DEL CONTROL'!U61</f>
        <v/>
      </c>
      <c r="E17" s="117" t="str">
        <f t="shared" si="0"/>
        <v>Baja</v>
      </c>
      <c r="F17" s="117" t="str">
        <f t="shared" si="1"/>
        <v/>
      </c>
      <c r="G17" s="86" t="b">
        <f t="shared" si="2"/>
        <v>0</v>
      </c>
      <c r="H17" s="88"/>
      <c r="I17" s="88"/>
      <c r="J17" s="88"/>
      <c r="K17" s="88"/>
      <c r="L17" s="88"/>
      <c r="M17" s="88"/>
      <c r="N17" s="88"/>
      <c r="O17" s="88"/>
      <c r="P17" s="88"/>
      <c r="T17" s="89" t="s">
        <v>315</v>
      </c>
      <c r="U17" s="72"/>
      <c r="V17" s="72"/>
      <c r="W17" s="72"/>
      <c r="X17" s="72"/>
      <c r="Y17" s="72"/>
      <c r="Z17" s="72"/>
      <c r="AA17" s="72"/>
      <c r="AB17" s="72"/>
      <c r="AC17" s="84"/>
      <c r="AD17" s="84"/>
      <c r="AE17" s="84"/>
      <c r="AF17" s="92"/>
      <c r="AG17" s="92"/>
      <c r="AH17" s="92"/>
      <c r="AI17" s="92"/>
      <c r="AJ17" s="92"/>
      <c r="AK17" s="84"/>
      <c r="AL17" s="84"/>
    </row>
    <row r="18" spans="1:38" ht="93" customHeight="1" x14ac:dyDescent="0.25">
      <c r="A18" s="85" t="str">
        <f>'2 CONTEXTO E IDENTIFICACIÓN'!A18</f>
        <v>R10</v>
      </c>
      <c r="B18" s="86" t="str">
        <f>+'2 CONTEXTO E IDENTIFICACIÓN'!J18</f>
        <v xml:space="preserve"> por a causa de </v>
      </c>
      <c r="C18" s="116">
        <f>+'5 VALORACIÓN DEL CONTROL'!T67</f>
        <v>0.36</v>
      </c>
      <c r="D18" s="87" t="str">
        <f>+'5 VALORACIÓN DEL CONTROL'!U67</f>
        <v/>
      </c>
      <c r="E18" s="117" t="str">
        <f t="shared" si="0"/>
        <v>Baja</v>
      </c>
      <c r="F18" s="117" t="str">
        <f t="shared" si="1"/>
        <v/>
      </c>
      <c r="G18" s="86" t="b">
        <f t="shared" si="2"/>
        <v>0</v>
      </c>
      <c r="H18" s="88"/>
      <c r="I18" s="88"/>
      <c r="J18" s="88"/>
      <c r="K18" s="88"/>
      <c r="L18" s="88"/>
      <c r="M18" s="88"/>
      <c r="N18" s="88"/>
      <c r="O18" s="88"/>
      <c r="P18" s="88"/>
      <c r="S18" s="107"/>
      <c r="T18" s="93" t="s">
        <v>297</v>
      </c>
      <c r="U18" s="107"/>
      <c r="V18" s="107"/>
      <c r="W18" s="107"/>
      <c r="X18" s="107"/>
      <c r="Y18" s="107"/>
      <c r="Z18" s="107"/>
      <c r="AA18" s="107"/>
      <c r="AB18" s="107"/>
      <c r="AC18" s="84"/>
      <c r="AD18" s="84"/>
      <c r="AE18" s="108"/>
      <c r="AF18" s="108"/>
      <c r="AG18" s="108"/>
      <c r="AH18" s="108"/>
      <c r="AI18" s="108"/>
      <c r="AJ18" s="108"/>
      <c r="AK18" s="84"/>
      <c r="AL18" s="84"/>
    </row>
    <row r="19" spans="1:38" ht="93" customHeight="1" x14ac:dyDescent="0.25">
      <c r="A19" s="85" t="str">
        <f>'2 CONTEXTO E IDENTIFICACIÓN'!A19</f>
        <v>R11</v>
      </c>
      <c r="B19" s="86" t="str">
        <f>+'2 CONTEXTO E IDENTIFICACIÓN'!J19</f>
        <v xml:space="preserve"> por a causa de </v>
      </c>
      <c r="C19" s="116">
        <f>+'5 VALORACIÓN DEL CONTROL'!T73</f>
        <v>0.36</v>
      </c>
      <c r="D19" s="87" t="str">
        <f>+'5 VALORACIÓN DEL CONTROL'!U73</f>
        <v/>
      </c>
      <c r="E19" s="117" t="str">
        <f t="shared" si="0"/>
        <v>Baja</v>
      </c>
      <c r="F19" s="117" t="str">
        <f t="shared" si="1"/>
        <v/>
      </c>
      <c r="G19" s="86" t="b">
        <f t="shared" si="2"/>
        <v>0</v>
      </c>
      <c r="H19" s="88"/>
      <c r="I19" s="88"/>
      <c r="J19" s="88"/>
      <c r="K19" s="88"/>
      <c r="L19" s="88"/>
      <c r="M19" s="88"/>
      <c r="N19" s="88"/>
      <c r="O19" s="88"/>
      <c r="P19" s="88"/>
      <c r="S19" s="107"/>
      <c r="T19" s="97" t="s">
        <v>317</v>
      </c>
      <c r="AA19" s="107"/>
      <c r="AB19" s="107"/>
      <c r="AC19" s="84"/>
      <c r="AD19" s="84"/>
      <c r="AE19" s="84"/>
      <c r="AF19" s="92"/>
      <c r="AG19" s="92"/>
      <c r="AH19" s="92"/>
      <c r="AI19" s="92"/>
      <c r="AJ19" s="92"/>
      <c r="AK19" s="84"/>
      <c r="AL19" s="84"/>
    </row>
    <row r="20" spans="1:38" ht="93" customHeight="1" x14ac:dyDescent="0.25">
      <c r="A20" s="85" t="str">
        <f>'2 CONTEXTO E IDENTIFICACIÓN'!A20</f>
        <v>R12</v>
      </c>
      <c r="B20" s="86" t="str">
        <f>+'2 CONTEXTO E IDENTIFICACIÓN'!J20</f>
        <v xml:space="preserve"> por a causa de </v>
      </c>
      <c r="C20" s="116">
        <f>+'5 VALORACIÓN DEL CONTROL'!T79</f>
        <v>0.36</v>
      </c>
      <c r="D20" s="87" t="str">
        <f>+'5 VALORACIÓN DEL CONTROL'!U79</f>
        <v/>
      </c>
      <c r="E20" s="117" t="str">
        <f t="shared" si="0"/>
        <v>Baja</v>
      </c>
      <c r="F20" s="117" t="str">
        <f t="shared" si="1"/>
        <v/>
      </c>
      <c r="G20" s="86" t="b">
        <f t="shared" si="2"/>
        <v>0</v>
      </c>
      <c r="H20" s="88"/>
      <c r="I20" s="88"/>
      <c r="J20" s="88"/>
      <c r="K20" s="88"/>
      <c r="L20" s="88"/>
      <c r="M20" s="88"/>
      <c r="N20" s="88"/>
      <c r="O20" s="88"/>
      <c r="P20" s="88"/>
      <c r="Q20" s="109"/>
      <c r="R20" s="109"/>
      <c r="S20" s="107"/>
      <c r="AA20" s="107"/>
      <c r="AB20" s="107"/>
      <c r="AC20" s="84"/>
      <c r="AD20" s="84"/>
      <c r="AE20" s="84"/>
      <c r="AF20" s="92"/>
      <c r="AG20" s="92"/>
      <c r="AH20" s="92"/>
      <c r="AI20" s="92"/>
      <c r="AJ20" s="92"/>
      <c r="AK20" s="84"/>
      <c r="AL20" s="84"/>
    </row>
    <row r="21" spans="1:38" ht="93" customHeight="1" x14ac:dyDescent="0.25">
      <c r="A21" s="85" t="str">
        <f>'2 CONTEXTO E IDENTIFICACIÓN'!A21</f>
        <v>R13</v>
      </c>
      <c r="B21" s="86" t="str">
        <f>+'2 CONTEXTO E IDENTIFICACIÓN'!J21</f>
        <v xml:space="preserve"> por a causa de </v>
      </c>
      <c r="C21" s="116">
        <f>+'5 VALORACIÓN DEL CONTROL'!T85</f>
        <v>0.36</v>
      </c>
      <c r="D21" s="87" t="str">
        <f>+'5 VALORACIÓN DEL CONTROL'!U85</f>
        <v/>
      </c>
      <c r="E21" s="117" t="str">
        <f t="shared" si="0"/>
        <v>Baja</v>
      </c>
      <c r="F21" s="117" t="str">
        <f t="shared" si="1"/>
        <v/>
      </c>
      <c r="G21" s="86" t="b">
        <f t="shared" si="2"/>
        <v>0</v>
      </c>
      <c r="H21" s="88"/>
      <c r="I21" s="88"/>
      <c r="J21" s="88"/>
      <c r="K21" s="88"/>
      <c r="L21" s="88"/>
      <c r="M21" s="88"/>
      <c r="N21" s="88"/>
      <c r="O21" s="88"/>
      <c r="P21" s="88"/>
      <c r="Q21" s="109"/>
      <c r="R21" s="109"/>
      <c r="S21" s="110"/>
      <c r="AA21" s="107"/>
      <c r="AB21" s="107"/>
      <c r="AC21" s="84"/>
      <c r="AD21" s="105"/>
      <c r="AE21" s="105"/>
      <c r="AF21" s="105"/>
      <c r="AG21" s="105"/>
      <c r="AH21" s="105"/>
      <c r="AI21" s="105"/>
      <c r="AJ21" s="92"/>
      <c r="AK21" s="84"/>
      <c r="AL21" s="84"/>
    </row>
    <row r="22" spans="1:38" ht="93" customHeight="1" x14ac:dyDescent="0.25">
      <c r="A22" s="85" t="str">
        <f>'2 CONTEXTO E IDENTIFICACIÓN'!A22</f>
        <v>R14</v>
      </c>
      <c r="B22" s="86" t="str">
        <f>+'2 CONTEXTO E IDENTIFICACIÓN'!J22</f>
        <v xml:space="preserve"> por a causa de </v>
      </c>
      <c r="C22" s="116">
        <f>+'5 VALORACIÓN DEL CONTROL'!T91</f>
        <v>0.36</v>
      </c>
      <c r="D22" s="87" t="str">
        <f>+'5 VALORACIÓN DEL CONTROL'!U91</f>
        <v/>
      </c>
      <c r="E22" s="117" t="str">
        <f t="shared" si="0"/>
        <v>Baja</v>
      </c>
      <c r="F22" s="117" t="str">
        <f t="shared" si="1"/>
        <v/>
      </c>
      <c r="G22" s="86" t="b">
        <f t="shared" si="2"/>
        <v>0</v>
      </c>
      <c r="H22" s="88"/>
      <c r="I22" s="88"/>
      <c r="J22" s="88"/>
      <c r="K22" s="88"/>
      <c r="L22" s="88"/>
      <c r="M22" s="88"/>
      <c r="N22" s="88"/>
      <c r="O22" s="88"/>
      <c r="P22" s="88"/>
      <c r="Q22" s="109"/>
      <c r="R22" s="109"/>
      <c r="AC22" s="84"/>
      <c r="AD22" s="111"/>
      <c r="AE22" s="111"/>
      <c r="AF22" s="111"/>
      <c r="AG22" s="111"/>
      <c r="AH22" s="111"/>
      <c r="AI22" s="111"/>
      <c r="AJ22" s="92"/>
      <c r="AK22" s="84"/>
      <c r="AL22" s="84"/>
    </row>
    <row r="23" spans="1:38" ht="93" customHeight="1" x14ac:dyDescent="0.25">
      <c r="A23" s="85" t="str">
        <f>'2 CONTEXTO E IDENTIFICACIÓN'!A23</f>
        <v>R15</v>
      </c>
      <c r="B23" s="86" t="str">
        <f>+'2 CONTEXTO E IDENTIFICACIÓN'!J23</f>
        <v xml:space="preserve"> por a causa de </v>
      </c>
      <c r="C23" s="116">
        <f>+'5 VALORACIÓN DEL CONTROL'!T97</f>
        <v>0.36</v>
      </c>
      <c r="D23" s="87">
        <f>+'5 VALORACIÓN DEL CONTROL'!U97</f>
        <v>0</v>
      </c>
      <c r="E23" s="117" t="str">
        <f t="shared" si="0"/>
        <v>Baja</v>
      </c>
      <c r="F23" s="117" t="str">
        <f t="shared" si="1"/>
        <v/>
      </c>
      <c r="G23" s="86" t="b">
        <f t="shared" si="2"/>
        <v>0</v>
      </c>
      <c r="H23" s="88"/>
      <c r="I23" s="88"/>
      <c r="J23" s="88"/>
      <c r="K23" s="88"/>
      <c r="L23" s="88"/>
      <c r="M23" s="88"/>
      <c r="N23" s="88"/>
      <c r="O23" s="88"/>
      <c r="P23" s="88"/>
      <c r="Q23" s="109"/>
      <c r="R23" s="109"/>
      <c r="AC23" s="84"/>
      <c r="AD23" s="105"/>
      <c r="AE23" s="105"/>
      <c r="AF23" s="105"/>
      <c r="AG23" s="105"/>
      <c r="AH23" s="105"/>
      <c r="AI23" s="105"/>
      <c r="AJ23" s="92"/>
      <c r="AK23" s="84"/>
      <c r="AL23" s="84"/>
    </row>
    <row r="24" spans="1:38" ht="93" customHeight="1" x14ac:dyDescent="0.25">
      <c r="A24" s="85" t="str">
        <f>'2 CONTEXTO E IDENTIFICACIÓN'!A24</f>
        <v>R16</v>
      </c>
      <c r="B24" s="86" t="str">
        <f>+'2 CONTEXTO E IDENTIFICACIÓN'!J24</f>
        <v xml:space="preserve"> por a causa de </v>
      </c>
      <c r="C24" s="116">
        <f>+'5 VALORACIÓN DEL CONTROL'!T103</f>
        <v>0.36</v>
      </c>
      <c r="D24" s="87">
        <f>+'5 VALORACIÓN DEL CONTROL'!U103</f>
        <v>0</v>
      </c>
      <c r="E24" s="117" t="str">
        <f t="shared" si="0"/>
        <v>Baja</v>
      </c>
      <c r="F24" s="117" t="str">
        <f t="shared" si="1"/>
        <v/>
      </c>
      <c r="G24" s="86" t="b">
        <f t="shared" si="2"/>
        <v>0</v>
      </c>
      <c r="H24" s="88"/>
      <c r="I24" s="88"/>
      <c r="J24" s="88"/>
      <c r="K24" s="88"/>
      <c r="L24" s="88"/>
      <c r="M24" s="88"/>
      <c r="N24" s="88"/>
      <c r="O24" s="88"/>
      <c r="P24" s="88"/>
      <c r="AC24" s="84"/>
      <c r="AD24" s="105"/>
      <c r="AE24" s="105"/>
      <c r="AF24" s="105"/>
      <c r="AG24" s="105"/>
      <c r="AH24" s="105"/>
      <c r="AI24" s="105"/>
      <c r="AJ24" s="92"/>
      <c r="AK24" s="84"/>
      <c r="AL24" s="84"/>
    </row>
    <row r="25" spans="1:38" ht="93" customHeight="1" x14ac:dyDescent="0.3">
      <c r="A25" s="85" t="str">
        <f>'2 CONTEXTO E IDENTIFICACIÓN'!A25</f>
        <v>R17</v>
      </c>
      <c r="B25" s="86" t="str">
        <f>+'2 CONTEXTO E IDENTIFICACIÓN'!J25</f>
        <v xml:space="preserve"> por a causa de </v>
      </c>
      <c r="C25" s="116">
        <f>+'5 VALORACIÓN DEL CONTROL'!T109</f>
        <v>0.36</v>
      </c>
      <c r="D25" s="87">
        <f>+'5 VALORACIÓN DEL CONTROL'!U109</f>
        <v>0</v>
      </c>
      <c r="E25" s="117" t="str">
        <f t="shared" si="0"/>
        <v>Baja</v>
      </c>
      <c r="F25" s="117" t="str">
        <f t="shared" si="1"/>
        <v/>
      </c>
      <c r="G25" s="86" t="b">
        <f t="shared" si="2"/>
        <v>0</v>
      </c>
      <c r="H25" s="88"/>
      <c r="I25" s="88"/>
      <c r="J25" s="88"/>
      <c r="K25" s="88"/>
      <c r="L25" s="88"/>
      <c r="M25" s="88"/>
      <c r="N25" s="88"/>
      <c r="O25" s="88"/>
      <c r="P25" s="88"/>
    </row>
    <row r="26" spans="1:38" ht="93" customHeight="1" x14ac:dyDescent="0.3">
      <c r="A26" s="85" t="str">
        <f>'2 CONTEXTO E IDENTIFICACIÓN'!A26</f>
        <v>R18</v>
      </c>
      <c r="B26" s="86" t="str">
        <f>+'2 CONTEXTO E IDENTIFICACIÓN'!J26</f>
        <v xml:space="preserve"> por a causa de </v>
      </c>
      <c r="C26" s="116">
        <f>+'5 VALORACIÓN DEL CONTROL'!T115</f>
        <v>0.36</v>
      </c>
      <c r="D26" s="87">
        <f>+'5 VALORACIÓN DEL CONTROL'!U115</f>
        <v>0</v>
      </c>
      <c r="E26" s="117" t="str">
        <f t="shared" si="0"/>
        <v>Baja</v>
      </c>
      <c r="F26" s="117" t="str">
        <f t="shared" si="1"/>
        <v/>
      </c>
      <c r="G26" s="86" t="b">
        <f t="shared" si="2"/>
        <v>0</v>
      </c>
      <c r="H26" s="88"/>
      <c r="I26" s="88"/>
      <c r="J26" s="88"/>
      <c r="K26" s="88"/>
      <c r="L26" s="88"/>
      <c r="M26" s="88"/>
      <c r="N26" s="88"/>
      <c r="O26" s="88"/>
      <c r="P26" s="88"/>
    </row>
    <row r="27" spans="1:38" ht="93" customHeight="1" x14ac:dyDescent="0.3">
      <c r="A27" s="85" t="str">
        <f>'2 CONTEXTO E IDENTIFICACIÓN'!A27</f>
        <v>R19</v>
      </c>
      <c r="B27" s="86" t="str">
        <f>+'2 CONTEXTO E IDENTIFICACIÓN'!J27</f>
        <v xml:space="preserve"> por a causa de </v>
      </c>
      <c r="C27" s="116">
        <f>+'5 VALORACIÓN DEL CONTROL'!T121</f>
        <v>0.6</v>
      </c>
      <c r="D27" s="87">
        <f>+'5 VALORACIÓN DEL CONTROL'!U121</f>
        <v>0</v>
      </c>
      <c r="E27" s="117" t="str">
        <f t="shared" si="0"/>
        <v>Media</v>
      </c>
      <c r="F27" s="117" t="str">
        <f t="shared" si="1"/>
        <v/>
      </c>
      <c r="G27" s="86" t="b">
        <f t="shared" si="2"/>
        <v>0</v>
      </c>
      <c r="H27" s="88"/>
      <c r="I27" s="88"/>
      <c r="J27" s="88"/>
      <c r="K27" s="88"/>
      <c r="L27" s="88"/>
      <c r="M27" s="88"/>
      <c r="N27" s="88"/>
      <c r="O27" s="88"/>
      <c r="P27" s="88"/>
    </row>
    <row r="28" spans="1:38" ht="93" customHeight="1" x14ac:dyDescent="0.3">
      <c r="A28" s="85" t="str">
        <f>'2 CONTEXTO E IDENTIFICACIÓN'!A28</f>
        <v>R20</v>
      </c>
      <c r="B28" s="86" t="str">
        <f>+'2 CONTEXTO E IDENTIFICACIÓN'!J28</f>
        <v xml:space="preserve"> por a causa de </v>
      </c>
      <c r="C28" s="116">
        <f>+'5 VALORACIÓN DEL CONTROL'!T127</f>
        <v>0.36</v>
      </c>
      <c r="D28" s="87">
        <f>+'5 VALORACIÓN DEL CONTROL'!U127</f>
        <v>0</v>
      </c>
      <c r="E28" s="117" t="str">
        <f t="shared" si="0"/>
        <v>Baja</v>
      </c>
      <c r="F28" s="117" t="str">
        <f t="shared" si="1"/>
        <v/>
      </c>
      <c r="G28" s="86" t="b">
        <f t="shared" si="2"/>
        <v>0</v>
      </c>
      <c r="H28" s="88"/>
      <c r="I28" s="88"/>
      <c r="J28" s="88"/>
      <c r="K28" s="88"/>
      <c r="L28" s="88"/>
      <c r="M28" s="88"/>
      <c r="N28" s="88"/>
      <c r="O28" s="88"/>
      <c r="P28" s="88"/>
    </row>
    <row r="29" spans="1:38" ht="14.4" customHeight="1" x14ac:dyDescent="0.3">
      <c r="B29" s="68"/>
      <c r="D29" s="68"/>
      <c r="G29" s="68"/>
      <c r="H29" s="68"/>
      <c r="I29" s="68"/>
      <c r="J29" s="68"/>
      <c r="K29" s="68"/>
      <c r="L29" s="68"/>
      <c r="M29" s="68"/>
      <c r="N29" s="68"/>
      <c r="O29" s="68"/>
      <c r="P29" s="68"/>
      <c r="AA29" s="73"/>
      <c r="AB29" s="73"/>
      <c r="AC29" s="73"/>
      <c r="AD29" s="73"/>
      <c r="AE29" s="73"/>
      <c r="AF29" s="68"/>
      <c r="AG29" s="68"/>
      <c r="AH29" s="68"/>
      <c r="AI29" s="68"/>
      <c r="AJ29" s="68"/>
    </row>
    <row r="30" spans="1:38" ht="39" hidden="1"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19.5" hidden="1"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hidden="1"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3:31" s="68" customFormat="1" ht="19.5" hidden="1" customHeight="1" x14ac:dyDescent="0.3">
      <c r="C33" s="73"/>
      <c r="E33" s="118"/>
      <c r="F33" s="118"/>
      <c r="AA33" s="73"/>
      <c r="AB33" s="73"/>
      <c r="AC33" s="73"/>
      <c r="AD33" s="73"/>
      <c r="AE33" s="73"/>
    </row>
    <row r="34" spans="3:31" s="68" customFormat="1" ht="19.5" hidden="1" customHeight="1" x14ac:dyDescent="0.3">
      <c r="C34" s="73"/>
      <c r="E34" s="118"/>
      <c r="F34" s="118"/>
      <c r="AA34" s="73"/>
      <c r="AB34" s="73"/>
      <c r="AC34" s="73"/>
      <c r="AD34" s="73"/>
      <c r="AE34" s="73"/>
    </row>
    <row r="35" spans="3:31" s="68" customFormat="1" ht="19.5" hidden="1" customHeight="1" x14ac:dyDescent="0.3">
      <c r="C35" s="73"/>
      <c r="E35" s="118"/>
      <c r="F35" s="118"/>
      <c r="AA35" s="73"/>
      <c r="AB35" s="73"/>
      <c r="AC35" s="73"/>
      <c r="AD35" s="73"/>
      <c r="AE35" s="73"/>
    </row>
  </sheetData>
  <sheetProtection sheet="1" formatCells="0" formatColumns="0" formatRows="0" sort="0" autoFilter="0" pivotTables="0"/>
  <dataConsolidate/>
  <mergeCells count="11">
    <mergeCell ref="A1:A2"/>
    <mergeCell ref="B1:B2"/>
    <mergeCell ref="I6:O6"/>
    <mergeCell ref="B4:D4"/>
    <mergeCell ref="B5:D5"/>
    <mergeCell ref="C1:D1"/>
    <mergeCell ref="T6:X6"/>
    <mergeCell ref="E7:G7"/>
    <mergeCell ref="K7:O7"/>
    <mergeCell ref="I9:I13"/>
    <mergeCell ref="Q9:Q13"/>
  </mergeCells>
  <conditionalFormatting sqref="D9:E28">
    <cfRule type="cellIs" dxfId="59" priority="1" operator="equal">
      <formula>$S$13</formula>
    </cfRule>
    <cfRule type="cellIs" dxfId="58" priority="2" operator="equal">
      <formula>$S$12</formula>
    </cfRule>
    <cfRule type="cellIs" dxfId="57" priority="3" operator="equal">
      <formula>$S$11</formula>
    </cfRule>
    <cfRule type="cellIs" dxfId="56" priority="4" operator="equal">
      <formula>$S$10</formula>
    </cfRule>
    <cfRule type="cellIs" dxfId="55" priority="5" operator="equal">
      <formula>$S$9</formula>
    </cfRule>
  </conditionalFormatting>
  <conditionalFormatting sqref="F9:F28">
    <cfRule type="cellIs" dxfId="54" priority="6" operator="equal">
      <formula>$T$8</formula>
    </cfRule>
    <cfRule type="cellIs" dxfId="53" priority="7" operator="equal">
      <formula>$U$8</formula>
    </cfRule>
    <cfRule type="cellIs" dxfId="52" priority="8" operator="equal">
      <formula>$V$8</formula>
    </cfRule>
    <cfRule type="cellIs" dxfId="51" priority="9" operator="equal">
      <formula>$W$8</formula>
    </cfRule>
    <cfRule type="cellIs" dxfId="50" priority="10" operator="equal">
      <formula>$X$8</formula>
    </cfRule>
  </conditionalFormatting>
  <conditionalFormatting sqref="G9:G28">
    <cfRule type="cellIs" dxfId="49" priority="16" operator="equal">
      <formula>$T$16</formula>
    </cfRule>
    <cfRule type="cellIs" dxfId="48" priority="17" operator="equal">
      <formula>$T$17</formula>
    </cfRule>
    <cfRule type="cellIs" dxfId="47" priority="18" operator="equal">
      <formula>$T$18</formula>
    </cfRule>
    <cfRule type="cellIs" dxfId="46" priority="19" operator="equal">
      <formula>$T$19</formula>
    </cfRule>
  </conditionalFormatting>
  <dataValidations disablePrompts="1" count="3">
    <dataValidation allowBlank="1" showInputMessage="1" showErrorMessage="1" prompt="Es la materialización del riesgo y las consecuencias de su aparición. Su escala es: 5 bajo impacto, 10 medio, 20 alto impacto._x000a_" sqref="JD8:JJ8" xr:uid="{00000000-0002-0000-0600-000000000000}"/>
    <dataValidation allowBlank="1" showInputMessage="1" showErrorMessage="1" prompt="La probabilidad se encuentra determinada por una escala de 1 a 3, siendo 1 la menor probabilidad de ocurrencia del riesgo y 3 la mayor probabilidad de  ocurrencia." sqref="JC8" xr:uid="{00000000-0002-0000-0600-000001000000}"/>
    <dataValidation type="list" allowBlank="1" showInputMessage="1" showErrorMessage="1" sqref="JD9:JJ16" xr:uid="{00000000-0002-0000-0600-000002000000}">
      <formula1>#REF!</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JH72"/>
  <sheetViews>
    <sheetView showGridLines="0" zoomScaleNormal="100" workbookViewId="0">
      <pane xSplit="1" ySplit="9" topLeftCell="B10" activePane="bottomRight" state="frozen"/>
      <selection pane="topRight" activeCell="B1" sqref="B1"/>
      <selection pane="bottomLeft" activeCell="A7" sqref="A7"/>
      <selection pane="bottomRight" activeCell="B4" sqref="B4:D4"/>
    </sheetView>
  </sheetViews>
  <sheetFormatPr baseColWidth="10" defaultColWidth="0" defaultRowHeight="13.2" zeroHeight="1" x14ac:dyDescent="0.3"/>
  <cols>
    <col min="1" max="1" width="11.44140625" style="68" customWidth="1"/>
    <col min="2" max="2" width="9.109375" style="73" bestFit="1" customWidth="1"/>
    <col min="3" max="4" width="15.44140625" style="73" customWidth="1"/>
    <col min="5" max="6" width="15.44140625" style="118" customWidth="1"/>
    <col min="7" max="7" width="15.44140625" style="73" customWidth="1"/>
    <col min="8" max="8" width="3.88671875" style="73" customWidth="1"/>
    <col min="9" max="9" width="7.44140625" style="73" customWidth="1"/>
    <col min="10" max="10" width="14" style="73" customWidth="1"/>
    <col min="11" max="15" width="12.44140625" style="73" customWidth="1"/>
    <col min="16" max="16" width="3.88671875" style="73" customWidth="1"/>
    <col min="17" max="17" width="4.88671875" style="68" hidden="1" customWidth="1"/>
    <col min="18" max="18" width="6.109375" style="68" hidden="1" customWidth="1"/>
    <col min="19" max="24" width="14" style="68" hidden="1" customWidth="1"/>
    <col min="25" max="29" width="11.44140625" style="68" customWidth="1"/>
    <col min="30" max="30" width="5.44140625" style="68" bestFit="1" customWidth="1"/>
    <col min="31" max="31" width="26.88671875" style="68" customWidth="1"/>
    <col min="32" max="32" width="22.88671875" style="73" customWidth="1"/>
    <col min="33" max="36" width="22.88671875" style="73" hidden="1" customWidth="1"/>
    <col min="37" max="37" width="23.44140625" style="68" hidden="1" customWidth="1"/>
    <col min="38" max="265" width="11.44140625" style="68" hidden="1" customWidth="1"/>
    <col min="266" max="266" width="12.44140625" style="68" hidden="1" customWidth="1"/>
    <col min="267" max="267" width="47" style="68" hidden="1" customWidth="1"/>
    <col min="268" max="268" width="35" style="68" hidden="1" customWidth="1"/>
    <col min="269" max="16384" width="14.44140625" style="68" hidden="1"/>
  </cols>
  <sheetData>
    <row r="1" spans="1:38" s="56" customFormat="1" ht="36" customHeight="1" x14ac:dyDescent="0.25">
      <c r="A1" s="490"/>
      <c r="B1" s="496" t="str">
        <f>+'2 CONTEXTO E IDENTIFICACIÓN'!A1</f>
        <v>MAPA DE RIESGOS</v>
      </c>
      <c r="C1" s="496"/>
      <c r="D1" s="496"/>
      <c r="E1" s="486"/>
      <c r="F1" s="487"/>
      <c r="J1" s="217" t="str">
        <f>+'2 CONTEXTO E IDENTIFICACIÓN'!$I$4</f>
        <v>Elaboración o Actualización:</v>
      </c>
      <c r="K1" s="231">
        <f>'2 CONTEXTO E IDENTIFICACIÓN'!J4</f>
        <v>46232</v>
      </c>
      <c r="L1" s="13"/>
      <c r="M1" s="13"/>
      <c r="AF1" s="57"/>
      <c r="AG1" s="57"/>
      <c r="AH1" s="57"/>
      <c r="AI1" s="57"/>
      <c r="AJ1" s="57"/>
    </row>
    <row r="2" spans="1:38" s="56" customFormat="1" ht="36" customHeight="1" x14ac:dyDescent="0.25">
      <c r="A2" s="490"/>
      <c r="B2" s="496"/>
      <c r="C2" s="496"/>
      <c r="D2" s="496"/>
      <c r="E2" s="39" t="str">
        <f>+'2 CONTEXTO E IDENTIFICACIÓN'!A2</f>
        <v>VERSIÓN:</v>
      </c>
      <c r="F2" s="112">
        <f>'2 CONTEXTO E IDENTIFICACIÓN'!B2</f>
        <v>1</v>
      </c>
      <c r="G2" s="58"/>
      <c r="H2" s="58"/>
      <c r="J2" s="220" t="str">
        <f>+'2 CONTEXTO E IDENTIFICACIÓN'!$E$5</f>
        <v xml:space="preserve">Vigencia: </v>
      </c>
      <c r="K2" s="218">
        <f>'2 CONTEXTO E IDENTIFICACIÓN'!G5</f>
        <v>46266</v>
      </c>
      <c r="L2" s="219" t="s">
        <v>100</v>
      </c>
      <c r="M2" s="216">
        <f>'2 CONTEXTO E IDENTIFICACIÓN'!J5</f>
        <v>46387</v>
      </c>
      <c r="N2" s="59"/>
      <c r="O2" s="59"/>
      <c r="P2" s="58"/>
      <c r="AF2" s="57"/>
      <c r="AG2" s="57"/>
      <c r="AH2" s="57"/>
      <c r="AI2" s="57"/>
      <c r="AJ2" s="57"/>
    </row>
    <row r="3" spans="1:38" s="56" customFormat="1" x14ac:dyDescent="0.25">
      <c r="A3" s="60"/>
      <c r="B3" s="58"/>
      <c r="C3" s="58"/>
      <c r="D3" s="58"/>
      <c r="E3" s="221"/>
      <c r="F3" s="221"/>
      <c r="G3" s="58"/>
      <c r="H3" s="58"/>
      <c r="N3" s="59"/>
      <c r="O3" s="59"/>
      <c r="P3" s="58"/>
      <c r="AF3" s="57"/>
      <c r="AG3" s="57"/>
      <c r="AH3" s="57"/>
      <c r="AI3" s="57"/>
      <c r="AJ3" s="57"/>
    </row>
    <row r="4" spans="1:38" s="56" customFormat="1" ht="30" customHeight="1" x14ac:dyDescent="0.25">
      <c r="A4" s="12" t="s">
        <v>95</v>
      </c>
      <c r="B4" s="476" t="str">
        <f>'2 CONTEXTO E IDENTIFICACIÓN'!B4</f>
        <v>Unidad Administrativa Especial de Organizaciones Solidarias</v>
      </c>
      <c r="C4" s="476"/>
      <c r="D4" s="476"/>
      <c r="E4" s="54"/>
      <c r="F4" s="221"/>
      <c r="G4" s="58"/>
      <c r="H4" s="58"/>
      <c r="I4" s="222"/>
      <c r="J4" s="222"/>
      <c r="K4" s="223"/>
      <c r="L4" s="223"/>
      <c r="M4" s="223"/>
      <c r="N4" s="59"/>
      <c r="O4" s="59"/>
      <c r="P4" s="58"/>
      <c r="AF4" s="57"/>
      <c r="AG4" s="57"/>
      <c r="AH4" s="57"/>
      <c r="AI4" s="57"/>
      <c r="AJ4" s="57"/>
    </row>
    <row r="5" spans="1:38" s="56" customFormat="1" ht="33" customHeight="1" x14ac:dyDescent="0.25">
      <c r="A5" s="12" t="s">
        <v>96</v>
      </c>
      <c r="B5" s="476" t="str">
        <f>'2 CONTEXTO E IDENTIFICACIÓN'!F4</f>
        <v>Servicio al Ciudadano</v>
      </c>
      <c r="C5" s="477"/>
      <c r="D5" s="477"/>
      <c r="E5" s="54"/>
      <c r="F5" s="221"/>
      <c r="G5" s="58"/>
      <c r="H5" s="58"/>
      <c r="I5" s="222"/>
      <c r="J5" s="222"/>
      <c r="K5" s="223"/>
      <c r="L5" s="223"/>
      <c r="M5" s="223"/>
      <c r="N5" s="59"/>
      <c r="O5" s="59"/>
      <c r="P5" s="58"/>
      <c r="AF5" s="57"/>
      <c r="AG5" s="57"/>
      <c r="AH5" s="57"/>
      <c r="AI5" s="57"/>
      <c r="AJ5" s="57"/>
    </row>
    <row r="6" spans="1:38" s="56" customFormat="1" ht="14.4" thickBot="1" x14ac:dyDescent="0.3">
      <c r="D6" s="54"/>
      <c r="E6" s="54"/>
      <c r="F6" s="114"/>
      <c r="AF6" s="57"/>
      <c r="AG6" s="57"/>
      <c r="AH6" s="57"/>
      <c r="AI6" s="57"/>
      <c r="AJ6" s="57"/>
    </row>
    <row r="7" spans="1:38" s="56" customFormat="1" ht="13.8" thickBot="1" x14ac:dyDescent="0.3">
      <c r="A7" s="563" t="s">
        <v>311</v>
      </c>
      <c r="B7" s="564"/>
      <c r="C7" s="564"/>
      <c r="D7" s="564"/>
      <c r="E7" s="564"/>
      <c r="F7" s="564"/>
      <c r="G7" s="565"/>
      <c r="I7" s="563" t="s">
        <v>339</v>
      </c>
      <c r="J7" s="564"/>
      <c r="K7" s="564"/>
      <c r="L7" s="564"/>
      <c r="M7" s="564"/>
      <c r="N7" s="564"/>
      <c r="O7" s="565"/>
      <c r="R7" s="61"/>
      <c r="S7" s="62"/>
      <c r="T7" s="488" t="s">
        <v>175</v>
      </c>
      <c r="U7" s="488"/>
      <c r="V7" s="488"/>
      <c r="W7" s="488"/>
      <c r="X7" s="489"/>
      <c r="AF7" s="57"/>
      <c r="AG7" s="57"/>
      <c r="AH7" s="57"/>
      <c r="AI7" s="57"/>
      <c r="AJ7" s="57"/>
    </row>
    <row r="8" spans="1:38" x14ac:dyDescent="0.3">
      <c r="A8" s="66"/>
      <c r="B8" s="67"/>
      <c r="C8" s="488" t="s">
        <v>175</v>
      </c>
      <c r="D8" s="488"/>
      <c r="E8" s="488"/>
      <c r="F8" s="488"/>
      <c r="G8" s="489"/>
      <c r="H8" s="65"/>
      <c r="I8" s="66"/>
      <c r="J8" s="67"/>
      <c r="K8" s="488" t="s">
        <v>175</v>
      </c>
      <c r="L8" s="488"/>
      <c r="M8" s="488"/>
      <c r="N8" s="488"/>
      <c r="O8" s="489"/>
      <c r="P8" s="65"/>
      <c r="R8" s="69"/>
      <c r="T8" s="70">
        <v>0.2</v>
      </c>
      <c r="U8" s="70">
        <v>0.4</v>
      </c>
      <c r="V8" s="70">
        <v>0.6</v>
      </c>
      <c r="W8" s="70">
        <v>0.8</v>
      </c>
      <c r="X8" s="71">
        <v>1</v>
      </c>
      <c r="Y8" s="72"/>
      <c r="Z8" s="72"/>
      <c r="AA8" s="72"/>
      <c r="AB8" s="72"/>
      <c r="AC8" s="72"/>
      <c r="AD8" s="72"/>
      <c r="AE8" s="72"/>
    </row>
    <row r="9" spans="1:38" x14ac:dyDescent="0.25">
      <c r="A9" s="69"/>
      <c r="B9" s="78"/>
      <c r="C9" s="79" t="s">
        <v>289</v>
      </c>
      <c r="D9" s="79" t="s">
        <v>293</v>
      </c>
      <c r="E9" s="79" t="s">
        <v>297</v>
      </c>
      <c r="F9" s="79" t="s">
        <v>302</v>
      </c>
      <c r="G9" s="80" t="s">
        <v>307</v>
      </c>
      <c r="H9" s="65"/>
      <c r="I9" s="69"/>
      <c r="J9" s="78"/>
      <c r="K9" s="79" t="s">
        <v>289</v>
      </c>
      <c r="L9" s="79" t="s">
        <v>293</v>
      </c>
      <c r="M9" s="79" t="s">
        <v>297</v>
      </c>
      <c r="N9" s="79" t="s">
        <v>302</v>
      </c>
      <c r="O9" s="80" t="s">
        <v>307</v>
      </c>
      <c r="P9" s="65"/>
      <c r="R9" s="69"/>
      <c r="S9" s="81"/>
      <c r="T9" s="82" t="s">
        <v>289</v>
      </c>
      <c r="U9" s="82" t="s">
        <v>293</v>
      </c>
      <c r="V9" s="82" t="s">
        <v>297</v>
      </c>
      <c r="W9" s="82" t="s">
        <v>302</v>
      </c>
      <c r="X9" s="83" t="s">
        <v>307</v>
      </c>
      <c r="AA9" s="72"/>
      <c r="AB9" s="72"/>
      <c r="AC9" s="84"/>
      <c r="AD9" s="84"/>
      <c r="AE9" s="84"/>
      <c r="AF9" s="84"/>
      <c r="AG9" s="84"/>
      <c r="AH9" s="84"/>
      <c r="AI9" s="84"/>
      <c r="AJ9" s="84"/>
      <c r="AK9" s="84"/>
      <c r="AL9" s="84"/>
    </row>
    <row r="10" spans="1:38" ht="55.5" customHeight="1" x14ac:dyDescent="0.25">
      <c r="A10" s="494" t="s">
        <v>156</v>
      </c>
      <c r="B10" s="79" t="s">
        <v>305</v>
      </c>
      <c r="C10" s="89" t="str">
        <f>+'4 MAPA CALOR INHERENTE'!I9</f>
        <v xml:space="preserve">                   </v>
      </c>
      <c r="D10" s="89" t="str">
        <f>+'4 MAPA CALOR INHERENTE'!J9</f>
        <v xml:space="preserve">                   </v>
      </c>
      <c r="E10" s="89" t="str">
        <f>+'4 MAPA CALOR INHERENTE'!K9</f>
        <v xml:space="preserve">                   </v>
      </c>
      <c r="F10" s="89" t="str">
        <f>+'4 MAPA CALOR INHERENTE'!L9</f>
        <v xml:space="preserve">                   </v>
      </c>
      <c r="G10" s="90" t="str">
        <f>+'4 MAPA CALOR INHERENTE'!M9</f>
        <v xml:space="preserve">                   </v>
      </c>
      <c r="H10" s="88"/>
      <c r="I10" s="494" t="s">
        <v>156</v>
      </c>
      <c r="J10" s="79" t="s">
        <v>305</v>
      </c>
      <c r="K10" s="89" t="str">
        <f>+'6 MAPA CALOR RESIDUAL'!K9</f>
        <v xml:space="preserve">                   </v>
      </c>
      <c r="L10" s="89" t="str">
        <f>+'6 MAPA CALOR RESIDUAL'!L9</f>
        <v xml:space="preserve">                   </v>
      </c>
      <c r="M10" s="89" t="str">
        <f>+'6 MAPA CALOR RESIDUAL'!M9</f>
        <v xml:space="preserve">                   </v>
      </c>
      <c r="N10" s="89" t="str">
        <f>+'6 MAPA CALOR RESIDUAL'!N9</f>
        <v xml:space="preserve">                   </v>
      </c>
      <c r="O10" s="90" t="str">
        <f>+'6 MAPA CALOR RESIDUAL'!O9</f>
        <v xml:space="preserve">                   </v>
      </c>
      <c r="P10" s="88"/>
      <c r="Q10" s="562" t="s">
        <v>156</v>
      </c>
      <c r="R10" s="91">
        <v>1</v>
      </c>
      <c r="S10" s="82" t="s">
        <v>305</v>
      </c>
      <c r="T10" s="89" t="s">
        <v>315</v>
      </c>
      <c r="U10" s="89" t="s">
        <v>315</v>
      </c>
      <c r="V10" s="89" t="s">
        <v>315</v>
      </c>
      <c r="W10" s="89" t="s">
        <v>315</v>
      </c>
      <c r="X10" s="90" t="s">
        <v>316</v>
      </c>
      <c r="AA10" s="72"/>
      <c r="AB10" s="72"/>
      <c r="AC10" s="84"/>
      <c r="AD10" s="84"/>
      <c r="AE10" s="84"/>
      <c r="AF10" s="92"/>
      <c r="AG10" s="92"/>
      <c r="AH10" s="92"/>
      <c r="AI10" s="92"/>
      <c r="AJ10" s="92"/>
      <c r="AK10" s="84"/>
      <c r="AL10" s="84"/>
    </row>
    <row r="11" spans="1:38" ht="55.5" customHeight="1" x14ac:dyDescent="0.25">
      <c r="A11" s="494"/>
      <c r="B11" s="79" t="s">
        <v>300</v>
      </c>
      <c r="C11" s="93" t="str">
        <f>+'4 MAPA CALOR INHERENTE'!I10</f>
        <v xml:space="preserve">                   </v>
      </c>
      <c r="D11" s="93" t="str">
        <f>+'4 MAPA CALOR INHERENTE'!J10</f>
        <v xml:space="preserve">                   </v>
      </c>
      <c r="E11" s="89" t="str">
        <f>+'4 MAPA CALOR INHERENTE'!K10</f>
        <v xml:space="preserve">                   </v>
      </c>
      <c r="F11" s="89" t="str">
        <f>+'4 MAPA CALOR INHERENTE'!L10</f>
        <v xml:space="preserve">                   </v>
      </c>
      <c r="G11" s="90" t="str">
        <f>+'4 MAPA CALOR INHERENTE'!M10</f>
        <v xml:space="preserve">                   </v>
      </c>
      <c r="H11" s="88"/>
      <c r="I11" s="494"/>
      <c r="J11" s="79" t="s">
        <v>300</v>
      </c>
      <c r="K11" s="93" t="str">
        <f>+'6 MAPA CALOR RESIDUAL'!K10</f>
        <v xml:space="preserve">                   </v>
      </c>
      <c r="L11" s="93" t="str">
        <f>+'6 MAPA CALOR RESIDUAL'!L10</f>
        <v xml:space="preserve">                   </v>
      </c>
      <c r="M11" s="89" t="str">
        <f>+'6 MAPA CALOR RESIDUAL'!M10</f>
        <v xml:space="preserve">                   </v>
      </c>
      <c r="N11" s="89" t="str">
        <f>+'6 MAPA CALOR RESIDUAL'!N10</f>
        <v xml:space="preserve">                   </v>
      </c>
      <c r="O11" s="90" t="str">
        <f>+'6 MAPA CALOR RESIDUAL'!O10</f>
        <v xml:space="preserve">                   </v>
      </c>
      <c r="P11" s="88"/>
      <c r="Q11" s="562"/>
      <c r="R11" s="91">
        <v>0.8</v>
      </c>
      <c r="S11" s="82" t="s">
        <v>300</v>
      </c>
      <c r="T11" s="93" t="s">
        <v>297</v>
      </c>
      <c r="U11" s="93" t="s">
        <v>297</v>
      </c>
      <c r="V11" s="89" t="s">
        <v>315</v>
      </c>
      <c r="W11" s="89" t="s">
        <v>315</v>
      </c>
      <c r="X11" s="90" t="s">
        <v>316</v>
      </c>
      <c r="AA11" s="72"/>
      <c r="AB11" s="72"/>
      <c r="AC11" s="84"/>
      <c r="AD11" s="94"/>
      <c r="AE11" s="95"/>
      <c r="AF11" s="92"/>
      <c r="AG11" s="92"/>
      <c r="AH11" s="92"/>
      <c r="AI11" s="92"/>
      <c r="AJ11" s="92"/>
      <c r="AK11" s="84"/>
      <c r="AL11" s="84"/>
    </row>
    <row r="12" spans="1:38" ht="55.5" customHeight="1" x14ac:dyDescent="0.25">
      <c r="A12" s="494"/>
      <c r="B12" s="79" t="s">
        <v>295</v>
      </c>
      <c r="C12" s="93" t="str">
        <f>+'4 MAPA CALOR INHERENTE'!I11</f>
        <v xml:space="preserve">                   </v>
      </c>
      <c r="D12" s="93" t="str">
        <f>+'4 MAPA CALOR INHERENTE'!J11</f>
        <v xml:space="preserve">                   </v>
      </c>
      <c r="E12" s="93" t="str">
        <f>+'4 MAPA CALOR INHERENTE'!K11</f>
        <v xml:space="preserve">R6                   </v>
      </c>
      <c r="F12" s="89" t="str">
        <f>+'4 MAPA CALOR INHERENTE'!L11</f>
        <v xml:space="preserve">                   </v>
      </c>
      <c r="G12" s="90" t="str">
        <f>+'4 MAPA CALOR INHERENTE'!M11</f>
        <v xml:space="preserve">                   </v>
      </c>
      <c r="H12" s="88"/>
      <c r="I12" s="494"/>
      <c r="J12" s="79" t="s">
        <v>295</v>
      </c>
      <c r="K12" s="93" t="str">
        <f>+'6 MAPA CALOR RESIDUAL'!K11</f>
        <v xml:space="preserve">                   </v>
      </c>
      <c r="L12" s="93" t="str">
        <f>+'6 MAPA CALOR RESIDUAL'!L11</f>
        <v xml:space="preserve">                   </v>
      </c>
      <c r="M12" s="93" t="str">
        <f>+'6 MAPA CALOR RESIDUAL'!M11</f>
        <v xml:space="preserve">                   </v>
      </c>
      <c r="N12" s="89" t="str">
        <f>+'6 MAPA CALOR RESIDUAL'!N11</f>
        <v xml:space="preserve">                   </v>
      </c>
      <c r="O12" s="90" t="str">
        <f>+'6 MAPA CALOR RESIDUAL'!O11</f>
        <v xml:space="preserve">                   </v>
      </c>
      <c r="P12" s="88"/>
      <c r="Q12" s="562"/>
      <c r="R12" s="91">
        <v>0.6</v>
      </c>
      <c r="S12" s="82" t="s">
        <v>295</v>
      </c>
      <c r="T12" s="93" t="s">
        <v>297</v>
      </c>
      <c r="U12" s="93" t="s">
        <v>297</v>
      </c>
      <c r="V12" s="93" t="s">
        <v>297</v>
      </c>
      <c r="W12" s="89" t="s">
        <v>315</v>
      </c>
      <c r="X12" s="90" t="s">
        <v>316</v>
      </c>
      <c r="AA12" s="72"/>
      <c r="AB12" s="72"/>
      <c r="AC12" s="84"/>
      <c r="AD12" s="94"/>
      <c r="AE12" s="95"/>
      <c r="AF12" s="92"/>
      <c r="AG12" s="92"/>
      <c r="AH12" s="92"/>
      <c r="AI12" s="92"/>
      <c r="AJ12" s="96"/>
      <c r="AK12" s="84"/>
      <c r="AL12" s="84"/>
    </row>
    <row r="13" spans="1:38" ht="55.5" customHeight="1" x14ac:dyDescent="0.25">
      <c r="A13" s="494"/>
      <c r="B13" s="79" t="s">
        <v>291</v>
      </c>
      <c r="C13" s="97" t="str">
        <f>+'4 MAPA CALOR INHERENTE'!I12</f>
        <v xml:space="preserve">                   </v>
      </c>
      <c r="D13" s="93" t="str">
        <f>+'4 MAPA CALOR INHERENTE'!J12</f>
        <v xml:space="preserve">                   </v>
      </c>
      <c r="E13" s="93" t="str">
        <f>+'4 MAPA CALOR INHERENTE'!K12</f>
        <v xml:space="preserve">                   </v>
      </c>
      <c r="F13" s="89" t="str">
        <f>+'4 MAPA CALOR INHERENTE'!L12</f>
        <v xml:space="preserve">                   </v>
      </c>
      <c r="G13" s="90" t="str">
        <f>+'4 MAPA CALOR INHERENTE'!M12</f>
        <v xml:space="preserve">                   </v>
      </c>
      <c r="H13" s="88"/>
      <c r="I13" s="494"/>
      <c r="J13" s="79" t="s">
        <v>291</v>
      </c>
      <c r="K13" s="97" t="str">
        <f>+'6 MAPA CALOR RESIDUAL'!K12</f>
        <v xml:space="preserve">                   </v>
      </c>
      <c r="L13" s="93" t="str">
        <f>+'6 MAPA CALOR RESIDUAL'!L12</f>
        <v xml:space="preserve">                   </v>
      </c>
      <c r="M13" s="93" t="str">
        <f>+'6 MAPA CALOR RESIDUAL'!M12</f>
        <v xml:space="preserve">R6                   </v>
      </c>
      <c r="N13" s="89" t="str">
        <f>+'6 MAPA CALOR RESIDUAL'!N12</f>
        <v xml:space="preserve">                   </v>
      </c>
      <c r="O13" s="90" t="str">
        <f>+'6 MAPA CALOR RESIDUAL'!O12</f>
        <v xml:space="preserve">                   </v>
      </c>
      <c r="P13" s="88"/>
      <c r="Q13" s="562"/>
      <c r="R13" s="91">
        <v>0.4</v>
      </c>
      <c r="S13" s="82" t="s">
        <v>291</v>
      </c>
      <c r="T13" s="97" t="s">
        <v>317</v>
      </c>
      <c r="U13" s="93" t="s">
        <v>297</v>
      </c>
      <c r="V13" s="93" t="s">
        <v>297</v>
      </c>
      <c r="W13" s="89" t="s">
        <v>315</v>
      </c>
      <c r="X13" s="90" t="s">
        <v>316</v>
      </c>
      <c r="AA13" s="72"/>
      <c r="AB13" s="72"/>
      <c r="AC13" s="84"/>
      <c r="AD13" s="94"/>
      <c r="AE13" s="95"/>
      <c r="AF13" s="92"/>
      <c r="AG13" s="92"/>
      <c r="AH13" s="92"/>
      <c r="AI13" s="96"/>
      <c r="AJ13" s="92"/>
      <c r="AK13" s="84"/>
      <c r="AL13" s="84"/>
    </row>
    <row r="14" spans="1:38" ht="55.5" customHeight="1" thickBot="1" x14ac:dyDescent="0.3">
      <c r="A14" s="495"/>
      <c r="B14" s="98" t="s">
        <v>287</v>
      </c>
      <c r="C14" s="99" t="str">
        <f>+'4 MAPA CALOR INHERENTE'!I13</f>
        <v xml:space="preserve">                   </v>
      </c>
      <c r="D14" s="99" t="str">
        <f>+'4 MAPA CALOR INHERENTE'!J13</f>
        <v xml:space="preserve">                   </v>
      </c>
      <c r="E14" s="100" t="str">
        <f>+'4 MAPA CALOR INHERENTE'!K13</f>
        <v xml:space="preserve">                   </v>
      </c>
      <c r="F14" s="101" t="str">
        <f>+'4 MAPA CALOR INHERENTE'!L13</f>
        <v xml:space="preserve">                   </v>
      </c>
      <c r="G14" s="102" t="str">
        <f>+'4 MAPA CALOR INHERENTE'!M13</f>
        <v xml:space="preserve">                   </v>
      </c>
      <c r="H14" s="88"/>
      <c r="I14" s="495"/>
      <c r="J14" s="98" t="s">
        <v>287</v>
      </c>
      <c r="K14" s="99" t="str">
        <f>+'6 MAPA CALOR RESIDUAL'!K13</f>
        <v xml:space="preserve">                   </v>
      </c>
      <c r="L14" s="99" t="str">
        <f>+'6 MAPA CALOR RESIDUAL'!L13</f>
        <v xml:space="preserve">                   </v>
      </c>
      <c r="M14" s="100" t="str">
        <f>+'6 MAPA CALOR RESIDUAL'!M13</f>
        <v xml:space="preserve">                   </v>
      </c>
      <c r="N14" s="101" t="str">
        <f>+'6 MAPA CALOR RESIDUAL'!N13</f>
        <v xml:space="preserve">                   </v>
      </c>
      <c r="O14" s="102" t="str">
        <f>+'6 MAPA CALOR RESIDUAL'!O13</f>
        <v xml:space="preserve">                   </v>
      </c>
      <c r="P14" s="88"/>
      <c r="Q14" s="562"/>
      <c r="R14" s="103">
        <v>0.2</v>
      </c>
      <c r="S14" s="104" t="s">
        <v>287</v>
      </c>
      <c r="T14" s="99" t="s">
        <v>317</v>
      </c>
      <c r="U14" s="99" t="s">
        <v>317</v>
      </c>
      <c r="V14" s="100" t="s">
        <v>297</v>
      </c>
      <c r="W14" s="101" t="s">
        <v>315</v>
      </c>
      <c r="X14" s="102" t="s">
        <v>316</v>
      </c>
      <c r="AA14" s="72"/>
      <c r="AB14" s="72"/>
      <c r="AC14" s="84"/>
      <c r="AD14" s="94"/>
      <c r="AE14" s="95"/>
      <c r="AF14" s="92"/>
      <c r="AG14" s="92"/>
      <c r="AH14" s="92"/>
      <c r="AI14" s="105"/>
      <c r="AJ14" s="92"/>
      <c r="AK14" s="84"/>
      <c r="AL14" s="84"/>
    </row>
    <row r="15" spans="1:38" x14ac:dyDescent="0.25">
      <c r="A15" s="73"/>
      <c r="B15" s="88"/>
      <c r="C15" s="187"/>
      <c r="D15" s="188"/>
      <c r="E15" s="189"/>
      <c r="F15" s="189"/>
      <c r="G15" s="88"/>
      <c r="H15" s="88"/>
      <c r="I15" s="88"/>
      <c r="J15" s="88"/>
      <c r="K15" s="88"/>
      <c r="L15" s="88"/>
      <c r="M15" s="88"/>
      <c r="N15" s="88"/>
      <c r="O15" s="88"/>
      <c r="P15" s="88"/>
      <c r="AA15" s="72"/>
      <c r="AB15" s="72"/>
      <c r="AC15" s="84"/>
      <c r="AD15" s="94"/>
      <c r="AE15" s="95"/>
      <c r="AF15" s="92"/>
      <c r="AG15" s="92"/>
      <c r="AH15" s="92"/>
      <c r="AI15" s="92"/>
      <c r="AJ15" s="92"/>
      <c r="AK15" s="84"/>
      <c r="AL15" s="84"/>
    </row>
    <row r="16" spans="1:38" ht="26.4" x14ac:dyDescent="0.25">
      <c r="A16" s="73"/>
      <c r="B16" s="88"/>
      <c r="C16" s="187"/>
      <c r="D16" s="188"/>
      <c r="E16" s="189"/>
      <c r="F16" s="189"/>
      <c r="G16" s="88"/>
      <c r="H16" s="88"/>
      <c r="I16" s="88"/>
      <c r="J16" s="88"/>
      <c r="K16" s="88"/>
      <c r="L16" s="88"/>
      <c r="M16" s="88"/>
      <c r="N16" s="88"/>
      <c r="O16" s="88"/>
      <c r="P16" s="88"/>
      <c r="T16" s="76" t="s">
        <v>318</v>
      </c>
      <c r="V16" s="72"/>
      <c r="W16" s="72"/>
      <c r="X16" s="72"/>
      <c r="Y16" s="72"/>
      <c r="Z16" s="72"/>
      <c r="AA16" s="72"/>
      <c r="AB16" s="72"/>
      <c r="AC16" s="84"/>
      <c r="AD16" s="94"/>
      <c r="AE16" s="84"/>
      <c r="AF16" s="95"/>
      <c r="AG16" s="95"/>
      <c r="AH16" s="95"/>
      <c r="AI16" s="95"/>
      <c r="AJ16" s="95"/>
      <c r="AK16" s="84"/>
      <c r="AL16" s="84"/>
    </row>
    <row r="17" spans="1:38" x14ac:dyDescent="0.25">
      <c r="A17" s="73"/>
      <c r="B17" s="88"/>
      <c r="C17" s="187"/>
      <c r="D17" s="188"/>
      <c r="E17" s="189"/>
      <c r="F17" s="189"/>
      <c r="G17" s="88"/>
      <c r="H17" s="88"/>
      <c r="I17" s="88"/>
      <c r="J17" s="88"/>
      <c r="K17" s="88"/>
      <c r="L17" s="88"/>
      <c r="M17" s="88"/>
      <c r="N17" s="88"/>
      <c r="O17" s="88"/>
      <c r="P17" s="88"/>
      <c r="T17" s="106" t="s">
        <v>316</v>
      </c>
      <c r="V17" s="72"/>
      <c r="W17" s="72"/>
      <c r="X17" s="72"/>
      <c r="Y17" s="72"/>
      <c r="Z17" s="72"/>
      <c r="AA17" s="72"/>
      <c r="AB17" s="72"/>
      <c r="AC17" s="84"/>
      <c r="AD17" s="84"/>
      <c r="AE17" s="84"/>
      <c r="AF17" s="92"/>
      <c r="AG17" s="92"/>
      <c r="AH17" s="92"/>
      <c r="AI17" s="92"/>
      <c r="AJ17" s="92"/>
      <c r="AK17" s="84"/>
      <c r="AL17" s="84"/>
    </row>
    <row r="18" spans="1:38" x14ac:dyDescent="0.25">
      <c r="A18" s="73"/>
      <c r="B18" s="88"/>
      <c r="C18" s="187"/>
      <c r="D18" s="188"/>
      <c r="E18" s="189"/>
      <c r="F18" s="189"/>
      <c r="G18" s="88"/>
      <c r="H18" s="88"/>
      <c r="I18" s="88"/>
      <c r="J18" s="88"/>
      <c r="K18" s="88"/>
      <c r="L18" s="88"/>
      <c r="M18" s="88"/>
      <c r="N18" s="88"/>
      <c r="O18" s="88"/>
      <c r="P18" s="88"/>
      <c r="T18" s="89" t="s">
        <v>315</v>
      </c>
      <c r="U18" s="72"/>
      <c r="V18" s="72"/>
      <c r="W18" s="72"/>
      <c r="X18" s="72"/>
      <c r="Y18" s="72"/>
      <c r="Z18" s="72"/>
      <c r="AA18" s="72"/>
      <c r="AB18" s="72"/>
      <c r="AC18" s="84"/>
      <c r="AD18" s="84"/>
      <c r="AE18" s="84"/>
      <c r="AF18" s="92"/>
      <c r="AG18" s="92"/>
      <c r="AH18" s="92"/>
      <c r="AI18" s="92"/>
      <c r="AJ18" s="92"/>
      <c r="AK18" s="84"/>
      <c r="AL18" s="84"/>
    </row>
    <row r="19" spans="1:38" x14ac:dyDescent="0.25">
      <c r="A19" s="73"/>
      <c r="B19" s="88"/>
      <c r="C19" s="187"/>
      <c r="D19" s="188"/>
      <c r="E19" s="189"/>
      <c r="F19" s="189"/>
      <c r="G19" s="88"/>
      <c r="H19" s="88"/>
      <c r="I19" s="88"/>
      <c r="J19" s="88"/>
      <c r="K19" s="88"/>
      <c r="L19" s="88"/>
      <c r="M19" s="88"/>
      <c r="N19" s="88"/>
      <c r="O19" s="88"/>
      <c r="P19" s="88"/>
      <c r="S19" s="107"/>
      <c r="T19" s="93" t="s">
        <v>297</v>
      </c>
      <c r="U19" s="107"/>
      <c r="V19" s="107"/>
      <c r="W19" s="107"/>
      <c r="X19" s="107"/>
      <c r="Y19" s="107"/>
      <c r="Z19" s="107"/>
      <c r="AA19" s="107"/>
      <c r="AB19" s="107"/>
      <c r="AC19" s="84"/>
      <c r="AD19" s="84"/>
      <c r="AE19" s="108"/>
      <c r="AF19" s="108"/>
      <c r="AG19" s="108"/>
      <c r="AH19" s="108"/>
      <c r="AI19" s="108"/>
      <c r="AJ19" s="108"/>
      <c r="AK19" s="84"/>
      <c r="AL19" s="84"/>
    </row>
    <row r="20" spans="1:38" x14ac:dyDescent="0.25">
      <c r="A20" s="73"/>
      <c r="B20" s="88"/>
      <c r="C20" s="187"/>
      <c r="D20" s="188"/>
      <c r="E20" s="189"/>
      <c r="F20" s="189"/>
      <c r="G20" s="88"/>
      <c r="H20" s="88"/>
      <c r="I20" s="88"/>
      <c r="J20" s="88"/>
      <c r="K20" s="88"/>
      <c r="L20" s="88"/>
      <c r="M20" s="88"/>
      <c r="N20" s="88"/>
      <c r="O20" s="88"/>
      <c r="P20" s="88"/>
      <c r="S20" s="107"/>
      <c r="T20" s="97" t="s">
        <v>317</v>
      </c>
      <c r="AA20" s="107"/>
      <c r="AB20" s="107"/>
      <c r="AC20" s="84"/>
      <c r="AD20" s="84"/>
      <c r="AE20" s="84"/>
      <c r="AF20" s="92"/>
      <c r="AG20" s="92"/>
      <c r="AH20" s="92"/>
      <c r="AI20" s="92"/>
      <c r="AJ20" s="92"/>
      <c r="AK20" s="84"/>
      <c r="AL20" s="84"/>
    </row>
    <row r="21" spans="1:38" x14ac:dyDescent="0.25">
      <c r="A21" s="73"/>
      <c r="B21" s="88"/>
      <c r="C21" s="187"/>
      <c r="D21" s="188"/>
      <c r="E21" s="189"/>
      <c r="F21" s="189"/>
      <c r="G21" s="88"/>
      <c r="H21" s="88"/>
      <c r="I21" s="88"/>
      <c r="J21" s="88"/>
      <c r="K21" s="88"/>
      <c r="L21" s="88"/>
      <c r="M21" s="88"/>
      <c r="N21" s="88"/>
      <c r="O21" s="88"/>
      <c r="P21" s="88"/>
      <c r="Q21" s="109"/>
      <c r="R21" s="109"/>
      <c r="S21" s="107"/>
      <c r="AA21" s="107"/>
      <c r="AB21" s="107"/>
      <c r="AC21" s="84"/>
      <c r="AD21" s="84"/>
      <c r="AE21" s="84"/>
      <c r="AF21" s="92"/>
      <c r="AG21" s="92"/>
      <c r="AH21" s="92"/>
      <c r="AI21" s="92"/>
      <c r="AJ21" s="92"/>
      <c r="AK21" s="84"/>
      <c r="AL21" s="84"/>
    </row>
    <row r="22" spans="1:38" x14ac:dyDescent="0.25">
      <c r="A22" s="73"/>
      <c r="B22" s="88"/>
      <c r="C22" s="187"/>
      <c r="D22" s="188"/>
      <c r="E22" s="189"/>
      <c r="F22" s="189"/>
      <c r="G22" s="88"/>
      <c r="H22" s="88"/>
      <c r="I22" s="88"/>
      <c r="J22" s="88"/>
      <c r="K22" s="88"/>
      <c r="L22" s="88"/>
      <c r="M22" s="88"/>
      <c r="N22" s="88"/>
      <c r="O22" s="88"/>
      <c r="P22" s="88"/>
      <c r="Q22" s="109"/>
      <c r="R22" s="109"/>
      <c r="S22" s="110"/>
      <c r="AA22" s="107"/>
      <c r="AB22" s="107"/>
      <c r="AC22" s="84"/>
      <c r="AD22" s="105"/>
      <c r="AE22" s="105"/>
      <c r="AF22" s="105"/>
      <c r="AG22" s="105"/>
      <c r="AH22" s="105"/>
      <c r="AI22" s="105"/>
      <c r="AJ22" s="92"/>
      <c r="AK22" s="84"/>
      <c r="AL22" s="84"/>
    </row>
    <row r="23" spans="1:38" x14ac:dyDescent="0.25">
      <c r="A23" s="73"/>
      <c r="B23" s="88"/>
      <c r="C23" s="187"/>
      <c r="D23" s="188"/>
      <c r="E23" s="189"/>
      <c r="F23" s="189"/>
      <c r="G23" s="88"/>
      <c r="H23" s="88"/>
      <c r="I23" s="88"/>
      <c r="J23" s="88"/>
      <c r="K23" s="88"/>
      <c r="L23" s="88"/>
      <c r="M23" s="88"/>
      <c r="N23" s="88"/>
      <c r="O23" s="88"/>
      <c r="P23" s="88"/>
      <c r="Q23" s="109"/>
      <c r="R23" s="109"/>
      <c r="AC23" s="84"/>
      <c r="AD23" s="111"/>
      <c r="AE23" s="111"/>
      <c r="AF23" s="111"/>
      <c r="AG23" s="111"/>
      <c r="AH23" s="111"/>
      <c r="AI23" s="111"/>
      <c r="AJ23" s="92"/>
      <c r="AK23" s="84"/>
      <c r="AL23" s="84"/>
    </row>
    <row r="24" spans="1:38" x14ac:dyDescent="0.25">
      <c r="A24" s="73"/>
      <c r="B24" s="88"/>
      <c r="C24" s="187"/>
      <c r="D24" s="188"/>
      <c r="E24" s="189"/>
      <c r="F24" s="189"/>
      <c r="G24" s="88"/>
      <c r="H24" s="88"/>
      <c r="I24" s="88"/>
      <c r="J24" s="88"/>
      <c r="K24" s="88"/>
      <c r="L24" s="88"/>
      <c r="M24" s="88"/>
      <c r="N24" s="88"/>
      <c r="O24" s="88"/>
      <c r="P24" s="88"/>
      <c r="Q24" s="109"/>
      <c r="R24" s="109"/>
      <c r="AC24" s="84"/>
      <c r="AD24" s="105"/>
      <c r="AE24" s="105"/>
      <c r="AF24" s="105"/>
      <c r="AG24" s="105"/>
      <c r="AH24" s="105"/>
      <c r="AI24" s="105"/>
      <c r="AJ24" s="92"/>
      <c r="AK24" s="84"/>
      <c r="AL24" s="84"/>
    </row>
    <row r="25" spans="1:38" x14ac:dyDescent="0.25">
      <c r="A25" s="73"/>
      <c r="B25" s="88"/>
      <c r="C25" s="187"/>
      <c r="D25" s="188"/>
      <c r="E25" s="189"/>
      <c r="F25" s="189"/>
      <c r="G25" s="88"/>
      <c r="H25" s="88"/>
      <c r="I25" s="88"/>
      <c r="J25" s="88"/>
      <c r="K25" s="88"/>
      <c r="L25" s="88"/>
      <c r="M25" s="88"/>
      <c r="N25" s="88"/>
      <c r="O25" s="88"/>
      <c r="P25" s="88"/>
      <c r="AC25" s="84"/>
      <c r="AD25" s="105"/>
      <c r="AE25" s="105"/>
      <c r="AF25" s="105"/>
      <c r="AG25" s="105"/>
      <c r="AH25" s="105"/>
      <c r="AI25" s="105"/>
      <c r="AJ25" s="92"/>
      <c r="AK25" s="84"/>
      <c r="AL25" s="84"/>
    </row>
    <row r="26" spans="1:38" x14ac:dyDescent="0.3">
      <c r="A26" s="73"/>
      <c r="B26" s="88"/>
      <c r="C26" s="187"/>
      <c r="D26" s="188"/>
      <c r="E26" s="189"/>
      <c r="F26" s="189"/>
      <c r="G26" s="88"/>
      <c r="H26" s="88"/>
      <c r="I26" s="88"/>
      <c r="J26" s="88"/>
      <c r="K26" s="88"/>
      <c r="L26" s="88"/>
      <c r="M26" s="88"/>
      <c r="N26" s="88"/>
      <c r="O26" s="88"/>
      <c r="P26" s="88"/>
    </row>
    <row r="27" spans="1:38" x14ac:dyDescent="0.3">
      <c r="A27" s="73"/>
      <c r="B27" s="88"/>
      <c r="C27" s="187"/>
      <c r="D27" s="188"/>
      <c r="E27" s="189"/>
      <c r="F27" s="189"/>
      <c r="G27" s="88"/>
      <c r="H27" s="88"/>
      <c r="I27" s="88"/>
      <c r="J27" s="88"/>
      <c r="K27" s="88"/>
      <c r="L27" s="88"/>
      <c r="M27" s="88"/>
      <c r="N27" s="88"/>
      <c r="O27" s="88"/>
      <c r="P27" s="88"/>
    </row>
    <row r="28" spans="1:38" x14ac:dyDescent="0.3">
      <c r="A28" s="73"/>
      <c r="B28" s="88"/>
      <c r="C28" s="187"/>
      <c r="D28" s="188"/>
      <c r="E28" s="189"/>
      <c r="F28" s="189"/>
      <c r="G28" s="88"/>
      <c r="H28" s="88"/>
      <c r="I28" s="88"/>
      <c r="J28" s="88"/>
      <c r="K28" s="88"/>
      <c r="L28" s="88"/>
      <c r="M28" s="88"/>
      <c r="N28" s="88"/>
      <c r="O28" s="88"/>
      <c r="P28" s="88"/>
    </row>
    <row r="29" spans="1:38" x14ac:dyDescent="0.3">
      <c r="A29" s="73"/>
      <c r="B29" s="88"/>
      <c r="C29" s="187"/>
      <c r="D29" s="188"/>
      <c r="E29" s="189"/>
      <c r="F29" s="189"/>
      <c r="G29" s="88"/>
      <c r="H29" s="88"/>
      <c r="I29" s="88"/>
      <c r="J29" s="88"/>
      <c r="K29" s="88"/>
      <c r="L29" s="88"/>
      <c r="M29" s="88"/>
      <c r="N29" s="88"/>
      <c r="O29" s="88"/>
      <c r="P29" s="88"/>
    </row>
    <row r="30" spans="1:38" ht="14.4" customHeight="1" x14ac:dyDescent="0.3">
      <c r="B30" s="68"/>
      <c r="D30" s="68"/>
      <c r="G30" s="68"/>
      <c r="H30" s="68"/>
      <c r="I30" s="68"/>
      <c r="J30" s="68"/>
      <c r="K30" s="68"/>
      <c r="L30" s="68"/>
      <c r="M30" s="68"/>
      <c r="N30" s="68"/>
      <c r="O30" s="68"/>
      <c r="P30" s="68"/>
      <c r="AA30" s="73"/>
      <c r="AB30" s="73"/>
      <c r="AC30" s="73"/>
      <c r="AD30" s="73"/>
      <c r="AE30" s="73"/>
      <c r="AF30" s="68"/>
      <c r="AG30" s="68"/>
      <c r="AH30" s="68"/>
      <c r="AI30" s="68"/>
      <c r="AJ30" s="68"/>
    </row>
    <row r="31" spans="1:38" ht="39" customHeight="1" x14ac:dyDescent="0.3">
      <c r="B31" s="68"/>
      <c r="D31" s="68"/>
      <c r="G31" s="68"/>
      <c r="H31" s="68"/>
      <c r="I31" s="68"/>
      <c r="J31" s="68"/>
      <c r="K31" s="68"/>
      <c r="L31" s="68"/>
      <c r="M31" s="68"/>
      <c r="N31" s="68"/>
      <c r="O31" s="68"/>
      <c r="P31" s="68"/>
      <c r="AA31" s="73"/>
      <c r="AB31" s="73"/>
      <c r="AC31" s="73"/>
      <c r="AD31" s="73"/>
      <c r="AE31" s="73"/>
      <c r="AF31" s="68"/>
      <c r="AG31" s="68"/>
      <c r="AH31" s="68"/>
      <c r="AI31" s="68"/>
      <c r="AJ31" s="68"/>
    </row>
    <row r="32" spans="1:38" ht="19.5" customHeight="1" x14ac:dyDescent="0.3">
      <c r="B32" s="68"/>
      <c r="D32" s="68"/>
      <c r="G32" s="68"/>
      <c r="H32" s="68"/>
      <c r="I32" s="68"/>
      <c r="J32" s="68"/>
      <c r="K32" s="68"/>
      <c r="L32" s="68"/>
      <c r="M32" s="68"/>
      <c r="N32" s="68"/>
      <c r="O32" s="68"/>
      <c r="P32" s="68"/>
      <c r="AA32" s="73"/>
      <c r="AB32" s="73"/>
      <c r="AC32" s="73"/>
      <c r="AD32" s="73"/>
      <c r="AE32" s="73"/>
      <c r="AF32" s="68"/>
      <c r="AG32" s="68"/>
      <c r="AH32" s="68"/>
      <c r="AI32" s="68"/>
      <c r="AJ32" s="68"/>
    </row>
    <row r="33" spans="2:36" ht="19.5" customHeight="1" x14ac:dyDescent="0.3">
      <c r="B33" s="68"/>
      <c r="D33" s="68"/>
      <c r="G33" s="68"/>
      <c r="H33" s="68"/>
      <c r="I33" s="68"/>
      <c r="J33" s="68"/>
      <c r="K33" s="68"/>
      <c r="L33" s="68"/>
      <c r="M33" s="68"/>
      <c r="N33" s="68"/>
      <c r="O33" s="68"/>
      <c r="P33" s="68"/>
      <c r="AA33" s="73"/>
      <c r="AB33" s="73"/>
      <c r="AC33" s="73"/>
      <c r="AD33" s="73"/>
      <c r="AE33" s="73"/>
      <c r="AF33" s="68"/>
      <c r="AG33" s="68"/>
      <c r="AH33" s="68"/>
      <c r="AI33" s="68"/>
      <c r="AJ33" s="68"/>
    </row>
    <row r="34" spans="2:36" ht="19.5" customHeight="1" x14ac:dyDescent="0.3">
      <c r="B34" s="68"/>
      <c r="D34" s="68"/>
      <c r="G34" s="68"/>
      <c r="H34" s="68"/>
      <c r="I34" s="68"/>
      <c r="J34" s="68"/>
      <c r="K34" s="68"/>
      <c r="L34" s="68"/>
      <c r="M34" s="68"/>
      <c r="N34" s="68"/>
      <c r="O34" s="68"/>
      <c r="P34" s="68"/>
      <c r="AA34" s="73"/>
      <c r="AB34" s="73"/>
      <c r="AC34" s="73"/>
      <c r="AD34" s="73"/>
      <c r="AE34" s="73"/>
      <c r="AF34" s="68"/>
      <c r="AG34" s="68"/>
      <c r="AH34" s="68"/>
      <c r="AI34" s="68"/>
      <c r="AJ34" s="68"/>
    </row>
    <row r="35" spans="2:36" ht="19.5" customHeight="1" x14ac:dyDescent="0.3">
      <c r="B35" s="68"/>
      <c r="D35" s="68"/>
      <c r="G35" s="68"/>
      <c r="H35" s="68"/>
      <c r="I35" s="68"/>
      <c r="J35" s="68"/>
      <c r="K35" s="68"/>
      <c r="L35" s="68"/>
      <c r="M35" s="68"/>
      <c r="N35" s="68"/>
      <c r="O35" s="68"/>
      <c r="P35" s="68"/>
      <c r="AA35" s="73"/>
      <c r="AB35" s="73"/>
      <c r="AC35" s="73"/>
      <c r="AD35" s="73"/>
      <c r="AE35" s="73"/>
      <c r="AF35" s="68"/>
      <c r="AG35" s="68"/>
      <c r="AH35" s="68"/>
      <c r="AI35" s="68"/>
      <c r="AJ35" s="68"/>
    </row>
    <row r="36" spans="2:36" ht="19.5" customHeight="1" x14ac:dyDescent="0.3">
      <c r="B36" s="68"/>
      <c r="D36" s="68"/>
      <c r="G36" s="68"/>
      <c r="H36" s="68"/>
      <c r="I36" s="68"/>
      <c r="J36" s="68"/>
      <c r="K36" s="68"/>
      <c r="L36" s="68"/>
      <c r="M36" s="68"/>
      <c r="N36" s="68"/>
      <c r="O36" s="68"/>
      <c r="P36" s="68"/>
      <c r="AA36" s="73"/>
      <c r="AB36" s="73"/>
      <c r="AC36" s="73"/>
      <c r="AD36" s="73"/>
      <c r="AE36" s="73"/>
      <c r="AF36" s="68"/>
      <c r="AG36" s="68"/>
      <c r="AH36" s="68"/>
      <c r="AI36" s="68"/>
      <c r="AJ36" s="68"/>
    </row>
    <row r="37" spans="2:36" x14ac:dyDescent="0.3"/>
    <row r="38" spans="2:36" x14ac:dyDescent="0.3"/>
    <row r="39" spans="2:36" x14ac:dyDescent="0.3"/>
    <row r="40" spans="2:36" x14ac:dyDescent="0.3"/>
    <row r="41" spans="2:36" x14ac:dyDescent="0.3"/>
    <row r="42" spans="2:36" x14ac:dyDescent="0.3"/>
    <row r="43" spans="2:36" x14ac:dyDescent="0.3"/>
    <row r="44" spans="2:36" x14ac:dyDescent="0.3"/>
    <row r="45" spans="2:36" x14ac:dyDescent="0.3"/>
    <row r="46" spans="2:36" x14ac:dyDescent="0.3"/>
    <row r="47" spans="2:36" x14ac:dyDescent="0.3"/>
    <row r="48" spans="2:36" x14ac:dyDescent="0.3"/>
    <row r="49" x14ac:dyDescent="0.3"/>
    <row r="50" x14ac:dyDescent="0.3"/>
    <row r="51" x14ac:dyDescent="0.3"/>
    <row r="52" x14ac:dyDescent="0.3"/>
    <row r="53" x14ac:dyDescent="0.3"/>
    <row r="54" x14ac:dyDescent="0.3"/>
    <row r="55" x14ac:dyDescent="0.3"/>
    <row r="56" x14ac:dyDescent="0.3"/>
    <row r="57" x14ac:dyDescent="0.3"/>
    <row r="58" x14ac:dyDescent="0.3"/>
    <row r="59" x14ac:dyDescent="0.3"/>
    <row r="60" x14ac:dyDescent="0.3"/>
    <row r="61" x14ac:dyDescent="0.3"/>
    <row r="62" x14ac:dyDescent="0.3"/>
    <row r="63" x14ac:dyDescent="0.3"/>
    <row r="64" x14ac:dyDescent="0.3"/>
    <row r="65" x14ac:dyDescent="0.3"/>
    <row r="66" x14ac:dyDescent="0.3"/>
    <row r="67" x14ac:dyDescent="0.3"/>
    <row r="68" x14ac:dyDescent="0.3"/>
    <row r="69" x14ac:dyDescent="0.3"/>
    <row r="70" x14ac:dyDescent="0.3"/>
    <row r="71" x14ac:dyDescent="0.3"/>
    <row r="72" x14ac:dyDescent="0.3"/>
  </sheetData>
  <sheetProtection sheet="1" formatCells="0" formatColumns="0" formatRows="0" sort="0" autoFilter="0" pivotTables="0"/>
  <dataConsolidate/>
  <mergeCells count="13">
    <mergeCell ref="B1:D2"/>
    <mergeCell ref="A1:A2"/>
    <mergeCell ref="I7:O7"/>
    <mergeCell ref="T7:X7"/>
    <mergeCell ref="K8:O8"/>
    <mergeCell ref="B4:D4"/>
    <mergeCell ref="B5:D5"/>
    <mergeCell ref="E1:F1"/>
    <mergeCell ref="I10:I14"/>
    <mergeCell ref="Q10:Q14"/>
    <mergeCell ref="A7:G7"/>
    <mergeCell ref="C8:G8"/>
    <mergeCell ref="A10:A14"/>
  </mergeCells>
  <conditionalFormatting sqref="D15:E29">
    <cfRule type="cellIs" dxfId="45" priority="1" operator="equal">
      <formula>$S$14</formula>
    </cfRule>
    <cfRule type="cellIs" dxfId="44" priority="2" operator="equal">
      <formula>$S$13</formula>
    </cfRule>
    <cfRule type="cellIs" dxfId="43" priority="3" operator="equal">
      <formula>$S$12</formula>
    </cfRule>
    <cfRule type="cellIs" dxfId="42" priority="4" operator="equal">
      <formula>$S$11</formula>
    </cfRule>
    <cfRule type="cellIs" dxfId="41" priority="5" operator="equal">
      <formula>$S$10</formula>
    </cfRule>
  </conditionalFormatting>
  <conditionalFormatting sqref="F15:F29">
    <cfRule type="cellIs" dxfId="40" priority="6" operator="equal">
      <formula>$T$9</formula>
    </cfRule>
    <cfRule type="cellIs" dxfId="39" priority="7" operator="equal">
      <formula>$U$9</formula>
    </cfRule>
    <cfRule type="cellIs" dxfId="38" priority="8" operator="equal">
      <formula>$V$9</formula>
    </cfRule>
    <cfRule type="cellIs" dxfId="37" priority="9" operator="equal">
      <formula>$W$9</formula>
    </cfRule>
    <cfRule type="cellIs" dxfId="36" priority="10" operator="equal">
      <formula>$X$9</formula>
    </cfRule>
  </conditionalFormatting>
  <conditionalFormatting sqref="G15:G29">
    <cfRule type="cellIs" dxfId="35" priority="16" operator="equal">
      <formula>$T$17</formula>
    </cfRule>
    <cfRule type="cellIs" dxfId="34" priority="17" operator="equal">
      <formula>$T$18</formula>
    </cfRule>
    <cfRule type="cellIs" dxfId="33" priority="18" operator="equal">
      <formula>$T$19</formula>
    </cfRule>
    <cfRule type="cellIs" dxfId="32" priority="19" operator="equal">
      <formula>$T$20</formula>
    </cfRule>
  </conditionalFormatting>
  <dataValidations count="3">
    <dataValidation type="list" allowBlank="1" showInputMessage="1" showErrorMessage="1" sqref="JD10:JJ17" xr:uid="{00000000-0002-0000-07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C9" xr:uid="{00000000-0002-0000-0700-000001000000}"/>
    <dataValidation allowBlank="1" showInputMessage="1" showErrorMessage="1" prompt="Es la materialización del riesgo y las consecuencias de su aparición. Su escala es: 5 bajo impacto, 10 medio, 20 alto impacto._x000a_" sqref="JD9:JJ9" xr:uid="{00000000-0002-0000-0700-000002000000}"/>
  </dataValidations>
  <printOptions horizontalCentered="1" verticalCentered="1"/>
  <pageMargins left="0.23622047244094491" right="0.23622047244094491" top="0.74803149606299213" bottom="0.74803149606299213" header="0.31496062992125984" footer="0.31496062992125984"/>
  <pageSetup scale="65" orientation="landscape" r:id="rId1"/>
  <headerFooter alignWithMargins="0"/>
  <colBreaks count="1" manualBreakCount="1">
    <brk id="16" max="1048575" man="1"/>
  </colBreak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JT35"/>
  <sheetViews>
    <sheetView showGridLines="0" tabSelected="1" zoomScale="80" zoomScaleNormal="80" workbookViewId="0">
      <pane xSplit="1" ySplit="8" topLeftCell="B9" activePane="bottomRight" state="frozen"/>
      <selection pane="topRight" activeCell="B1" sqref="B1"/>
      <selection pane="bottomLeft" activeCell="A7" sqref="A7"/>
      <selection pane="bottomRight" activeCell="E36" sqref="E36"/>
    </sheetView>
  </sheetViews>
  <sheetFormatPr baseColWidth="10" defaultColWidth="0" defaultRowHeight="13.2" x14ac:dyDescent="0.3"/>
  <cols>
    <col min="1" max="1" width="11.44140625" style="68" customWidth="1"/>
    <col min="2" max="2" width="28.109375" style="73" customWidth="1"/>
    <col min="3" max="4" width="14.109375" style="73" customWidth="1"/>
    <col min="5" max="5" width="16.44140625" style="118" customWidth="1"/>
    <col min="6" max="6" width="16.88671875" style="118" customWidth="1"/>
    <col min="7" max="7" width="12.44140625" style="73" customWidth="1"/>
    <col min="8" max="8" width="15.44140625" style="73" customWidth="1"/>
    <col min="9" max="9" width="13" style="73" customWidth="1"/>
    <col min="10" max="10" width="16.44140625" style="118" customWidth="1"/>
    <col min="11" max="11" width="10.109375" style="118" customWidth="1"/>
    <col min="12" max="12" width="12.44140625" style="73" customWidth="1"/>
    <col min="13" max="13" width="16.88671875" style="73" customWidth="1"/>
    <col min="14" max="14" width="15.44140625" style="73" customWidth="1"/>
    <col min="15" max="16" width="16.44140625" style="73" customWidth="1"/>
    <col min="17" max="17" width="29.88671875" style="73" customWidth="1"/>
    <col min="18" max="18" width="20.88671875" style="73" customWidth="1"/>
    <col min="19" max="19" width="9.44140625" style="124" customWidth="1"/>
    <col min="20" max="20" width="13.44140625" style="124" customWidth="1"/>
    <col min="21" max="23" width="20.44140625" style="73" customWidth="1"/>
    <col min="24" max="25" width="30.44140625" style="73" customWidth="1"/>
    <col min="26" max="26" width="18" style="73" customWidth="1"/>
    <col min="27" max="28" width="15.44140625" style="73" customWidth="1"/>
    <col min="29" max="29" width="4.88671875" style="68" customWidth="1"/>
    <col min="30" max="30" width="8" style="68" customWidth="1"/>
    <col min="31" max="32" width="14" style="68" customWidth="1"/>
    <col min="33" max="33" width="18.44140625" style="68" customWidth="1"/>
    <col min="34" max="34" width="19.44140625" style="68" customWidth="1"/>
    <col min="35" max="35" width="14" style="68" customWidth="1"/>
    <col min="36" max="36" width="17" style="68" bestFit="1" customWidth="1"/>
    <col min="37" max="37" width="11.44140625" style="68" customWidth="1"/>
    <col min="38" max="41" width="11.44140625" style="68" hidden="1" customWidth="1"/>
    <col min="42" max="42" width="5.44140625" style="68" hidden="1" customWidth="1"/>
    <col min="43" max="43" width="26.88671875" style="68" hidden="1" customWidth="1"/>
    <col min="44" max="48" width="22.88671875" style="73" hidden="1" customWidth="1"/>
    <col min="49" max="49" width="23.44140625" style="68" hidden="1" customWidth="1"/>
    <col min="50" max="277" width="11.44140625" style="68" hidden="1" customWidth="1"/>
    <col min="278" max="278" width="12.44140625" style="68" hidden="1" customWidth="1"/>
    <col min="279" max="279" width="47" style="68" hidden="1" customWidth="1"/>
    <col min="280" max="280" width="35" style="68" hidden="1" customWidth="1"/>
    <col min="281" max="16384" width="14.44140625" style="68" hidden="1"/>
  </cols>
  <sheetData>
    <row r="1" spans="1:50" s="56" customFormat="1" ht="36" customHeight="1" x14ac:dyDescent="0.25">
      <c r="A1" s="490"/>
      <c r="B1" s="496" t="str">
        <f>+'2 CONTEXTO E IDENTIFICACIÓN'!A1</f>
        <v>MAPA DE RIESGOS</v>
      </c>
      <c r="C1" s="39"/>
      <c r="D1" s="112"/>
      <c r="E1" s="113"/>
      <c r="F1" s="217" t="str">
        <f>+'2 CONTEXTO E IDENTIFICACIÓN'!$I$4</f>
        <v>Elaboración o Actualización:</v>
      </c>
      <c r="G1" s="231">
        <f>'2 CONTEXTO E IDENTIFICACIÓN'!J4</f>
        <v>46232</v>
      </c>
      <c r="H1" s="13"/>
      <c r="I1" s="13"/>
      <c r="U1" s="119"/>
      <c r="V1" s="119"/>
      <c r="AR1" s="57"/>
      <c r="AS1" s="57"/>
      <c r="AT1" s="57"/>
      <c r="AU1" s="57"/>
      <c r="AV1" s="57"/>
    </row>
    <row r="2" spans="1:50" s="56" customFormat="1" ht="36" customHeight="1" x14ac:dyDescent="0.25">
      <c r="A2" s="490"/>
      <c r="B2" s="496"/>
      <c r="C2" s="39" t="str">
        <f>+'2 CONTEXTO E IDENTIFICACIÓN'!A2</f>
        <v>VERSIÓN:</v>
      </c>
      <c r="D2" s="112">
        <f>'2 CONTEXTO E IDENTIFICACIÓN'!B2</f>
        <v>1</v>
      </c>
      <c r="E2" s="113"/>
      <c r="F2" s="220" t="str">
        <f>+'2 CONTEXTO E IDENTIFICACIÓN'!$E$5</f>
        <v xml:space="preserve">Vigencia: </v>
      </c>
      <c r="G2" s="218">
        <f>'2 CONTEXTO E IDENTIFICACIÓN'!G5</f>
        <v>46266</v>
      </c>
      <c r="H2" s="219" t="s">
        <v>100</v>
      </c>
      <c r="I2" s="216">
        <f>'2 CONTEXTO E IDENTIFICACIÓN'!J5</f>
        <v>46387</v>
      </c>
      <c r="J2" s="113"/>
      <c r="K2" s="113"/>
      <c r="L2" s="58"/>
      <c r="N2" s="58"/>
      <c r="O2" s="58"/>
      <c r="P2" s="58"/>
      <c r="Q2" s="58"/>
      <c r="R2" s="58"/>
      <c r="S2" s="120"/>
      <c r="T2" s="120"/>
      <c r="U2" s="58"/>
      <c r="V2" s="58"/>
      <c r="W2" s="58"/>
      <c r="X2" s="58"/>
      <c r="Y2" s="58"/>
      <c r="Z2" s="58"/>
      <c r="AA2" s="58"/>
      <c r="AB2" s="58"/>
      <c r="AR2" s="57"/>
      <c r="AS2" s="57"/>
      <c r="AT2" s="57"/>
      <c r="AU2" s="57"/>
      <c r="AV2" s="57"/>
    </row>
    <row r="3" spans="1:50" s="56" customFormat="1" x14ac:dyDescent="0.25">
      <c r="A3" s="60"/>
      <c r="B3" s="58"/>
      <c r="C3" s="221"/>
      <c r="D3" s="221"/>
      <c r="E3" s="113"/>
      <c r="F3" s="113"/>
      <c r="G3" s="58"/>
      <c r="J3" s="113"/>
      <c r="K3" s="113"/>
      <c r="L3" s="58"/>
      <c r="N3" s="58"/>
      <c r="O3" s="58"/>
      <c r="P3" s="58"/>
      <c r="Q3" s="58"/>
      <c r="R3" s="58"/>
      <c r="S3" s="120"/>
      <c r="T3" s="120"/>
      <c r="U3" s="58"/>
      <c r="V3" s="58"/>
      <c r="W3" s="58"/>
      <c r="X3" s="58"/>
      <c r="Y3" s="58"/>
      <c r="Z3" s="58"/>
      <c r="AA3" s="58"/>
      <c r="AB3" s="58"/>
      <c r="AR3" s="57"/>
      <c r="AS3" s="57"/>
      <c r="AT3" s="57"/>
      <c r="AU3" s="57"/>
      <c r="AV3" s="57"/>
    </row>
    <row r="4" spans="1:50" s="56" customFormat="1" ht="14.4" thickBot="1" x14ac:dyDescent="0.3">
      <c r="A4" s="12" t="s">
        <v>95</v>
      </c>
      <c r="B4" s="476" t="str">
        <f>'2 CONTEXTO E IDENTIFICACIÓN'!B4</f>
        <v>Unidad Administrativa Especial de Organizaciones Solidarias</v>
      </c>
      <c r="C4" s="476"/>
      <c r="D4" s="476"/>
      <c r="E4" s="54"/>
      <c r="F4" s="54"/>
      <c r="G4" s="54"/>
      <c r="H4" s="54"/>
      <c r="I4" s="54"/>
      <c r="J4" s="54"/>
      <c r="K4" s="114"/>
      <c r="S4" s="119"/>
      <c r="T4" s="119"/>
      <c r="AR4" s="57"/>
      <c r="AS4" s="57"/>
      <c r="AT4" s="57"/>
      <c r="AU4" s="57"/>
      <c r="AV4" s="57"/>
    </row>
    <row r="5" spans="1:50" s="56" customFormat="1" ht="27.6" x14ac:dyDescent="0.25">
      <c r="A5" s="12" t="s">
        <v>96</v>
      </c>
      <c r="B5" s="476" t="str">
        <f>'2 CONTEXTO E IDENTIFICACIÓN'!F4</f>
        <v>Servicio al Ciudadano</v>
      </c>
      <c r="C5" s="477"/>
      <c r="D5" s="477"/>
      <c r="E5" s="41"/>
      <c r="F5" s="114"/>
      <c r="H5" s="58"/>
      <c r="I5" s="58"/>
      <c r="J5" s="41"/>
      <c r="K5" s="114"/>
      <c r="S5" s="119"/>
      <c r="T5" s="119"/>
      <c r="AD5" s="61"/>
      <c r="AE5" s="62"/>
      <c r="AF5" s="569" t="s">
        <v>175</v>
      </c>
      <c r="AG5" s="570"/>
      <c r="AH5" s="570"/>
      <c r="AI5" s="570"/>
      <c r="AJ5" s="571"/>
      <c r="AR5" s="57"/>
      <c r="AS5" s="57"/>
      <c r="AT5" s="57"/>
      <c r="AU5" s="57"/>
      <c r="AV5" s="57"/>
    </row>
    <row r="6" spans="1:50" s="56" customFormat="1" ht="5.4" customHeight="1" x14ac:dyDescent="0.25">
      <c r="A6" s="224"/>
      <c r="B6" s="223"/>
      <c r="C6" s="223"/>
      <c r="D6" s="58"/>
      <c r="E6" s="41"/>
      <c r="F6" s="114"/>
      <c r="H6" s="58"/>
      <c r="I6" s="58"/>
      <c r="J6" s="41"/>
      <c r="K6" s="114"/>
      <c r="S6" s="119"/>
      <c r="T6" s="119"/>
      <c r="AD6" s="237"/>
      <c r="AF6" s="238"/>
      <c r="AG6" s="239"/>
      <c r="AH6" s="239"/>
      <c r="AI6" s="239"/>
      <c r="AJ6" s="240"/>
      <c r="AR6" s="57"/>
      <c r="AS6" s="57"/>
      <c r="AT6" s="57"/>
      <c r="AU6" s="57"/>
      <c r="AV6" s="57"/>
    </row>
    <row r="7" spans="1:50" ht="14.4" customHeight="1" x14ac:dyDescent="0.3">
      <c r="A7" s="115"/>
      <c r="B7" s="115"/>
      <c r="C7" s="115"/>
      <c r="D7" s="115"/>
      <c r="E7" s="491" t="s">
        <v>312</v>
      </c>
      <c r="F7" s="491"/>
      <c r="G7" s="491"/>
      <c r="H7" s="65"/>
      <c r="I7" s="115"/>
      <c r="J7" s="491" t="s">
        <v>340</v>
      </c>
      <c r="K7" s="491"/>
      <c r="L7" s="491"/>
      <c r="M7" s="65"/>
      <c r="N7" s="65"/>
      <c r="O7" s="65"/>
      <c r="P7" s="65"/>
      <c r="Q7" s="491" t="s">
        <v>343</v>
      </c>
      <c r="R7" s="491"/>
      <c r="S7" s="491"/>
      <c r="T7" s="491"/>
      <c r="U7" s="491" t="s">
        <v>77</v>
      </c>
      <c r="V7" s="491"/>
      <c r="W7" s="491"/>
      <c r="X7" s="65"/>
      <c r="Y7" s="65"/>
      <c r="Z7" s="65"/>
      <c r="AA7" s="65"/>
      <c r="AB7" s="65"/>
      <c r="AD7" s="69"/>
      <c r="AF7" s="70">
        <v>0.2</v>
      </c>
      <c r="AG7" s="70">
        <v>0.4</v>
      </c>
      <c r="AH7" s="70">
        <v>0.6</v>
      </c>
      <c r="AI7" s="70">
        <v>0.8</v>
      </c>
      <c r="AJ7" s="71">
        <v>1</v>
      </c>
      <c r="AK7" s="72"/>
      <c r="AL7" s="72"/>
      <c r="AM7" s="72"/>
      <c r="AN7" s="72"/>
      <c r="AO7" s="72"/>
      <c r="AP7" s="72"/>
      <c r="AQ7" s="72"/>
    </row>
    <row r="8" spans="1:50" ht="52.8" x14ac:dyDescent="0.25">
      <c r="A8" s="76" t="s">
        <v>313</v>
      </c>
      <c r="B8" s="76" t="s">
        <v>314</v>
      </c>
      <c r="C8" s="76" t="s">
        <v>344</v>
      </c>
      <c r="D8" s="76" t="s">
        <v>345</v>
      </c>
      <c r="E8" s="76" t="s">
        <v>270</v>
      </c>
      <c r="F8" s="76" t="s">
        <v>271</v>
      </c>
      <c r="G8" s="77" t="s">
        <v>69</v>
      </c>
      <c r="H8" s="76" t="s">
        <v>346</v>
      </c>
      <c r="I8" s="76" t="s">
        <v>347</v>
      </c>
      <c r="J8" s="76" t="s">
        <v>270</v>
      </c>
      <c r="K8" s="76" t="s">
        <v>271</v>
      </c>
      <c r="L8" s="76" t="s">
        <v>69</v>
      </c>
      <c r="M8" s="76" t="s">
        <v>73</v>
      </c>
      <c r="N8" s="76" t="s">
        <v>71</v>
      </c>
      <c r="O8" s="76" t="s">
        <v>348</v>
      </c>
      <c r="P8" s="76" t="s">
        <v>349</v>
      </c>
      <c r="Q8" s="76" t="s">
        <v>350</v>
      </c>
      <c r="R8" s="76" t="s">
        <v>351</v>
      </c>
      <c r="S8" s="121" t="s">
        <v>352</v>
      </c>
      <c r="T8" s="121" t="s">
        <v>353</v>
      </c>
      <c r="U8" s="76" t="s">
        <v>354</v>
      </c>
      <c r="V8" s="76" t="s">
        <v>355</v>
      </c>
      <c r="W8" s="76" t="s">
        <v>356</v>
      </c>
      <c r="X8" s="76" t="s">
        <v>357</v>
      </c>
      <c r="Y8" s="76" t="s">
        <v>358</v>
      </c>
      <c r="Z8" s="76" t="s">
        <v>83</v>
      </c>
      <c r="AA8" s="65"/>
      <c r="AB8" s="65"/>
      <c r="AD8" s="69"/>
      <c r="AE8" s="81"/>
      <c r="AF8" s="82" t="s">
        <v>289</v>
      </c>
      <c r="AG8" s="82" t="s">
        <v>293</v>
      </c>
      <c r="AH8" s="82" t="s">
        <v>297</v>
      </c>
      <c r="AI8" s="82" t="s">
        <v>302</v>
      </c>
      <c r="AJ8" s="83" t="s">
        <v>307</v>
      </c>
      <c r="AM8" s="72"/>
      <c r="AN8" s="72"/>
      <c r="AO8" s="84"/>
      <c r="AP8" s="84"/>
      <c r="AQ8" s="84"/>
      <c r="AR8" s="84"/>
      <c r="AS8" s="84"/>
      <c r="AT8" s="84"/>
      <c r="AU8" s="84"/>
      <c r="AV8" s="84"/>
      <c r="AW8" s="84"/>
      <c r="AX8" s="84"/>
    </row>
    <row r="9" spans="1:50" ht="108" customHeight="1" x14ac:dyDescent="0.25">
      <c r="A9" s="85" t="str">
        <f>'2 CONTEXTO E IDENTIFICACIÓN'!A9</f>
        <v>R6</v>
      </c>
      <c r="B9" s="86" t="str">
        <f>+'2 CONTEXTO E IDENTIFICACIÓN'!J9</f>
        <v>Posibilidad de afectación económica y reputacional por Desconocimiento del Portafolio de servicio y caracteristicas especificas de la misionalidad.  a causa de    orientación inadecuada en la prestación del servicio</v>
      </c>
      <c r="C9" s="116">
        <f>+'3 PROBABIL E IMPACTO INHERENTE'!E9</f>
        <v>0.6</v>
      </c>
      <c r="D9" s="116">
        <f>+'3 PROBABIL E IMPACTO INHERENTE'!M9</f>
        <v>0.6</v>
      </c>
      <c r="E9" s="87" t="str">
        <f>+'4 MAPA CALOR INHERENTE'!C9</f>
        <v>Media</v>
      </c>
      <c r="F9" s="87" t="str">
        <f>+'4 MAPA CALOR INHERENTE'!D9</f>
        <v>Moderado</v>
      </c>
      <c r="G9" s="372" t="str">
        <f>+'4 MAPA CALOR INHERENTE'!E9</f>
        <v>Moderado</v>
      </c>
      <c r="H9" s="116">
        <f>+'6 MAPA CALOR RESIDUAL'!C9</f>
        <v>0.36</v>
      </c>
      <c r="I9" s="87">
        <f>+'6 MAPA CALOR RESIDUAL'!D9</f>
        <v>0.6</v>
      </c>
      <c r="J9" s="87" t="str">
        <f>+'6 MAPA CALOR RESIDUAL'!E9</f>
        <v>Baja</v>
      </c>
      <c r="K9" s="87" t="str">
        <f>+'6 MAPA CALOR RESIDUAL'!F9</f>
        <v>Moderado</v>
      </c>
      <c r="L9" s="372" t="str">
        <f>+'6 MAPA CALOR RESIDUAL'!G9</f>
        <v>Moderado</v>
      </c>
      <c r="M9" s="372" t="str">
        <f t="shared" ref="M9:M28" si="0">+IF($N9="","",IF($N9=$AG$16,$AH$16,IF($N9=$AG$19,$AH$19)))</f>
        <v>Requiere Plan de Acción</v>
      </c>
      <c r="N9" s="372" t="str">
        <f t="shared" ref="N9:N28" si="1">+IF(L9="","",IF(OR(L9=$AF$16,L9=$AF$17,L9=$AF$18),$AG$16,IF(L9=$AF$19,$AG$19)))</f>
        <v>Reducir_mitigar_Transferir_Evitar</v>
      </c>
      <c r="O9" s="373" t="s">
        <v>179</v>
      </c>
      <c r="P9" s="372" t="str">
        <f t="shared" ref="P9:P28" si="2">+IF($M9="","",IF($M9=$AH$19,$AG$19,$O9))</f>
        <v>Evitar</v>
      </c>
      <c r="Q9" s="209"/>
      <c r="R9" s="209"/>
      <c r="S9" s="210"/>
      <c r="T9" s="210"/>
      <c r="U9" s="209"/>
      <c r="V9" s="209"/>
      <c r="W9" s="209"/>
      <c r="X9" s="209"/>
      <c r="Y9" s="209"/>
      <c r="Z9" s="209"/>
      <c r="AA9" s="88"/>
      <c r="AB9" s="88"/>
      <c r="AC9" s="566" t="s">
        <v>156</v>
      </c>
      <c r="AD9" s="91">
        <v>1</v>
      </c>
      <c r="AE9" s="82" t="s">
        <v>305</v>
      </c>
      <c r="AF9" s="89" t="s">
        <v>315</v>
      </c>
      <c r="AG9" s="89" t="s">
        <v>315</v>
      </c>
      <c r="AH9" s="89" t="s">
        <v>315</v>
      </c>
      <c r="AI9" s="89" t="s">
        <v>315</v>
      </c>
      <c r="AJ9" s="90" t="s">
        <v>316</v>
      </c>
      <c r="AM9" s="72"/>
      <c r="AN9" s="72"/>
      <c r="AO9" s="84"/>
      <c r="AP9" s="84"/>
      <c r="AQ9" s="84"/>
      <c r="AR9" s="92"/>
      <c r="AS9" s="92"/>
      <c r="AT9" s="92"/>
      <c r="AU9" s="92"/>
      <c r="AV9" s="92"/>
      <c r="AW9" s="84"/>
      <c r="AX9" s="84"/>
    </row>
    <row r="10" spans="1:50" ht="93" hidden="1" customHeight="1" x14ac:dyDescent="0.25">
      <c r="A10" s="85" t="str">
        <f>'2 CONTEXTO E IDENTIFICACIÓN'!A10</f>
        <v>R2</v>
      </c>
      <c r="B10" s="86" t="str">
        <f>+'2 CONTEXTO E IDENTIFICACIÓN'!J10</f>
        <v xml:space="preserve"> por a causa de </v>
      </c>
      <c r="C10" s="122" t="str">
        <f>+'3 PROBABIL E IMPACTO INHERENTE'!E10</f>
        <v/>
      </c>
      <c r="D10" s="122" t="str">
        <f>+'3 PROBABIL E IMPACTO INHERENTE'!M10</f>
        <v/>
      </c>
      <c r="E10" s="117" t="str">
        <f>+'4 MAPA CALOR INHERENTE'!C10</f>
        <v/>
      </c>
      <c r="F10" s="117" t="str">
        <f>+'4 MAPA CALOR INHERENTE'!D10</f>
        <v/>
      </c>
      <c r="G10" s="86" t="str">
        <f>+'4 MAPA CALOR INHERENTE'!E10</f>
        <v/>
      </c>
      <c r="H10" s="116">
        <f>+'5 VALORACIÓN DEL CONTROL'!T19</f>
        <v>0.36</v>
      </c>
      <c r="I10" s="87" t="str">
        <f>+'5 VALORACIÓN DEL CONTROL'!U19</f>
        <v/>
      </c>
      <c r="J10" s="117" t="str">
        <f t="shared" ref="J10:J28" si="3">+IF(H10=0,"",IF(H10&lt;=$AD$13,$AE$13,IF(H10&lt;=$AD$12,$AE$12,IF(H10&lt;=$AD$11,$AE$11,IF(H10&lt;=$AD$10,$AE$10,IF(H10&lt;=$AD$9,$AE$9,""))))))</f>
        <v>Baja</v>
      </c>
      <c r="K10" s="117" t="str">
        <f t="shared" ref="K10:K28" si="4">+IF(I10=0,"",IF(I10&lt;=$AF$7,$AF$8,IF(I10&lt;=$AG$7,$AG$8,IF(I10&lt;=$AH$7,$AH$8,IF(I10&lt;=$AI$7,$AI$8,IF(I10&lt;=$AJ$7,$AJ$8,""))))))</f>
        <v/>
      </c>
      <c r="L10" s="86" t="b">
        <f t="shared" ref="L10:L28" si="5">+IF(J10=$AE$9,IF(K10=$AF$8,$AF$9,IF(K10=$AG$8,$AG$9,IF(K10=$AH$8,$AH$9,IF(K10=$AI$8,$AI$9,IF(K10=$AJ$8,$AJ$9))))),IF(J10=$AE$10,IF(K10=$AF$8,$AF$10,IF(K10=$AG$8,$AG$10,IF(K10=$AH$8,$AH$10,IF(K10=$AI$8,$AI$10,IF(K10=$AJ$8,$AJ$10))))),IF(J10=$AE$11,IF(K10=$AF$8,$AF$11,IF(K10=$AG$8,$AG$11,IF(K10=$AH$8,$AH$11,IF(K10=$AI$8,$AI$11,IF(K10=$AJ$8,$AJ$11))))),IF(J10=$AE$12,IF(K10=$AF$8,$AF$12,IF(K10=$AG$8,$AG$12,IF(K10=$AH$8,$AH$12,IF(K10=$AI$8,$AI$12,IF(K10=$AJ$8,$AJ$12))))),IF(J10=$AE$13,IF(K10=$AF$8,$AF$13,IF(K10=$AG$8,$AG$13,IF(K10=$AH$8,$AH$13,IF(K10=$AI$8,$AI$13,IF(K10=$AJ$8,$AJ$13))))),"")))))</f>
        <v>0</v>
      </c>
      <c r="M10" s="86" t="b">
        <f t="shared" si="0"/>
        <v>0</v>
      </c>
      <c r="N10" s="86" t="b">
        <f t="shared" si="1"/>
        <v>0</v>
      </c>
      <c r="O10" s="209" t="s">
        <v>359</v>
      </c>
      <c r="P10" s="86" t="str">
        <f t="shared" si="2"/>
        <v>Reducir_Mitigar</v>
      </c>
      <c r="Q10" s="209"/>
      <c r="R10" s="209"/>
      <c r="S10" s="210"/>
      <c r="T10" s="210"/>
      <c r="U10" s="209"/>
      <c r="V10" s="209"/>
      <c r="W10" s="209"/>
      <c r="X10" s="209"/>
      <c r="Y10" s="209"/>
      <c r="Z10" s="209"/>
      <c r="AA10" s="88"/>
      <c r="AB10" s="88"/>
      <c r="AC10" s="567"/>
      <c r="AD10" s="91">
        <v>0.8</v>
      </c>
      <c r="AE10" s="82" t="s">
        <v>300</v>
      </c>
      <c r="AF10" s="93" t="s">
        <v>297</v>
      </c>
      <c r="AG10" s="93" t="s">
        <v>297</v>
      </c>
      <c r="AH10" s="89" t="s">
        <v>315</v>
      </c>
      <c r="AI10" s="89" t="s">
        <v>315</v>
      </c>
      <c r="AJ10" s="90" t="s">
        <v>316</v>
      </c>
      <c r="AM10" s="72"/>
      <c r="AN10" s="72"/>
      <c r="AO10" s="84"/>
      <c r="AP10" s="94"/>
      <c r="AQ10" s="95"/>
      <c r="AR10" s="92"/>
      <c r="AS10" s="92"/>
      <c r="AT10" s="92"/>
      <c r="AU10" s="92"/>
      <c r="AV10" s="92"/>
      <c r="AW10" s="84"/>
      <c r="AX10" s="84"/>
    </row>
    <row r="11" spans="1:50" ht="93" hidden="1" customHeight="1" x14ac:dyDescent="0.25">
      <c r="A11" s="85" t="str">
        <f>'2 CONTEXTO E IDENTIFICACIÓN'!A11</f>
        <v>R3</v>
      </c>
      <c r="B11" s="86" t="str">
        <f>+'2 CONTEXTO E IDENTIFICACIÓN'!J11</f>
        <v xml:space="preserve"> por a causa de </v>
      </c>
      <c r="C11" s="122" t="str">
        <f>+'3 PROBABIL E IMPACTO INHERENTE'!E11</f>
        <v/>
      </c>
      <c r="D11" s="122" t="str">
        <f>+'3 PROBABIL E IMPACTO INHERENTE'!M11</f>
        <v/>
      </c>
      <c r="E11" s="117" t="str">
        <f>+'4 MAPA CALOR INHERENTE'!C11</f>
        <v/>
      </c>
      <c r="F11" s="117" t="str">
        <f>+'4 MAPA CALOR INHERENTE'!D11</f>
        <v/>
      </c>
      <c r="G11" s="86" t="str">
        <f>+'4 MAPA CALOR INHERENTE'!E11</f>
        <v/>
      </c>
      <c r="H11" s="116">
        <f>+'5 VALORACIÓN DEL CONTROL'!T25</f>
        <v>0.36</v>
      </c>
      <c r="I11" s="87" t="str">
        <f>+'5 VALORACIÓN DEL CONTROL'!U25</f>
        <v/>
      </c>
      <c r="J11" s="117" t="str">
        <f t="shared" si="3"/>
        <v>Baja</v>
      </c>
      <c r="K11" s="117" t="str">
        <f t="shared" si="4"/>
        <v/>
      </c>
      <c r="L11" s="86" t="b">
        <f>+IF(J11=$AE$9,IF(K11=$AF$8,$AF$9,IF(K11=$AG$8,$AG$9,IF(K11=$AH$8,$AH$9,IF(K11=$AI$8,$AI$9,IF(K11=$AJ$8,$AJ$9))))),IF(J11=$AE$10,IF(K11=$AF$8,$AF$10,IF(K11=$AG$8,$AG$10,IF(K11=$AH$8,$AH$10,IF(K11=$AI$8,$AI$10,IF(K11=$AJ$8,$AJ$10))))),IF(J11=$AE$11,IF(K11=$AF$8,$AF$11,IF(K11=$AG$8,$AG$11,IF(K11=$AH$8,$AH$11,IF(K11=$AI$8,$AI$11,IF(K11=$AJ$8,$AJ$11))))),IF(J11=$AE$12,IF(K11=$AF$8,$AF$12,IF(K11=$AG$8,$AG$12,IF(K11=$AH$8,$AH$12,IF(K11=$AI$8,$AI$12,IF(K11=$AJ$8,$AJ$12))))),IF(J11=$AE$13,IF(K11=$AF$8,$AF$13,IF(K11=$AG$8,$AG$13,IF(K11=$AH$8,$AH$13,IF(K11=$AI$8,$AI$13,IF(K11=$AJ$8,$AJ$13))))),"")))))</f>
        <v>0</v>
      </c>
      <c r="M11" s="86" t="b">
        <f t="shared" si="0"/>
        <v>0</v>
      </c>
      <c r="N11" s="86" t="b">
        <f t="shared" si="1"/>
        <v>0</v>
      </c>
      <c r="O11" s="209"/>
      <c r="P11" s="86">
        <f t="shared" si="2"/>
        <v>0</v>
      </c>
      <c r="Q11" s="209"/>
      <c r="R11" s="209"/>
      <c r="S11" s="210"/>
      <c r="T11" s="210"/>
      <c r="U11" s="209"/>
      <c r="V11" s="209"/>
      <c r="W11" s="209"/>
      <c r="X11" s="209"/>
      <c r="Y11" s="209"/>
      <c r="Z11" s="209"/>
      <c r="AA11" s="88"/>
      <c r="AB11" s="88"/>
      <c r="AC11" s="567"/>
      <c r="AD11" s="91">
        <v>0.6</v>
      </c>
      <c r="AE11" s="82" t="s">
        <v>295</v>
      </c>
      <c r="AF11" s="93" t="s">
        <v>297</v>
      </c>
      <c r="AG11" s="93" t="s">
        <v>297</v>
      </c>
      <c r="AH11" s="93" t="s">
        <v>297</v>
      </c>
      <c r="AI11" s="89" t="s">
        <v>315</v>
      </c>
      <c r="AJ11" s="90" t="s">
        <v>316</v>
      </c>
      <c r="AM11" s="72"/>
      <c r="AN11" s="72"/>
      <c r="AO11" s="84"/>
      <c r="AP11" s="94"/>
      <c r="AQ11" s="95"/>
      <c r="AR11" s="92"/>
      <c r="AS11" s="92"/>
      <c r="AT11" s="92"/>
      <c r="AU11" s="92"/>
      <c r="AV11" s="96"/>
      <c r="AW11" s="84"/>
      <c r="AX11" s="84"/>
    </row>
    <row r="12" spans="1:50" ht="93" hidden="1" customHeight="1" x14ac:dyDescent="0.25">
      <c r="A12" s="85" t="str">
        <f>'2 CONTEXTO E IDENTIFICACIÓN'!A12</f>
        <v>R4</v>
      </c>
      <c r="B12" s="86" t="str">
        <f>+'2 CONTEXTO E IDENTIFICACIÓN'!J12</f>
        <v xml:space="preserve"> por a causa de </v>
      </c>
      <c r="C12" s="122" t="str">
        <f>+'3 PROBABIL E IMPACTO INHERENTE'!E12</f>
        <v/>
      </c>
      <c r="D12" s="122" t="str">
        <f>+'3 PROBABIL E IMPACTO INHERENTE'!M12</f>
        <v/>
      </c>
      <c r="E12" s="117" t="str">
        <f>+'4 MAPA CALOR INHERENTE'!C12</f>
        <v/>
      </c>
      <c r="F12" s="117" t="str">
        <f>+'4 MAPA CALOR INHERENTE'!D12</f>
        <v/>
      </c>
      <c r="G12" s="86" t="str">
        <f>+'4 MAPA CALOR INHERENTE'!E12</f>
        <v/>
      </c>
      <c r="H12" s="116">
        <f>+'5 VALORACIÓN DEL CONTROL'!T31</f>
        <v>0.36</v>
      </c>
      <c r="I12" s="87" t="str">
        <f>+'5 VALORACIÓN DEL CONTROL'!U31</f>
        <v/>
      </c>
      <c r="J12" s="117" t="str">
        <f t="shared" si="3"/>
        <v>Baja</v>
      </c>
      <c r="K12" s="117" t="str">
        <f t="shared" si="4"/>
        <v/>
      </c>
      <c r="L12" s="86" t="b">
        <f t="shared" si="5"/>
        <v>0</v>
      </c>
      <c r="M12" s="86" t="b">
        <f t="shared" si="0"/>
        <v>0</v>
      </c>
      <c r="N12" s="86" t="b">
        <f t="shared" si="1"/>
        <v>0</v>
      </c>
      <c r="O12" s="209"/>
      <c r="P12" s="86">
        <f t="shared" si="2"/>
        <v>0</v>
      </c>
      <c r="Q12" s="209"/>
      <c r="R12" s="209"/>
      <c r="S12" s="210"/>
      <c r="T12" s="210"/>
      <c r="U12" s="209"/>
      <c r="V12" s="209"/>
      <c r="W12" s="209"/>
      <c r="X12" s="209"/>
      <c r="Y12" s="209"/>
      <c r="Z12" s="209"/>
      <c r="AA12" s="88"/>
      <c r="AB12" s="88"/>
      <c r="AC12" s="567"/>
      <c r="AD12" s="91">
        <v>0.4</v>
      </c>
      <c r="AE12" s="82" t="s">
        <v>291</v>
      </c>
      <c r="AF12" s="97" t="s">
        <v>317</v>
      </c>
      <c r="AG12" s="93" t="s">
        <v>297</v>
      </c>
      <c r="AH12" s="93" t="s">
        <v>297</v>
      </c>
      <c r="AI12" s="89" t="s">
        <v>315</v>
      </c>
      <c r="AJ12" s="90" t="s">
        <v>316</v>
      </c>
      <c r="AM12" s="72"/>
      <c r="AN12" s="72"/>
      <c r="AO12" s="84"/>
      <c r="AP12" s="94"/>
      <c r="AQ12" s="95"/>
      <c r="AR12" s="92"/>
      <c r="AS12" s="92"/>
      <c r="AT12" s="92"/>
      <c r="AU12" s="96"/>
      <c r="AV12" s="92"/>
      <c r="AW12" s="84"/>
      <c r="AX12" s="84"/>
    </row>
    <row r="13" spans="1:50" ht="93" hidden="1" customHeight="1" thickBot="1" x14ac:dyDescent="0.3">
      <c r="A13" s="85" t="str">
        <f>'2 CONTEXTO E IDENTIFICACIÓN'!A13</f>
        <v>R5</v>
      </c>
      <c r="B13" s="86" t="str">
        <f>+'2 CONTEXTO E IDENTIFICACIÓN'!J13</f>
        <v xml:space="preserve"> por a causa de </v>
      </c>
      <c r="C13" s="122" t="str">
        <f>+'3 PROBABIL E IMPACTO INHERENTE'!E13</f>
        <v/>
      </c>
      <c r="D13" s="122" t="str">
        <f>+'3 PROBABIL E IMPACTO INHERENTE'!M13</f>
        <v/>
      </c>
      <c r="E13" s="117" t="str">
        <f>+'4 MAPA CALOR INHERENTE'!C13</f>
        <v/>
      </c>
      <c r="F13" s="117" t="str">
        <f>+'4 MAPA CALOR INHERENTE'!D13</f>
        <v/>
      </c>
      <c r="G13" s="86" t="str">
        <f>+'4 MAPA CALOR INHERENTE'!E13</f>
        <v/>
      </c>
      <c r="H13" s="116">
        <f>+'5 VALORACIÓN DEL CONTROL'!T37</f>
        <v>0.36</v>
      </c>
      <c r="I13" s="87" t="str">
        <f>+'5 VALORACIÓN DEL CONTROL'!U37</f>
        <v/>
      </c>
      <c r="J13" s="117" t="str">
        <f t="shared" si="3"/>
        <v>Baja</v>
      </c>
      <c r="K13" s="117" t="str">
        <f t="shared" si="4"/>
        <v/>
      </c>
      <c r="L13" s="86" t="b">
        <f t="shared" si="5"/>
        <v>0</v>
      </c>
      <c r="M13" s="86" t="b">
        <f t="shared" si="0"/>
        <v>0</v>
      </c>
      <c r="N13" s="86" t="b">
        <f t="shared" si="1"/>
        <v>0</v>
      </c>
      <c r="O13" s="209"/>
      <c r="P13" s="86">
        <f t="shared" si="2"/>
        <v>0</v>
      </c>
      <c r="Q13" s="209"/>
      <c r="R13" s="209"/>
      <c r="S13" s="210"/>
      <c r="T13" s="210"/>
      <c r="U13" s="209"/>
      <c r="V13" s="209"/>
      <c r="W13" s="209"/>
      <c r="X13" s="209"/>
      <c r="Y13" s="209"/>
      <c r="Z13" s="209"/>
      <c r="AA13" s="88"/>
      <c r="AB13" s="88"/>
      <c r="AC13" s="568"/>
      <c r="AD13" s="103">
        <v>0.2</v>
      </c>
      <c r="AE13" s="104" t="s">
        <v>287</v>
      </c>
      <c r="AF13" s="99" t="s">
        <v>317</v>
      </c>
      <c r="AG13" s="99" t="s">
        <v>317</v>
      </c>
      <c r="AH13" s="100" t="s">
        <v>297</v>
      </c>
      <c r="AI13" s="101" t="s">
        <v>315</v>
      </c>
      <c r="AJ13" s="102" t="s">
        <v>316</v>
      </c>
      <c r="AM13" s="72"/>
      <c r="AN13" s="72"/>
      <c r="AO13" s="84"/>
      <c r="AP13" s="94"/>
      <c r="AQ13" s="95"/>
      <c r="AR13" s="92"/>
      <c r="AS13" s="92"/>
      <c r="AT13" s="92"/>
      <c r="AU13" s="105"/>
      <c r="AV13" s="92"/>
      <c r="AW13" s="84"/>
      <c r="AX13" s="84"/>
    </row>
    <row r="14" spans="1:50" ht="93" hidden="1" customHeight="1" x14ac:dyDescent="0.25">
      <c r="A14" s="85" t="str">
        <f>'2 CONTEXTO E IDENTIFICACIÓN'!A14</f>
        <v>R6</v>
      </c>
      <c r="B14" s="86" t="str">
        <f>+'2 CONTEXTO E IDENTIFICACIÓN'!J14</f>
        <v xml:space="preserve"> por a causa de </v>
      </c>
      <c r="C14" s="122" t="str">
        <f>+'3 PROBABIL E IMPACTO INHERENTE'!E14</f>
        <v/>
      </c>
      <c r="D14" s="122" t="str">
        <f>+'3 PROBABIL E IMPACTO INHERENTE'!M14</f>
        <v/>
      </c>
      <c r="E14" s="117" t="str">
        <f>+'4 MAPA CALOR INHERENTE'!C14</f>
        <v/>
      </c>
      <c r="F14" s="117" t="str">
        <f>+'4 MAPA CALOR INHERENTE'!D14</f>
        <v/>
      </c>
      <c r="G14" s="86" t="str">
        <f>+'4 MAPA CALOR INHERENTE'!E14</f>
        <v/>
      </c>
      <c r="H14" s="116">
        <f>+'5 VALORACIÓN DEL CONTROL'!T43</f>
        <v>0.36</v>
      </c>
      <c r="I14" s="87" t="str">
        <f>+'5 VALORACIÓN DEL CONTROL'!U43</f>
        <v/>
      </c>
      <c r="J14" s="117" t="str">
        <f t="shared" si="3"/>
        <v>Baja</v>
      </c>
      <c r="K14" s="117" t="str">
        <f t="shared" si="4"/>
        <v/>
      </c>
      <c r="L14" s="86" t="b">
        <f t="shared" si="5"/>
        <v>0</v>
      </c>
      <c r="M14" s="86" t="b">
        <f t="shared" si="0"/>
        <v>0</v>
      </c>
      <c r="N14" s="86" t="b">
        <f t="shared" si="1"/>
        <v>0</v>
      </c>
      <c r="O14" s="209"/>
      <c r="P14" s="86">
        <f t="shared" si="2"/>
        <v>0</v>
      </c>
      <c r="Q14" s="209"/>
      <c r="R14" s="209"/>
      <c r="S14" s="210"/>
      <c r="T14" s="210"/>
      <c r="U14" s="209"/>
      <c r="V14" s="209"/>
      <c r="W14" s="209"/>
      <c r="X14" s="209"/>
      <c r="Y14" s="209"/>
      <c r="Z14" s="209"/>
      <c r="AA14" s="88"/>
      <c r="AB14" s="88"/>
      <c r="AM14" s="72"/>
      <c r="AN14" s="72"/>
      <c r="AO14" s="84"/>
      <c r="AP14" s="94"/>
      <c r="AQ14" s="95"/>
      <c r="AR14" s="92"/>
      <c r="AS14" s="92"/>
      <c r="AT14" s="92"/>
      <c r="AU14" s="92"/>
      <c r="AV14" s="92"/>
      <c r="AW14" s="84"/>
      <c r="AX14" s="84"/>
    </row>
    <row r="15" spans="1:50" ht="93" hidden="1" customHeight="1" x14ac:dyDescent="0.25">
      <c r="A15" s="85" t="str">
        <f>'2 CONTEXTO E IDENTIFICACIÓN'!A15</f>
        <v>R7</v>
      </c>
      <c r="B15" s="86" t="str">
        <f>+'2 CONTEXTO E IDENTIFICACIÓN'!J15</f>
        <v xml:space="preserve"> por a causa de </v>
      </c>
      <c r="C15" s="122" t="str">
        <f>+'3 PROBABIL E IMPACTO INHERENTE'!E15</f>
        <v/>
      </c>
      <c r="D15" s="122" t="str">
        <f>+'3 PROBABIL E IMPACTO INHERENTE'!M15</f>
        <v/>
      </c>
      <c r="E15" s="117" t="str">
        <f>+'4 MAPA CALOR INHERENTE'!C15</f>
        <v/>
      </c>
      <c r="F15" s="117" t="str">
        <f>+'4 MAPA CALOR INHERENTE'!D15</f>
        <v/>
      </c>
      <c r="G15" s="86" t="str">
        <f>+'4 MAPA CALOR INHERENTE'!E15</f>
        <v/>
      </c>
      <c r="H15" s="116">
        <f>+'5 VALORACIÓN DEL CONTROL'!T49</f>
        <v>0.36</v>
      </c>
      <c r="I15" s="87" t="str">
        <f>+'5 VALORACIÓN DEL CONTROL'!U49</f>
        <v/>
      </c>
      <c r="J15" s="117" t="str">
        <f t="shared" si="3"/>
        <v>Baja</v>
      </c>
      <c r="K15" s="117" t="str">
        <f t="shared" si="4"/>
        <v/>
      </c>
      <c r="L15" s="86" t="b">
        <f t="shared" si="5"/>
        <v>0</v>
      </c>
      <c r="M15" s="86" t="b">
        <f t="shared" si="0"/>
        <v>0</v>
      </c>
      <c r="N15" s="86" t="b">
        <f t="shared" si="1"/>
        <v>0</v>
      </c>
      <c r="O15" s="209"/>
      <c r="P15" s="86">
        <f t="shared" si="2"/>
        <v>0</v>
      </c>
      <c r="Q15" s="209"/>
      <c r="R15" s="209"/>
      <c r="S15" s="210"/>
      <c r="T15" s="210"/>
      <c r="U15" s="209"/>
      <c r="V15" s="209"/>
      <c r="W15" s="209"/>
      <c r="X15" s="209"/>
      <c r="Y15" s="209"/>
      <c r="Z15" s="209"/>
      <c r="AA15" s="88"/>
      <c r="AB15" s="88"/>
      <c r="AF15" s="76" t="s">
        <v>318</v>
      </c>
      <c r="AG15" s="76" t="s">
        <v>71</v>
      </c>
      <c r="AH15" s="76" t="s">
        <v>73</v>
      </c>
      <c r="AJ15" s="81" t="s">
        <v>360</v>
      </c>
      <c r="AK15" s="72"/>
      <c r="AL15" s="72"/>
      <c r="AM15" s="72"/>
      <c r="AN15" s="72"/>
      <c r="AO15" s="84"/>
      <c r="AP15" s="94"/>
      <c r="AQ15" s="84"/>
      <c r="AR15" s="95"/>
      <c r="AS15" s="95"/>
      <c r="AT15" s="95"/>
      <c r="AU15" s="95"/>
      <c r="AV15" s="95"/>
      <c r="AW15" s="84"/>
      <c r="AX15" s="84"/>
    </row>
    <row r="16" spans="1:50" ht="93" hidden="1" customHeight="1" x14ac:dyDescent="0.25">
      <c r="A16" s="85" t="str">
        <f>'2 CONTEXTO E IDENTIFICACIÓN'!A16</f>
        <v>R8</v>
      </c>
      <c r="B16" s="86" t="str">
        <f>+'2 CONTEXTO E IDENTIFICACIÓN'!J16</f>
        <v xml:space="preserve"> por a causa de </v>
      </c>
      <c r="C16" s="122" t="str">
        <f>+'3 PROBABIL E IMPACTO INHERENTE'!E16</f>
        <v/>
      </c>
      <c r="D16" s="122" t="str">
        <f>+'3 PROBABIL E IMPACTO INHERENTE'!M16</f>
        <v/>
      </c>
      <c r="E16" s="117" t="str">
        <f>+'4 MAPA CALOR INHERENTE'!C16</f>
        <v/>
      </c>
      <c r="F16" s="117" t="str">
        <f>+'4 MAPA CALOR INHERENTE'!D16</f>
        <v/>
      </c>
      <c r="G16" s="86" t="str">
        <f>+'4 MAPA CALOR INHERENTE'!E16</f>
        <v/>
      </c>
      <c r="H16" s="116">
        <f>+'5 VALORACIÓN DEL CONTROL'!T55</f>
        <v>0.36</v>
      </c>
      <c r="I16" s="87" t="str">
        <f>+'5 VALORACIÓN DEL CONTROL'!U55</f>
        <v/>
      </c>
      <c r="J16" s="117" t="str">
        <f t="shared" si="3"/>
        <v>Baja</v>
      </c>
      <c r="K16" s="117" t="str">
        <f t="shared" si="4"/>
        <v/>
      </c>
      <c r="L16" s="86" t="b">
        <f t="shared" si="5"/>
        <v>0</v>
      </c>
      <c r="M16" s="86" t="b">
        <f t="shared" si="0"/>
        <v>0</v>
      </c>
      <c r="N16" s="86" t="b">
        <f t="shared" si="1"/>
        <v>0</v>
      </c>
      <c r="O16" s="209"/>
      <c r="P16" s="86">
        <f t="shared" si="2"/>
        <v>0</v>
      </c>
      <c r="Q16" s="209"/>
      <c r="R16" s="209"/>
      <c r="S16" s="210"/>
      <c r="T16" s="210"/>
      <c r="U16" s="209"/>
      <c r="V16" s="209"/>
      <c r="W16" s="209"/>
      <c r="X16" s="209"/>
      <c r="Y16" s="209"/>
      <c r="Z16" s="209"/>
      <c r="AA16" s="88"/>
      <c r="AB16" s="88"/>
      <c r="AF16" s="106" t="s">
        <v>316</v>
      </c>
      <c r="AG16" s="81" t="s">
        <v>360</v>
      </c>
      <c r="AH16" s="81" t="s">
        <v>361</v>
      </c>
      <c r="AI16" s="72"/>
      <c r="AJ16" s="300" t="s">
        <v>359</v>
      </c>
      <c r="AM16" s="72"/>
      <c r="AN16" s="72"/>
      <c r="AO16" s="84"/>
      <c r="AP16" s="84"/>
      <c r="AQ16" s="84"/>
      <c r="AR16" s="92"/>
      <c r="AS16" s="92"/>
      <c r="AT16" s="92"/>
      <c r="AU16" s="92"/>
      <c r="AV16" s="92"/>
      <c r="AW16" s="84"/>
      <c r="AX16" s="84"/>
    </row>
    <row r="17" spans="1:50" ht="93" hidden="1" customHeight="1" x14ac:dyDescent="0.25">
      <c r="A17" s="85" t="str">
        <f>'2 CONTEXTO E IDENTIFICACIÓN'!A17</f>
        <v>R9</v>
      </c>
      <c r="B17" s="86" t="str">
        <f>+'2 CONTEXTO E IDENTIFICACIÓN'!J17</f>
        <v xml:space="preserve"> por a causa de </v>
      </c>
      <c r="C17" s="122" t="str">
        <f>+'3 PROBABIL E IMPACTO INHERENTE'!E17</f>
        <v/>
      </c>
      <c r="D17" s="122" t="str">
        <f>+'3 PROBABIL E IMPACTO INHERENTE'!M17</f>
        <v/>
      </c>
      <c r="E17" s="117" t="str">
        <f>+'4 MAPA CALOR INHERENTE'!C17</f>
        <v/>
      </c>
      <c r="F17" s="117" t="str">
        <f>+'4 MAPA CALOR INHERENTE'!D17</f>
        <v/>
      </c>
      <c r="G17" s="86" t="str">
        <f>+'4 MAPA CALOR INHERENTE'!E17</f>
        <v/>
      </c>
      <c r="H17" s="116">
        <f>+'5 VALORACIÓN DEL CONTROL'!T61</f>
        <v>0.36</v>
      </c>
      <c r="I17" s="87" t="str">
        <f>+'5 VALORACIÓN DEL CONTROL'!U61</f>
        <v/>
      </c>
      <c r="J17" s="117" t="str">
        <f t="shared" si="3"/>
        <v>Baja</v>
      </c>
      <c r="K17" s="117" t="str">
        <f t="shared" si="4"/>
        <v/>
      </c>
      <c r="L17" s="86" t="b">
        <f t="shared" si="5"/>
        <v>0</v>
      </c>
      <c r="M17" s="86" t="b">
        <f t="shared" si="0"/>
        <v>0</v>
      </c>
      <c r="N17" s="86" t="b">
        <f t="shared" si="1"/>
        <v>0</v>
      </c>
      <c r="O17" s="209"/>
      <c r="P17" s="86">
        <f t="shared" si="2"/>
        <v>0</v>
      </c>
      <c r="Q17" s="209"/>
      <c r="R17" s="209"/>
      <c r="S17" s="210"/>
      <c r="T17" s="210"/>
      <c r="U17" s="209"/>
      <c r="V17" s="209"/>
      <c r="W17" s="209"/>
      <c r="X17" s="209"/>
      <c r="Y17" s="209"/>
      <c r="Z17" s="209"/>
      <c r="AA17" s="88"/>
      <c r="AB17" s="88"/>
      <c r="AF17" s="89" t="s">
        <v>315</v>
      </c>
      <c r="AG17" s="81" t="s">
        <v>360</v>
      </c>
      <c r="AH17" s="81" t="s">
        <v>361</v>
      </c>
      <c r="AI17" s="72"/>
      <c r="AJ17" s="300" t="s">
        <v>362</v>
      </c>
      <c r="AK17" s="72"/>
      <c r="AL17" s="72"/>
      <c r="AM17" s="72"/>
      <c r="AN17" s="72"/>
      <c r="AO17" s="84"/>
      <c r="AP17" s="84"/>
      <c r="AQ17" s="84"/>
      <c r="AR17" s="92"/>
      <c r="AS17" s="92"/>
      <c r="AT17" s="92"/>
      <c r="AU17" s="92"/>
      <c r="AV17" s="92"/>
      <c r="AW17" s="84"/>
      <c r="AX17" s="84"/>
    </row>
    <row r="18" spans="1:50" ht="93" hidden="1" customHeight="1" x14ac:dyDescent="0.25">
      <c r="A18" s="85" t="str">
        <f>'2 CONTEXTO E IDENTIFICACIÓN'!A18</f>
        <v>R10</v>
      </c>
      <c r="B18" s="86" t="str">
        <f>+'2 CONTEXTO E IDENTIFICACIÓN'!J18</f>
        <v xml:space="preserve"> por a causa de </v>
      </c>
      <c r="C18" s="122" t="str">
        <f>+'3 PROBABIL E IMPACTO INHERENTE'!E18</f>
        <v/>
      </c>
      <c r="D18" s="122" t="str">
        <f>+'3 PROBABIL E IMPACTO INHERENTE'!M18</f>
        <v/>
      </c>
      <c r="E18" s="117" t="str">
        <f>+'4 MAPA CALOR INHERENTE'!C18</f>
        <v/>
      </c>
      <c r="F18" s="117" t="str">
        <f>+'4 MAPA CALOR INHERENTE'!D18</f>
        <v/>
      </c>
      <c r="G18" s="86" t="str">
        <f>+'4 MAPA CALOR INHERENTE'!E18</f>
        <v/>
      </c>
      <c r="H18" s="116">
        <f>+'5 VALORACIÓN DEL CONTROL'!T67</f>
        <v>0.36</v>
      </c>
      <c r="I18" s="87" t="str">
        <f>+'5 VALORACIÓN DEL CONTROL'!U67</f>
        <v/>
      </c>
      <c r="J18" s="117" t="str">
        <f t="shared" si="3"/>
        <v>Baja</v>
      </c>
      <c r="K18" s="117" t="str">
        <f t="shared" si="4"/>
        <v/>
      </c>
      <c r="L18" s="86" t="b">
        <f t="shared" si="5"/>
        <v>0</v>
      </c>
      <c r="M18" s="86" t="b">
        <f t="shared" si="0"/>
        <v>0</v>
      </c>
      <c r="N18" s="86" t="b">
        <f t="shared" si="1"/>
        <v>0</v>
      </c>
      <c r="O18" s="209"/>
      <c r="P18" s="86">
        <f t="shared" si="2"/>
        <v>0</v>
      </c>
      <c r="Q18" s="209"/>
      <c r="R18" s="209"/>
      <c r="S18" s="210"/>
      <c r="T18" s="210"/>
      <c r="U18" s="209"/>
      <c r="V18" s="209"/>
      <c r="W18" s="209"/>
      <c r="X18" s="209"/>
      <c r="Y18" s="209"/>
      <c r="Z18" s="209"/>
      <c r="AA18" s="88"/>
      <c r="AB18" s="88"/>
      <c r="AE18" s="107"/>
      <c r="AF18" s="93" t="s">
        <v>297</v>
      </c>
      <c r="AG18" s="81" t="s">
        <v>360</v>
      </c>
      <c r="AH18" s="81" t="s">
        <v>361</v>
      </c>
      <c r="AI18" s="107"/>
      <c r="AJ18" s="300" t="s">
        <v>179</v>
      </c>
      <c r="AK18" s="107"/>
      <c r="AL18" s="107"/>
      <c r="AM18" s="107"/>
      <c r="AN18" s="107"/>
      <c r="AO18" s="84"/>
      <c r="AP18" s="84"/>
      <c r="AQ18" s="108"/>
      <c r="AR18" s="108"/>
      <c r="AS18" s="108"/>
      <c r="AT18" s="108"/>
      <c r="AU18" s="108"/>
      <c r="AV18" s="108"/>
      <c r="AW18" s="84"/>
      <c r="AX18" s="84"/>
    </row>
    <row r="19" spans="1:50" ht="93" hidden="1" customHeight="1" x14ac:dyDescent="0.25">
      <c r="A19" s="85" t="str">
        <f>'2 CONTEXTO E IDENTIFICACIÓN'!A19</f>
        <v>R11</v>
      </c>
      <c r="B19" s="86" t="str">
        <f>+'2 CONTEXTO E IDENTIFICACIÓN'!J19</f>
        <v xml:space="preserve"> por a causa de </v>
      </c>
      <c r="C19" s="122" t="str">
        <f>+'3 PROBABIL E IMPACTO INHERENTE'!E19</f>
        <v/>
      </c>
      <c r="D19" s="122" t="str">
        <f>+'3 PROBABIL E IMPACTO INHERENTE'!M19</f>
        <v/>
      </c>
      <c r="E19" s="117" t="str">
        <f>+'4 MAPA CALOR INHERENTE'!C19</f>
        <v/>
      </c>
      <c r="F19" s="117" t="str">
        <f>+'4 MAPA CALOR INHERENTE'!D19</f>
        <v/>
      </c>
      <c r="G19" s="86" t="str">
        <f>+'4 MAPA CALOR INHERENTE'!E19</f>
        <v/>
      </c>
      <c r="H19" s="116">
        <f>+'5 VALORACIÓN DEL CONTROL'!T73</f>
        <v>0.36</v>
      </c>
      <c r="I19" s="87" t="str">
        <f>+'5 VALORACIÓN DEL CONTROL'!U73</f>
        <v/>
      </c>
      <c r="J19" s="117" t="str">
        <f t="shared" si="3"/>
        <v>Baja</v>
      </c>
      <c r="K19" s="117" t="str">
        <f t="shared" si="4"/>
        <v/>
      </c>
      <c r="L19" s="86" t="b">
        <f t="shared" si="5"/>
        <v>0</v>
      </c>
      <c r="M19" s="86" t="b">
        <f t="shared" si="0"/>
        <v>0</v>
      </c>
      <c r="N19" s="86" t="b">
        <f t="shared" si="1"/>
        <v>0</v>
      </c>
      <c r="O19" s="209"/>
      <c r="P19" s="86">
        <f t="shared" si="2"/>
        <v>0</v>
      </c>
      <c r="Q19" s="209"/>
      <c r="R19" s="209"/>
      <c r="S19" s="210"/>
      <c r="T19" s="210"/>
      <c r="U19" s="209"/>
      <c r="V19" s="209"/>
      <c r="W19" s="209"/>
      <c r="X19" s="209"/>
      <c r="Y19" s="209"/>
      <c r="Z19" s="209"/>
      <c r="AA19" s="88"/>
      <c r="AB19" s="88"/>
      <c r="AE19" s="107"/>
      <c r="AF19" s="97" t="s">
        <v>317</v>
      </c>
      <c r="AG19" s="81" t="s">
        <v>176</v>
      </c>
      <c r="AH19" s="81" t="s">
        <v>363</v>
      </c>
      <c r="AM19" s="107"/>
      <c r="AN19" s="107"/>
      <c r="AO19" s="84"/>
      <c r="AP19" s="84"/>
      <c r="AQ19" s="84"/>
      <c r="AR19" s="92"/>
      <c r="AS19" s="92"/>
      <c r="AT19" s="92"/>
      <c r="AU19" s="92"/>
      <c r="AV19" s="92"/>
      <c r="AW19" s="84"/>
      <c r="AX19" s="84"/>
    </row>
    <row r="20" spans="1:50" ht="93" hidden="1" customHeight="1" x14ac:dyDescent="0.25">
      <c r="A20" s="85" t="str">
        <f>'2 CONTEXTO E IDENTIFICACIÓN'!A20</f>
        <v>R12</v>
      </c>
      <c r="B20" s="86" t="str">
        <f>+'2 CONTEXTO E IDENTIFICACIÓN'!J20</f>
        <v xml:space="preserve"> por a causa de </v>
      </c>
      <c r="C20" s="122" t="str">
        <f>+'3 PROBABIL E IMPACTO INHERENTE'!E20</f>
        <v/>
      </c>
      <c r="D20" s="122" t="str">
        <f>+'3 PROBABIL E IMPACTO INHERENTE'!M20</f>
        <v/>
      </c>
      <c r="E20" s="117" t="str">
        <f>+'4 MAPA CALOR INHERENTE'!C20</f>
        <v/>
      </c>
      <c r="F20" s="117" t="str">
        <f>+'4 MAPA CALOR INHERENTE'!D20</f>
        <v/>
      </c>
      <c r="G20" s="86" t="str">
        <f>+'4 MAPA CALOR INHERENTE'!E20</f>
        <v/>
      </c>
      <c r="H20" s="116">
        <f>+'5 VALORACIÓN DEL CONTROL'!T79</f>
        <v>0.36</v>
      </c>
      <c r="I20" s="87" t="str">
        <f>+'5 VALORACIÓN DEL CONTROL'!U79</f>
        <v/>
      </c>
      <c r="J20" s="117" t="str">
        <f t="shared" si="3"/>
        <v>Baja</v>
      </c>
      <c r="K20" s="117" t="str">
        <f t="shared" si="4"/>
        <v/>
      </c>
      <c r="L20" s="86" t="b">
        <f t="shared" si="5"/>
        <v>0</v>
      </c>
      <c r="M20" s="86" t="b">
        <f t="shared" si="0"/>
        <v>0</v>
      </c>
      <c r="N20" s="86" t="b">
        <f t="shared" si="1"/>
        <v>0</v>
      </c>
      <c r="O20" s="209"/>
      <c r="P20" s="86">
        <f t="shared" si="2"/>
        <v>0</v>
      </c>
      <c r="Q20" s="209"/>
      <c r="R20" s="209"/>
      <c r="S20" s="210"/>
      <c r="T20" s="210"/>
      <c r="U20" s="209"/>
      <c r="V20" s="209"/>
      <c r="W20" s="209"/>
      <c r="X20" s="209"/>
      <c r="Y20" s="209"/>
      <c r="Z20" s="209"/>
      <c r="AA20" s="88"/>
      <c r="AB20" s="88"/>
      <c r="AC20" s="109"/>
      <c r="AD20" s="109"/>
      <c r="AE20" s="107"/>
      <c r="AF20" s="186"/>
      <c r="AM20" s="107"/>
      <c r="AN20" s="107"/>
      <c r="AO20" s="84"/>
      <c r="AP20" s="84"/>
      <c r="AQ20" s="84"/>
      <c r="AR20" s="92"/>
      <c r="AS20" s="92"/>
      <c r="AT20" s="92"/>
      <c r="AU20" s="92"/>
      <c r="AV20" s="92"/>
      <c r="AW20" s="84"/>
      <c r="AX20" s="84"/>
    </row>
    <row r="21" spans="1:50" ht="93" hidden="1" customHeight="1" x14ac:dyDescent="0.25">
      <c r="A21" s="85" t="str">
        <f>'2 CONTEXTO E IDENTIFICACIÓN'!A21</f>
        <v>R13</v>
      </c>
      <c r="B21" s="86" t="str">
        <f>+'2 CONTEXTO E IDENTIFICACIÓN'!J21</f>
        <v xml:space="preserve"> por a causa de </v>
      </c>
      <c r="C21" s="122" t="str">
        <f>+'3 PROBABIL E IMPACTO INHERENTE'!E21</f>
        <v/>
      </c>
      <c r="D21" s="122" t="str">
        <f>+'3 PROBABIL E IMPACTO INHERENTE'!M21</f>
        <v/>
      </c>
      <c r="E21" s="117" t="str">
        <f>+'4 MAPA CALOR INHERENTE'!C21</f>
        <v/>
      </c>
      <c r="F21" s="117" t="str">
        <f>+'4 MAPA CALOR INHERENTE'!D21</f>
        <v/>
      </c>
      <c r="G21" s="86" t="str">
        <f>+'4 MAPA CALOR INHERENTE'!E21</f>
        <v/>
      </c>
      <c r="H21" s="116">
        <f>+'5 VALORACIÓN DEL CONTROL'!T85</f>
        <v>0.36</v>
      </c>
      <c r="I21" s="87" t="str">
        <f>+'5 VALORACIÓN DEL CONTROL'!U85</f>
        <v/>
      </c>
      <c r="J21" s="117" t="str">
        <f t="shared" si="3"/>
        <v>Baja</v>
      </c>
      <c r="K21" s="117" t="str">
        <f t="shared" si="4"/>
        <v/>
      </c>
      <c r="L21" s="86" t="b">
        <f t="shared" si="5"/>
        <v>0</v>
      </c>
      <c r="M21" s="86" t="b">
        <f t="shared" si="0"/>
        <v>0</v>
      </c>
      <c r="N21" s="86" t="b">
        <f t="shared" si="1"/>
        <v>0</v>
      </c>
      <c r="O21" s="209"/>
      <c r="P21" s="86">
        <f t="shared" si="2"/>
        <v>0</v>
      </c>
      <c r="Q21" s="209"/>
      <c r="R21" s="209"/>
      <c r="S21" s="210"/>
      <c r="T21" s="210"/>
      <c r="U21" s="209"/>
      <c r="V21" s="209"/>
      <c r="W21" s="209"/>
      <c r="X21" s="209"/>
      <c r="Y21" s="209"/>
      <c r="Z21" s="209"/>
      <c r="AA21" s="88"/>
      <c r="AB21" s="88"/>
      <c r="AC21" s="109"/>
      <c r="AD21" s="109"/>
      <c r="AE21" s="110"/>
      <c r="AM21" s="107"/>
      <c r="AN21" s="107"/>
      <c r="AO21" s="84"/>
      <c r="AP21" s="105"/>
      <c r="AQ21" s="105"/>
      <c r="AR21" s="105"/>
      <c r="AS21" s="105"/>
      <c r="AT21" s="105"/>
      <c r="AU21" s="105"/>
      <c r="AV21" s="92"/>
      <c r="AW21" s="84"/>
      <c r="AX21" s="84"/>
    </row>
    <row r="22" spans="1:50" ht="93" hidden="1" customHeight="1" x14ac:dyDescent="0.25">
      <c r="A22" s="85" t="str">
        <f>'2 CONTEXTO E IDENTIFICACIÓN'!A22</f>
        <v>R14</v>
      </c>
      <c r="B22" s="86" t="str">
        <f>+'2 CONTEXTO E IDENTIFICACIÓN'!J22</f>
        <v xml:space="preserve"> por a causa de </v>
      </c>
      <c r="C22" s="122" t="str">
        <f>+'3 PROBABIL E IMPACTO INHERENTE'!E22</f>
        <v/>
      </c>
      <c r="D22" s="122" t="str">
        <f>+'3 PROBABIL E IMPACTO INHERENTE'!M22</f>
        <v/>
      </c>
      <c r="E22" s="117" t="str">
        <f>+'4 MAPA CALOR INHERENTE'!C22</f>
        <v/>
      </c>
      <c r="F22" s="117" t="str">
        <f>+'4 MAPA CALOR INHERENTE'!D22</f>
        <v/>
      </c>
      <c r="G22" s="86" t="str">
        <f>+'4 MAPA CALOR INHERENTE'!E22</f>
        <v/>
      </c>
      <c r="H22" s="116">
        <f>+'5 VALORACIÓN DEL CONTROL'!T91</f>
        <v>0.36</v>
      </c>
      <c r="I22" s="87" t="str">
        <f>+'5 VALORACIÓN DEL CONTROL'!U91</f>
        <v/>
      </c>
      <c r="J22" s="117" t="str">
        <f t="shared" si="3"/>
        <v>Baja</v>
      </c>
      <c r="K22" s="117" t="str">
        <f t="shared" si="4"/>
        <v/>
      </c>
      <c r="L22" s="86" t="b">
        <f t="shared" si="5"/>
        <v>0</v>
      </c>
      <c r="M22" s="86" t="b">
        <f t="shared" si="0"/>
        <v>0</v>
      </c>
      <c r="N22" s="86" t="b">
        <f t="shared" si="1"/>
        <v>0</v>
      </c>
      <c r="O22" s="209"/>
      <c r="P22" s="86">
        <f t="shared" si="2"/>
        <v>0</v>
      </c>
      <c r="Q22" s="209"/>
      <c r="R22" s="209"/>
      <c r="S22" s="210"/>
      <c r="T22" s="210"/>
      <c r="U22" s="209"/>
      <c r="V22" s="209"/>
      <c r="W22" s="209"/>
      <c r="X22" s="209"/>
      <c r="Y22" s="209"/>
      <c r="Z22" s="209"/>
      <c r="AA22" s="88"/>
      <c r="AB22" s="88"/>
      <c r="AC22" s="109"/>
      <c r="AD22" s="109"/>
      <c r="AO22" s="84"/>
      <c r="AP22" s="111"/>
      <c r="AQ22" s="111"/>
      <c r="AR22" s="111"/>
      <c r="AS22" s="111"/>
      <c r="AT22" s="111"/>
      <c r="AU22" s="111"/>
      <c r="AV22" s="92"/>
      <c r="AW22" s="84"/>
      <c r="AX22" s="84"/>
    </row>
    <row r="23" spans="1:50" ht="93" hidden="1" customHeight="1" x14ac:dyDescent="0.25">
      <c r="A23" s="85" t="str">
        <f>'2 CONTEXTO E IDENTIFICACIÓN'!A23</f>
        <v>R15</v>
      </c>
      <c r="B23" s="86" t="str">
        <f>+'2 CONTEXTO E IDENTIFICACIÓN'!J23</f>
        <v xml:space="preserve"> por a causa de </v>
      </c>
      <c r="C23" s="122" t="str">
        <f>+'3 PROBABIL E IMPACTO INHERENTE'!E23</f>
        <v/>
      </c>
      <c r="D23" s="122" t="str">
        <f>+'3 PROBABIL E IMPACTO INHERENTE'!M23</f>
        <v/>
      </c>
      <c r="E23" s="117" t="str">
        <f>+'4 MAPA CALOR INHERENTE'!C23</f>
        <v/>
      </c>
      <c r="F23" s="117" t="str">
        <f>+'4 MAPA CALOR INHERENTE'!D23</f>
        <v/>
      </c>
      <c r="G23" s="86" t="str">
        <f>+'4 MAPA CALOR INHERENTE'!E23</f>
        <v/>
      </c>
      <c r="H23" s="116">
        <f>+'5 VALORACIÓN DEL CONTROL'!T97</f>
        <v>0.36</v>
      </c>
      <c r="I23" s="87">
        <f>+'5 VALORACIÓN DEL CONTROL'!U97</f>
        <v>0</v>
      </c>
      <c r="J23" s="117" t="str">
        <f t="shared" si="3"/>
        <v>Baja</v>
      </c>
      <c r="K23" s="117" t="str">
        <f t="shared" si="4"/>
        <v/>
      </c>
      <c r="L23" s="86" t="b">
        <f t="shared" si="5"/>
        <v>0</v>
      </c>
      <c r="M23" s="86" t="b">
        <f t="shared" si="0"/>
        <v>0</v>
      </c>
      <c r="N23" s="86" t="b">
        <f t="shared" si="1"/>
        <v>0</v>
      </c>
      <c r="O23" s="209"/>
      <c r="P23" s="86">
        <f t="shared" si="2"/>
        <v>0</v>
      </c>
      <c r="Q23" s="209"/>
      <c r="R23" s="209"/>
      <c r="S23" s="210"/>
      <c r="T23" s="210"/>
      <c r="U23" s="209"/>
      <c r="V23" s="209"/>
      <c r="W23" s="209"/>
      <c r="X23" s="209"/>
      <c r="Y23" s="209"/>
      <c r="Z23" s="209"/>
      <c r="AA23" s="88"/>
      <c r="AB23" s="88"/>
      <c r="AC23" s="109"/>
      <c r="AD23" s="109"/>
      <c r="AO23" s="84"/>
      <c r="AP23" s="105"/>
      <c r="AQ23" s="105"/>
      <c r="AR23" s="105"/>
      <c r="AS23" s="105"/>
      <c r="AT23" s="105"/>
      <c r="AU23" s="105"/>
      <c r="AV23" s="92"/>
      <c r="AW23" s="84"/>
      <c r="AX23" s="84"/>
    </row>
    <row r="24" spans="1:50" ht="93" hidden="1" customHeight="1" x14ac:dyDescent="0.25">
      <c r="A24" s="85" t="str">
        <f>'2 CONTEXTO E IDENTIFICACIÓN'!A24</f>
        <v>R16</v>
      </c>
      <c r="B24" s="86" t="str">
        <f>+'2 CONTEXTO E IDENTIFICACIÓN'!J24</f>
        <v xml:space="preserve"> por a causa de </v>
      </c>
      <c r="C24" s="122" t="str">
        <f>+'3 PROBABIL E IMPACTO INHERENTE'!E24</f>
        <v/>
      </c>
      <c r="D24" s="122" t="str">
        <f>+'3 PROBABIL E IMPACTO INHERENTE'!M24</f>
        <v/>
      </c>
      <c r="E24" s="117" t="str">
        <f>+'4 MAPA CALOR INHERENTE'!C24</f>
        <v/>
      </c>
      <c r="F24" s="117" t="str">
        <f>+'4 MAPA CALOR INHERENTE'!D24</f>
        <v/>
      </c>
      <c r="G24" s="86" t="str">
        <f>+'4 MAPA CALOR INHERENTE'!E24</f>
        <v/>
      </c>
      <c r="H24" s="116">
        <f>+'5 VALORACIÓN DEL CONTROL'!T103</f>
        <v>0.36</v>
      </c>
      <c r="I24" s="87">
        <f>+'5 VALORACIÓN DEL CONTROL'!U103</f>
        <v>0</v>
      </c>
      <c r="J24" s="117" t="str">
        <f t="shared" si="3"/>
        <v>Baja</v>
      </c>
      <c r="K24" s="117" t="str">
        <f t="shared" si="4"/>
        <v/>
      </c>
      <c r="L24" s="86" t="b">
        <f t="shared" si="5"/>
        <v>0</v>
      </c>
      <c r="M24" s="86" t="b">
        <f t="shared" si="0"/>
        <v>0</v>
      </c>
      <c r="N24" s="86" t="b">
        <f t="shared" si="1"/>
        <v>0</v>
      </c>
      <c r="O24" s="209"/>
      <c r="P24" s="86">
        <f t="shared" si="2"/>
        <v>0</v>
      </c>
      <c r="Q24" s="209"/>
      <c r="R24" s="209"/>
      <c r="S24" s="210"/>
      <c r="T24" s="210"/>
      <c r="U24" s="209"/>
      <c r="V24" s="209"/>
      <c r="W24" s="209"/>
      <c r="X24" s="209"/>
      <c r="Y24" s="209"/>
      <c r="Z24" s="209"/>
      <c r="AA24" s="88"/>
      <c r="AB24" s="88"/>
      <c r="AO24" s="84"/>
      <c r="AP24" s="105"/>
      <c r="AQ24" s="105"/>
      <c r="AR24" s="105"/>
      <c r="AS24" s="105"/>
      <c r="AT24" s="105"/>
      <c r="AU24" s="105"/>
      <c r="AV24" s="92"/>
      <c r="AW24" s="84"/>
      <c r="AX24" s="84"/>
    </row>
    <row r="25" spans="1:50" ht="93" hidden="1" customHeight="1" x14ac:dyDescent="0.3">
      <c r="A25" s="85" t="str">
        <f>'2 CONTEXTO E IDENTIFICACIÓN'!A25</f>
        <v>R17</v>
      </c>
      <c r="B25" s="86" t="str">
        <f>+'2 CONTEXTO E IDENTIFICACIÓN'!J25</f>
        <v xml:space="preserve"> por a causa de </v>
      </c>
      <c r="C25" s="122" t="str">
        <f>+'3 PROBABIL E IMPACTO INHERENTE'!E25</f>
        <v/>
      </c>
      <c r="D25" s="122" t="str">
        <f>+'3 PROBABIL E IMPACTO INHERENTE'!M25</f>
        <v/>
      </c>
      <c r="E25" s="117" t="str">
        <f>+'4 MAPA CALOR INHERENTE'!C25</f>
        <v/>
      </c>
      <c r="F25" s="117" t="str">
        <f>+'4 MAPA CALOR INHERENTE'!D25</f>
        <v/>
      </c>
      <c r="G25" s="86" t="str">
        <f>+'4 MAPA CALOR INHERENTE'!E25</f>
        <v/>
      </c>
      <c r="H25" s="116">
        <f>+'5 VALORACIÓN DEL CONTROL'!T109</f>
        <v>0.36</v>
      </c>
      <c r="I25" s="87">
        <f>+'5 VALORACIÓN DEL CONTROL'!U109</f>
        <v>0</v>
      </c>
      <c r="J25" s="117" t="str">
        <f t="shared" si="3"/>
        <v>Baja</v>
      </c>
      <c r="K25" s="117" t="str">
        <f t="shared" si="4"/>
        <v/>
      </c>
      <c r="L25" s="86" t="b">
        <f t="shared" si="5"/>
        <v>0</v>
      </c>
      <c r="M25" s="86" t="b">
        <f t="shared" si="0"/>
        <v>0</v>
      </c>
      <c r="N25" s="86" t="b">
        <f t="shared" si="1"/>
        <v>0</v>
      </c>
      <c r="O25" s="209"/>
      <c r="P25" s="86">
        <f t="shared" si="2"/>
        <v>0</v>
      </c>
      <c r="Q25" s="209"/>
      <c r="R25" s="209"/>
      <c r="S25" s="210"/>
      <c r="T25" s="210"/>
      <c r="U25" s="209"/>
      <c r="V25" s="209"/>
      <c r="W25" s="209"/>
      <c r="X25" s="209"/>
      <c r="Y25" s="209"/>
      <c r="Z25" s="209"/>
      <c r="AA25" s="88"/>
      <c r="AB25" s="88"/>
    </row>
    <row r="26" spans="1:50" ht="93" hidden="1" customHeight="1" x14ac:dyDescent="0.3">
      <c r="A26" s="85" t="str">
        <f>'2 CONTEXTO E IDENTIFICACIÓN'!A26</f>
        <v>R18</v>
      </c>
      <c r="B26" s="86" t="str">
        <f>+'2 CONTEXTO E IDENTIFICACIÓN'!J26</f>
        <v xml:space="preserve"> por a causa de </v>
      </c>
      <c r="C26" s="122" t="str">
        <f>+'3 PROBABIL E IMPACTO INHERENTE'!E26</f>
        <v/>
      </c>
      <c r="D26" s="122" t="str">
        <f>+'3 PROBABIL E IMPACTO INHERENTE'!M26</f>
        <v/>
      </c>
      <c r="E26" s="117" t="str">
        <f>+'4 MAPA CALOR INHERENTE'!C26</f>
        <v/>
      </c>
      <c r="F26" s="117" t="str">
        <f>+'4 MAPA CALOR INHERENTE'!D26</f>
        <v/>
      </c>
      <c r="G26" s="86" t="str">
        <f>+'4 MAPA CALOR INHERENTE'!E26</f>
        <v/>
      </c>
      <c r="H26" s="116">
        <f>+'5 VALORACIÓN DEL CONTROL'!T115</f>
        <v>0.36</v>
      </c>
      <c r="I26" s="87">
        <f>+'5 VALORACIÓN DEL CONTROL'!U115</f>
        <v>0</v>
      </c>
      <c r="J26" s="117" t="str">
        <f t="shared" si="3"/>
        <v>Baja</v>
      </c>
      <c r="K26" s="117" t="str">
        <f t="shared" si="4"/>
        <v/>
      </c>
      <c r="L26" s="86" t="b">
        <f t="shared" si="5"/>
        <v>0</v>
      </c>
      <c r="M26" s="86" t="b">
        <f t="shared" si="0"/>
        <v>0</v>
      </c>
      <c r="N26" s="86" t="b">
        <f t="shared" si="1"/>
        <v>0</v>
      </c>
      <c r="O26" s="209"/>
      <c r="P26" s="86">
        <f t="shared" si="2"/>
        <v>0</v>
      </c>
      <c r="Q26" s="209"/>
      <c r="R26" s="209"/>
      <c r="S26" s="210"/>
      <c r="T26" s="210"/>
      <c r="U26" s="209"/>
      <c r="V26" s="209"/>
      <c r="W26" s="209"/>
      <c r="X26" s="209"/>
      <c r="Y26" s="209"/>
      <c r="Z26" s="209"/>
      <c r="AA26" s="88"/>
      <c r="AB26" s="88"/>
    </row>
    <row r="27" spans="1:50" ht="93" hidden="1" customHeight="1" x14ac:dyDescent="0.3">
      <c r="A27" s="85" t="str">
        <f>'2 CONTEXTO E IDENTIFICACIÓN'!A27</f>
        <v>R19</v>
      </c>
      <c r="B27" s="86" t="str">
        <f>+'2 CONTEXTO E IDENTIFICACIÓN'!J27</f>
        <v xml:space="preserve"> por a causa de </v>
      </c>
      <c r="C27" s="122" t="str">
        <f>+'3 PROBABIL E IMPACTO INHERENTE'!E27</f>
        <v/>
      </c>
      <c r="D27" s="122" t="str">
        <f>+'3 PROBABIL E IMPACTO INHERENTE'!M27</f>
        <v/>
      </c>
      <c r="E27" s="117" t="str">
        <f>+'4 MAPA CALOR INHERENTE'!C27</f>
        <v/>
      </c>
      <c r="F27" s="117" t="str">
        <f>+'4 MAPA CALOR INHERENTE'!D27</f>
        <v/>
      </c>
      <c r="G27" s="86" t="str">
        <f>+'4 MAPA CALOR INHERENTE'!E27</f>
        <v/>
      </c>
      <c r="H27" s="116">
        <f>+'5 VALORACIÓN DEL CONTROL'!T121</f>
        <v>0.6</v>
      </c>
      <c r="I27" s="87">
        <f>+'5 VALORACIÓN DEL CONTROL'!U121</f>
        <v>0</v>
      </c>
      <c r="J27" s="117" t="str">
        <f t="shared" si="3"/>
        <v>Media</v>
      </c>
      <c r="K27" s="117" t="str">
        <f t="shared" si="4"/>
        <v/>
      </c>
      <c r="L27" s="86" t="b">
        <f t="shared" si="5"/>
        <v>0</v>
      </c>
      <c r="M27" s="86" t="b">
        <f t="shared" si="0"/>
        <v>0</v>
      </c>
      <c r="N27" s="86" t="b">
        <f t="shared" si="1"/>
        <v>0</v>
      </c>
      <c r="O27" s="209"/>
      <c r="P27" s="86">
        <f t="shared" si="2"/>
        <v>0</v>
      </c>
      <c r="Q27" s="209"/>
      <c r="R27" s="209"/>
      <c r="S27" s="210"/>
      <c r="T27" s="210"/>
      <c r="U27" s="209"/>
      <c r="V27" s="209"/>
      <c r="W27" s="209"/>
      <c r="X27" s="209"/>
      <c r="Y27" s="209"/>
      <c r="Z27" s="209"/>
      <c r="AA27" s="88"/>
      <c r="AB27" s="88"/>
    </row>
    <row r="28" spans="1:50" ht="93" hidden="1" customHeight="1" x14ac:dyDescent="0.3">
      <c r="A28" s="85" t="str">
        <f>'2 CONTEXTO E IDENTIFICACIÓN'!A28</f>
        <v>R20</v>
      </c>
      <c r="B28" s="86" t="str">
        <f>+'2 CONTEXTO E IDENTIFICACIÓN'!J28</f>
        <v xml:space="preserve"> por a causa de </v>
      </c>
      <c r="C28" s="122" t="str">
        <f>+'3 PROBABIL E IMPACTO INHERENTE'!E28</f>
        <v/>
      </c>
      <c r="D28" s="122" t="str">
        <f>+'3 PROBABIL E IMPACTO INHERENTE'!M28</f>
        <v/>
      </c>
      <c r="E28" s="117" t="str">
        <f>+'4 MAPA CALOR INHERENTE'!C28</f>
        <v/>
      </c>
      <c r="F28" s="117" t="str">
        <f>+'4 MAPA CALOR INHERENTE'!D28</f>
        <v/>
      </c>
      <c r="G28" s="86" t="str">
        <f>+'4 MAPA CALOR INHERENTE'!E28</f>
        <v/>
      </c>
      <c r="H28" s="116">
        <f>+'5 VALORACIÓN DEL CONTROL'!T127</f>
        <v>0.36</v>
      </c>
      <c r="I28" s="87">
        <f>+'5 VALORACIÓN DEL CONTROL'!U127</f>
        <v>0</v>
      </c>
      <c r="J28" s="117" t="str">
        <f t="shared" si="3"/>
        <v>Baja</v>
      </c>
      <c r="K28" s="117" t="str">
        <f t="shared" si="4"/>
        <v/>
      </c>
      <c r="L28" s="86" t="b">
        <f t="shared" si="5"/>
        <v>0</v>
      </c>
      <c r="M28" s="86" t="b">
        <f t="shared" si="0"/>
        <v>0</v>
      </c>
      <c r="N28" s="86" t="b">
        <f t="shared" si="1"/>
        <v>0</v>
      </c>
      <c r="O28" s="209"/>
      <c r="P28" s="86">
        <f t="shared" si="2"/>
        <v>0</v>
      </c>
      <c r="Q28" s="209"/>
      <c r="R28" s="209"/>
      <c r="S28" s="210"/>
      <c r="T28" s="210"/>
      <c r="U28" s="209"/>
      <c r="V28" s="209"/>
      <c r="W28" s="209"/>
      <c r="X28" s="209"/>
      <c r="Y28" s="209"/>
      <c r="Z28" s="209"/>
      <c r="AA28" s="88"/>
      <c r="AB28" s="88"/>
    </row>
    <row r="29" spans="1:50" ht="14.4" customHeight="1" x14ac:dyDescent="0.3">
      <c r="B29" s="68"/>
      <c r="C29" s="68"/>
      <c r="D29" s="68"/>
      <c r="G29" s="68"/>
      <c r="I29" s="68"/>
      <c r="L29" s="68"/>
      <c r="M29" s="68"/>
      <c r="N29" s="68"/>
      <c r="O29" s="68"/>
      <c r="P29" s="68"/>
      <c r="Q29" s="68"/>
      <c r="R29" s="68"/>
      <c r="S29" s="123"/>
      <c r="T29" s="123"/>
      <c r="U29" s="68"/>
      <c r="V29" s="68"/>
      <c r="W29" s="68"/>
      <c r="X29" s="68"/>
      <c r="Y29" s="68"/>
      <c r="Z29" s="68"/>
      <c r="AA29" s="68"/>
      <c r="AB29" s="68"/>
      <c r="AM29" s="73"/>
      <c r="AN29" s="73"/>
      <c r="AO29" s="73"/>
      <c r="AP29" s="73"/>
      <c r="AQ29" s="73"/>
      <c r="AR29" s="68"/>
      <c r="AS29" s="68"/>
      <c r="AT29" s="68"/>
      <c r="AU29" s="68"/>
      <c r="AV29" s="68"/>
    </row>
    <row r="30" spans="1:50" ht="39" customHeight="1" x14ac:dyDescent="0.3">
      <c r="B30" s="68"/>
      <c r="C30" s="68"/>
      <c r="D30" s="68"/>
      <c r="G30" s="68"/>
      <c r="I30" s="68"/>
      <c r="L30" s="68"/>
      <c r="M30" s="68"/>
      <c r="N30" s="68"/>
      <c r="O30" s="68"/>
      <c r="P30" s="68"/>
      <c r="Q30" s="68"/>
      <c r="R30" s="68"/>
      <c r="S30" s="123"/>
      <c r="T30" s="123"/>
      <c r="U30" s="68"/>
      <c r="V30" s="68"/>
      <c r="W30" s="68"/>
      <c r="X30" s="68"/>
      <c r="Y30" s="68"/>
      <c r="Z30" s="68"/>
      <c r="AA30" s="68"/>
      <c r="AB30" s="68"/>
      <c r="AM30" s="73"/>
      <c r="AN30" s="73"/>
      <c r="AO30" s="73"/>
      <c r="AP30" s="73"/>
      <c r="AQ30" s="73"/>
      <c r="AR30" s="68"/>
      <c r="AS30" s="68"/>
      <c r="AT30" s="68"/>
      <c r="AU30" s="68"/>
      <c r="AV30" s="68"/>
    </row>
    <row r="31" spans="1:50" ht="19.5" customHeight="1" x14ac:dyDescent="0.3">
      <c r="B31" s="68"/>
      <c r="C31" s="68"/>
      <c r="D31" s="68"/>
      <c r="G31" s="68"/>
      <c r="I31" s="68"/>
      <c r="L31" s="68"/>
      <c r="M31" s="68"/>
      <c r="N31" s="68"/>
      <c r="O31" s="68"/>
      <c r="P31" s="68"/>
      <c r="Q31" s="68"/>
      <c r="R31" s="68"/>
      <c r="S31" s="123"/>
      <c r="T31" s="123"/>
      <c r="U31" s="68"/>
      <c r="V31" s="68"/>
      <c r="W31" s="68"/>
      <c r="X31" s="68"/>
      <c r="Y31" s="68"/>
      <c r="Z31" s="68"/>
      <c r="AA31" s="68"/>
      <c r="AB31" s="68"/>
      <c r="AM31" s="73"/>
      <c r="AN31" s="73"/>
      <c r="AO31" s="73"/>
      <c r="AP31" s="73"/>
      <c r="AQ31" s="73"/>
      <c r="AR31" s="68"/>
      <c r="AS31" s="68"/>
      <c r="AT31" s="68"/>
      <c r="AU31" s="68"/>
      <c r="AV31" s="68"/>
    </row>
    <row r="32" spans="1:50" ht="19.5" customHeight="1" x14ac:dyDescent="0.3">
      <c r="B32" s="68"/>
      <c r="C32" s="68"/>
      <c r="D32" s="68"/>
      <c r="G32" s="68"/>
      <c r="I32" s="68"/>
      <c r="L32" s="68"/>
      <c r="M32" s="68"/>
      <c r="N32" s="68"/>
      <c r="O32" s="68"/>
      <c r="P32" s="68"/>
      <c r="Q32" s="68"/>
      <c r="R32" s="68"/>
      <c r="S32" s="123"/>
      <c r="T32" s="123"/>
      <c r="U32" s="68"/>
      <c r="V32" s="68"/>
      <c r="W32" s="68"/>
      <c r="X32" s="68"/>
      <c r="Y32" s="68"/>
      <c r="Z32" s="68"/>
      <c r="AA32" s="68"/>
      <c r="AB32" s="68"/>
      <c r="AM32" s="73"/>
      <c r="AN32" s="73"/>
      <c r="AO32" s="73"/>
      <c r="AP32" s="73"/>
      <c r="AQ32" s="73"/>
      <c r="AR32" s="68"/>
      <c r="AS32" s="68"/>
      <c r="AT32" s="68"/>
      <c r="AU32" s="68"/>
      <c r="AV32" s="68"/>
    </row>
    <row r="33" spans="5:43" s="68" customFormat="1" ht="19.5" customHeight="1" x14ac:dyDescent="0.3">
      <c r="E33" s="118"/>
      <c r="F33" s="118"/>
      <c r="H33" s="73"/>
      <c r="J33" s="118"/>
      <c r="K33" s="118"/>
      <c r="S33" s="123"/>
      <c r="T33" s="123"/>
      <c r="AM33" s="73"/>
      <c r="AN33" s="73"/>
      <c r="AO33" s="73"/>
      <c r="AP33" s="73"/>
      <c r="AQ33" s="73"/>
    </row>
    <row r="34" spans="5:43" s="68" customFormat="1" ht="19.5" customHeight="1" x14ac:dyDescent="0.3">
      <c r="E34" s="118"/>
      <c r="F34" s="118"/>
      <c r="H34" s="73"/>
      <c r="J34" s="118"/>
      <c r="K34" s="118"/>
      <c r="S34" s="123"/>
      <c r="T34" s="123"/>
      <c r="AM34" s="73"/>
      <c r="AN34" s="73"/>
      <c r="AO34" s="73"/>
      <c r="AP34" s="73"/>
      <c r="AQ34" s="73"/>
    </row>
    <row r="35" spans="5:43" s="68" customFormat="1" ht="19.5" customHeight="1" x14ac:dyDescent="0.3">
      <c r="E35" s="118"/>
      <c r="F35" s="118"/>
      <c r="H35" s="73"/>
      <c r="J35" s="118"/>
      <c r="K35" s="118"/>
      <c r="S35" s="123"/>
      <c r="T35" s="123"/>
      <c r="AM35" s="73"/>
      <c r="AN35" s="73"/>
      <c r="AO35" s="73"/>
      <c r="AP35" s="73"/>
      <c r="AQ35" s="73"/>
    </row>
  </sheetData>
  <sheetProtection sheet="1" formatCells="0" formatColumns="0" formatRows="0" sort="0" autoFilter="0" pivotTables="0"/>
  <dataConsolidate/>
  <mergeCells count="10">
    <mergeCell ref="AC9:AC13"/>
    <mergeCell ref="E7:G7"/>
    <mergeCell ref="AF5:AJ5"/>
    <mergeCell ref="A1:A2"/>
    <mergeCell ref="B1:B2"/>
    <mergeCell ref="J7:L7"/>
    <mergeCell ref="U7:W7"/>
    <mergeCell ref="Q7:T7"/>
    <mergeCell ref="B4:D4"/>
    <mergeCell ref="B5:D5"/>
  </mergeCells>
  <conditionalFormatting sqref="E9:E28">
    <cfRule type="cellIs" dxfId="31" priority="6" operator="equal">
      <formula>$AE$13</formula>
    </cfRule>
    <cfRule type="cellIs" dxfId="30" priority="7" operator="equal">
      <formula>$AE$12</formula>
    </cfRule>
    <cfRule type="cellIs" dxfId="29" priority="8" operator="equal">
      <formula>$AE$11</formula>
    </cfRule>
    <cfRule type="cellIs" dxfId="28" priority="9" operator="equal">
      <formula>$AE$10</formula>
    </cfRule>
    <cfRule type="cellIs" dxfId="27" priority="10" operator="equal">
      <formula>$AE$9</formula>
    </cfRule>
  </conditionalFormatting>
  <conditionalFormatting sqref="F9:F28">
    <cfRule type="cellIs" dxfId="26" priority="1" operator="equal">
      <formula>$AF$8</formula>
    </cfRule>
    <cfRule type="cellIs" dxfId="25" priority="2" operator="equal">
      <formula>$AG$8</formula>
    </cfRule>
    <cfRule type="cellIs" dxfId="24" priority="3" operator="equal">
      <formula>$AH$8</formula>
    </cfRule>
    <cfRule type="cellIs" dxfId="23" priority="4" operator="equal">
      <formula>$AI$8</formula>
    </cfRule>
    <cfRule type="cellIs" dxfId="22" priority="5" operator="equal">
      <formula>$AJ$8</formula>
    </cfRule>
  </conditionalFormatting>
  <conditionalFormatting sqref="G9:G28">
    <cfRule type="cellIs" dxfId="21" priority="11" operator="equal">
      <formula>$AF$16</formula>
    </cfRule>
    <cfRule type="cellIs" dxfId="20" priority="12" operator="equal">
      <formula>$AF$17</formula>
    </cfRule>
    <cfRule type="cellIs" dxfId="19" priority="13" operator="equal">
      <formula>$AF$18</formula>
    </cfRule>
    <cfRule type="cellIs" dxfId="18" priority="14" operator="equal">
      <formula>$AF$19</formula>
    </cfRule>
  </conditionalFormatting>
  <conditionalFormatting sqref="I9:J28">
    <cfRule type="cellIs" dxfId="17" priority="15" operator="equal">
      <formula>$AE$13</formula>
    </cfRule>
    <cfRule type="cellIs" dxfId="16" priority="16" operator="equal">
      <formula>$AE$12</formula>
    </cfRule>
    <cfRule type="cellIs" dxfId="15" priority="17" operator="equal">
      <formula>$AE$11</formula>
    </cfRule>
    <cfRule type="cellIs" dxfId="14" priority="18" operator="equal">
      <formula>$AE$10</formula>
    </cfRule>
    <cfRule type="cellIs" dxfId="13" priority="19" operator="equal">
      <formula>$AE$9</formula>
    </cfRule>
  </conditionalFormatting>
  <conditionalFormatting sqref="K9:K28">
    <cfRule type="cellIs" dxfId="12" priority="20" operator="equal">
      <formula>$AF$8</formula>
    </cfRule>
    <cfRule type="cellIs" dxfId="11" priority="21" operator="equal">
      <formula>$AG$8</formula>
    </cfRule>
    <cfRule type="cellIs" dxfId="10" priority="22" operator="equal">
      <formula>$AH$8</formula>
    </cfRule>
    <cfRule type="cellIs" dxfId="9" priority="23" operator="equal">
      <formula>$AI$8</formula>
    </cfRule>
    <cfRule type="cellIs" dxfId="8" priority="24" operator="equal">
      <formula>$AJ$8</formula>
    </cfRule>
  </conditionalFormatting>
  <conditionalFormatting sqref="L9:L28">
    <cfRule type="cellIs" dxfId="7" priority="30" operator="equal">
      <formula>$AF$16</formula>
    </cfRule>
    <cfRule type="cellIs" dxfId="6" priority="31" operator="equal">
      <formula>$AF$17</formula>
    </cfRule>
    <cfRule type="cellIs" dxfId="5" priority="32" operator="equal">
      <formula>$AF$18</formula>
    </cfRule>
    <cfRule type="cellIs" dxfId="4" priority="33" operator="equal">
      <formula>$AF$19</formula>
    </cfRule>
  </conditionalFormatting>
  <dataValidations count="4">
    <dataValidation type="list" allowBlank="1" showInputMessage="1" showErrorMessage="1" sqref="JP9:JV16" xr:uid="{00000000-0002-0000-0800-000000000000}">
      <formula1>#REF!</formula1>
    </dataValidation>
    <dataValidation allowBlank="1" showInputMessage="1" showErrorMessage="1" prompt="La probabilidad se encuentra determinada por una escala de 1 a 3, siendo 1 la menor probabilidad de ocurrencia del riesgo y 3 la mayor probabilidad de  ocurrencia." sqref="JO8" xr:uid="{00000000-0002-0000-0800-000001000000}"/>
    <dataValidation allowBlank="1" showInputMessage="1" showErrorMessage="1" prompt="Es la materialización del riesgo y las consecuencias de su aparición. Su escala es: 5 bajo impacto, 10 medio, 20 alto impacto._x000a_" sqref="JP8:JV8" xr:uid="{00000000-0002-0000-0800-000002000000}"/>
    <dataValidation type="list" allowBlank="1" showInputMessage="1" showErrorMessage="1" sqref="O9:O28" xr:uid="{00000000-0002-0000-0800-000003000000}">
      <formula1>INDIRECT($N9)</formula1>
    </dataValidation>
  </dataValidations>
  <printOptions horizontalCentered="1" verticalCentered="1"/>
  <pageMargins left="0.31496062992125984" right="0.27559055118110237" top="0.23622047244094491" bottom="0.15748031496062992" header="0" footer="0"/>
  <pageSetup paperSize="5" scale="65" orientation="landscape" r:id="rId1"/>
  <headerFooter alignWithMargins="0">
    <oddFooter>&amp;LMatriz de propiedad y autoría de: Olga Yaneth Aragón Sánchez</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800-000004000000}">
          <x14:formula1>
            <xm:f>'11 FORMULAS'!$W$3:$W$6</xm:f>
          </x14:formula1>
          <xm:sqref>Z9:Z28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L23"/>
  <sheetViews>
    <sheetView showGridLines="0" zoomScale="80" zoomScaleNormal="80" workbookViewId="0">
      <selection activeCell="D2" sqref="D2"/>
    </sheetView>
  </sheetViews>
  <sheetFormatPr baseColWidth="10" defaultColWidth="0" defaultRowHeight="14.4" zeroHeight="1" x14ac:dyDescent="0.3"/>
  <cols>
    <col min="1" max="1" width="29.6640625" customWidth="1"/>
    <col min="2" max="2" width="29.44140625" customWidth="1"/>
    <col min="3" max="3" width="10.88671875" customWidth="1"/>
    <col min="4" max="4" width="27.44140625" customWidth="1"/>
    <col min="5" max="5" width="10.88671875" customWidth="1"/>
    <col min="6" max="6" width="14.44140625" customWidth="1"/>
    <col min="7" max="12" width="10.88671875" customWidth="1"/>
    <col min="13" max="16384" width="10.88671875" hidden="1"/>
  </cols>
  <sheetData>
    <row r="1" spans="1:11" s="3" customFormat="1" ht="37.5" customHeight="1" x14ac:dyDescent="0.25">
      <c r="A1" s="475"/>
      <c r="B1" s="511" t="str">
        <f>+'2 CONTEXTO E IDENTIFICACIÓN'!A1</f>
        <v>MAPA DE RIESGOS</v>
      </c>
      <c r="C1" s="486"/>
      <c r="D1" s="487"/>
      <c r="F1" s="217" t="str">
        <f>+'2 CONTEXTO E IDENTIFICACIÓN'!$I$4</f>
        <v>Elaboración o Actualización:</v>
      </c>
      <c r="G1" s="231">
        <f>'2 CONTEXTO E IDENTIFICACIÓN'!J4</f>
        <v>46232</v>
      </c>
      <c r="H1" s="13"/>
      <c r="I1" s="13"/>
    </row>
    <row r="2" spans="1:11" s="3" customFormat="1" ht="37.5" customHeight="1" x14ac:dyDescent="0.25">
      <c r="A2" s="475"/>
      <c r="B2" s="512"/>
      <c r="C2" s="39" t="str">
        <f>+'2 CONTEXTO E IDENTIFICACIÓN'!A2</f>
        <v>VERSIÓN:</v>
      </c>
      <c r="D2" s="375">
        <f>'2 CONTEXTO E IDENTIFICACIÓN'!B2</f>
        <v>1</v>
      </c>
      <c r="F2" s="220" t="str">
        <f>+'2 CONTEXTO E IDENTIFICACIÓN'!$E$5</f>
        <v xml:space="preserve">Vigencia: </v>
      </c>
      <c r="G2" s="218">
        <f>'2 CONTEXTO E IDENTIFICACIÓN'!G5</f>
        <v>46266</v>
      </c>
      <c r="H2" s="219" t="s">
        <v>100</v>
      </c>
      <c r="I2" s="216">
        <f>'2 CONTEXTO E IDENTIFICACIÓN'!J5</f>
        <v>46387</v>
      </c>
    </row>
    <row r="3" spans="1:11" s="3" customFormat="1" ht="8.25" customHeight="1" x14ac:dyDescent="0.25">
      <c r="A3" s="15"/>
      <c r="B3" s="15"/>
      <c r="C3" s="15"/>
      <c r="D3" s="41"/>
      <c r="F3" s="45"/>
    </row>
    <row r="4" spans="1:11" s="4" customFormat="1" ht="14.4" customHeight="1" x14ac:dyDescent="0.3">
      <c r="A4" s="20" t="s">
        <v>95</v>
      </c>
      <c r="B4" s="476" t="str">
        <f>'2 CONTEXTO E IDENTIFICACIÓN'!B4</f>
        <v>Unidad Administrativa Especial de Organizaciones Solidarias</v>
      </c>
      <c r="C4" s="476"/>
      <c r="D4" s="476"/>
      <c r="E4" s="125"/>
      <c r="F4" s="126"/>
    </row>
    <row r="5" spans="1:11" ht="15" thickBot="1" x14ac:dyDescent="0.35">
      <c r="A5" s="20" t="s">
        <v>96</v>
      </c>
      <c r="B5" s="476" t="str">
        <f>'2 CONTEXTO E IDENTIFICACIÓN'!F4</f>
        <v>Servicio al Ciudadano</v>
      </c>
      <c r="C5" s="477"/>
      <c r="D5" s="477"/>
    </row>
    <row r="6" spans="1:11" ht="15" thickBot="1" x14ac:dyDescent="0.35">
      <c r="A6" s="572" t="s">
        <v>364</v>
      </c>
      <c r="B6" s="573"/>
      <c r="C6" s="573"/>
      <c r="D6" s="573"/>
      <c r="E6" s="573"/>
      <c r="F6" s="573"/>
      <c r="G6" s="573"/>
      <c r="H6" s="573"/>
      <c r="I6" s="573"/>
      <c r="J6" s="573"/>
      <c r="K6" s="574"/>
    </row>
    <row r="7" spans="1:11" ht="6" customHeight="1" thickBot="1" x14ac:dyDescent="0.35">
      <c r="A7" s="572"/>
      <c r="B7" s="573"/>
      <c r="C7" s="573"/>
      <c r="D7" s="573"/>
      <c r="E7" s="573"/>
      <c r="F7" s="573"/>
      <c r="G7" s="573"/>
      <c r="H7" s="573"/>
      <c r="I7" s="573"/>
      <c r="J7" s="573"/>
      <c r="K7" s="574"/>
    </row>
    <row r="8" spans="1:11" ht="34.5" customHeight="1" x14ac:dyDescent="0.3">
      <c r="A8" s="575" t="s">
        <v>365</v>
      </c>
      <c r="B8" s="576"/>
      <c r="C8" s="576"/>
      <c r="D8" s="576"/>
      <c r="E8" s="576"/>
      <c r="F8" s="576"/>
      <c r="G8" s="576"/>
      <c r="H8" s="576"/>
      <c r="I8" s="576"/>
      <c r="J8" s="576"/>
      <c r="K8" s="577"/>
    </row>
    <row r="9" spans="1:11" ht="18.75" customHeight="1" x14ac:dyDescent="0.3">
      <c r="A9" s="581" t="s">
        <v>366</v>
      </c>
      <c r="B9" s="582"/>
      <c r="C9" s="582"/>
      <c r="D9" s="582"/>
      <c r="E9" s="582"/>
      <c r="F9" s="582"/>
      <c r="G9" s="582"/>
      <c r="H9" s="582"/>
      <c r="I9" s="582"/>
      <c r="J9" s="582"/>
      <c r="K9" s="583"/>
    </row>
    <row r="10" spans="1:11" ht="34.5" customHeight="1" x14ac:dyDescent="0.3">
      <c r="A10" s="578" t="s">
        <v>367</v>
      </c>
      <c r="B10" s="579"/>
      <c r="C10" s="579"/>
      <c r="D10" s="579"/>
      <c r="E10" s="579"/>
      <c r="F10" s="579"/>
      <c r="G10" s="579"/>
      <c r="H10" s="579"/>
      <c r="I10" s="579"/>
      <c r="J10" s="579"/>
      <c r="K10" s="580"/>
    </row>
    <row r="11" spans="1:11" ht="50.25" customHeight="1" thickBot="1" x14ac:dyDescent="0.35">
      <c r="A11" s="587" t="s">
        <v>368</v>
      </c>
      <c r="B11" s="588"/>
      <c r="C11" s="588"/>
      <c r="D11" s="588"/>
      <c r="E11" s="588"/>
      <c r="F11" s="588"/>
      <c r="G11" s="588"/>
      <c r="H11" s="588"/>
      <c r="I11" s="588"/>
      <c r="J11" s="588"/>
      <c r="K11" s="589"/>
    </row>
    <row r="12" spans="1:11" x14ac:dyDescent="0.3">
      <c r="A12" s="127"/>
      <c r="B12" s="127"/>
      <c r="C12" s="127"/>
      <c r="D12" s="127"/>
      <c r="E12" s="127"/>
      <c r="F12" s="127"/>
      <c r="G12" s="127"/>
      <c r="H12" s="127"/>
      <c r="I12" s="127"/>
      <c r="J12" s="127"/>
      <c r="K12" s="127"/>
    </row>
    <row r="13" spans="1:11" s="129" customFormat="1" ht="39.6" x14ac:dyDescent="0.3">
      <c r="A13" s="128"/>
      <c r="B13" s="584" t="s">
        <v>369</v>
      </c>
      <c r="C13" s="585"/>
      <c r="D13" s="586" t="s">
        <v>370</v>
      </c>
      <c r="E13" s="586"/>
      <c r="G13" s="76" t="s">
        <v>318</v>
      </c>
    </row>
    <row r="14" spans="1:11" x14ac:dyDescent="0.3">
      <c r="A14" s="130" t="s">
        <v>371</v>
      </c>
      <c r="B14" s="131">
        <f>+COUNTIF('8 MAPA RIESGOS'!$G$9:$G$28,G14)</f>
        <v>0</v>
      </c>
      <c r="C14" s="132">
        <f>+B14/$B$18</f>
        <v>0</v>
      </c>
      <c r="D14" s="131">
        <f>+COUNTIF('8 MAPA RIESGOS'!$L$9:$L$28,G14)</f>
        <v>0</v>
      </c>
      <c r="E14" s="132">
        <f>+D14/$D$18</f>
        <v>0</v>
      </c>
      <c r="G14" s="106" t="s">
        <v>316</v>
      </c>
    </row>
    <row r="15" spans="1:11" x14ac:dyDescent="0.3">
      <c r="A15" s="130" t="s">
        <v>372</v>
      </c>
      <c r="B15" s="131">
        <f>+COUNTIF('8 MAPA RIESGOS'!$G$9:$G$28,G15)</f>
        <v>0</v>
      </c>
      <c r="C15" s="132">
        <f t="shared" ref="C15:C18" si="0">+B15/$B$18</f>
        <v>0</v>
      </c>
      <c r="D15" s="131">
        <f>+COUNTIF('8 MAPA RIESGOS'!$L$9:$L$28,G15)</f>
        <v>0</v>
      </c>
      <c r="E15" s="132">
        <f t="shared" ref="E15:E18" si="1">+D15/$D$18</f>
        <v>0</v>
      </c>
      <c r="G15" s="89" t="s">
        <v>315</v>
      </c>
    </row>
    <row r="16" spans="1:11" x14ac:dyDescent="0.3">
      <c r="A16" s="130" t="s">
        <v>373</v>
      </c>
      <c r="B16" s="131">
        <f>+COUNTIF('8 MAPA RIESGOS'!$G$9:$G$28,G16)</f>
        <v>1</v>
      </c>
      <c r="C16" s="132">
        <f t="shared" si="0"/>
        <v>1</v>
      </c>
      <c r="D16" s="131">
        <f>+COUNTIF('8 MAPA RIESGOS'!$L$9:$L$28,G16)</f>
        <v>1</v>
      </c>
      <c r="E16" s="132">
        <f t="shared" si="1"/>
        <v>1</v>
      </c>
      <c r="G16" s="93" t="s">
        <v>297</v>
      </c>
    </row>
    <row r="17" spans="1:7" x14ac:dyDescent="0.3">
      <c r="A17" s="130" t="s">
        <v>374</v>
      </c>
      <c r="B17" s="131">
        <f>+COUNTIF('8 MAPA RIESGOS'!$G$9:$G$28,G17)</f>
        <v>0</v>
      </c>
      <c r="C17" s="132">
        <f t="shared" si="0"/>
        <v>0</v>
      </c>
      <c r="D17" s="131">
        <f>+COUNTIF('8 MAPA RIESGOS'!$L$9:$L$28,G17)</f>
        <v>0</v>
      </c>
      <c r="E17" s="132">
        <f t="shared" si="1"/>
        <v>0</v>
      </c>
      <c r="G17" s="97" t="s">
        <v>317</v>
      </c>
    </row>
    <row r="18" spans="1:7" x14ac:dyDescent="0.3">
      <c r="A18" s="130" t="s">
        <v>375</v>
      </c>
      <c r="B18" s="131">
        <f>+SUM(B14:B17)</f>
        <v>1</v>
      </c>
      <c r="C18" s="132">
        <f t="shared" si="0"/>
        <v>1</v>
      </c>
      <c r="D18" s="131">
        <f>+SUM(D14:D17)</f>
        <v>1</v>
      </c>
      <c r="E18" s="132">
        <f t="shared" si="1"/>
        <v>1</v>
      </c>
    </row>
    <row r="19" spans="1:7" x14ac:dyDescent="0.3"/>
    <row r="20" spans="1:7" s="133" customFormat="1" x14ac:dyDescent="0.3">
      <c r="B20" s="134" t="s">
        <v>369</v>
      </c>
      <c r="D20" s="134" t="s">
        <v>370</v>
      </c>
    </row>
    <row r="21" spans="1:7" s="133" customFormat="1" ht="41.4" customHeight="1" x14ac:dyDescent="0.3">
      <c r="B21" s="135" t="str">
        <f>+IF((B14/B18)&gt;=0.2,G14,+IF(((B14/B18)+(B15/B18))&gt;=0.3,G15,+IF(((B14/B18)+(B15/B18)+(B16/B18))&gt;=0.4,G16,+IF((B14/B18)+(B15/B18)+(B16/B18)+(B17/B18)&gt;=0.5,G17,""))))</f>
        <v>Moderado</v>
      </c>
      <c r="D21" s="135" t="str">
        <f>+IF((D14/D18)&gt;=0.2,G14,+IF(((D14/D18)+(D15/D18))&gt;=0.3,G15,+IF(((D14/D18)+(D15/D18)+(D16/D18))&gt;=0.4,G16,+IF((D14/D18)+(D15/D18)+(D16/D18)+(D17/D18)&gt;=0.5,G17,""))))</f>
        <v>Moderado</v>
      </c>
    </row>
    <row r="22" spans="1:7" x14ac:dyDescent="0.3"/>
    <row r="23" spans="1:7" x14ac:dyDescent="0.3"/>
  </sheetData>
  <sheetProtection sheet="1" formatCells="0" formatColumns="0" formatRows="0"/>
  <mergeCells count="13">
    <mergeCell ref="B13:C13"/>
    <mergeCell ref="D13:E13"/>
    <mergeCell ref="A11:K11"/>
    <mergeCell ref="A6:K6"/>
    <mergeCell ref="B4:D4"/>
    <mergeCell ref="B5:D5"/>
    <mergeCell ref="A1:A2"/>
    <mergeCell ref="A7:K7"/>
    <mergeCell ref="A8:K8"/>
    <mergeCell ref="A10:K10"/>
    <mergeCell ref="A9:K9"/>
    <mergeCell ref="B1:B2"/>
    <mergeCell ref="C1:D1"/>
  </mergeCells>
  <conditionalFormatting sqref="B21:D21">
    <cfRule type="containsText" dxfId="3" priority="1" operator="containsText" text="Bajo">
      <formula>NOT(ISERROR(SEARCH("Bajo",B21)))</formula>
    </cfRule>
    <cfRule type="containsText" dxfId="2" priority="2" operator="containsText" text="Moderado">
      <formula>NOT(ISERROR(SEARCH("Moderado",B21)))</formula>
    </cfRule>
    <cfRule type="containsText" dxfId="1" priority="3" operator="containsText" text="Alto">
      <formula>NOT(ISERROR(SEARCH("Alto",B21)))</formula>
    </cfRule>
    <cfRule type="containsText" dxfId="0" priority="4" operator="containsText" text="Extremo">
      <formula>NOT(ISERROR(SEARCH("Extremo",B21)))</formula>
    </cfRule>
  </conditionalFormatting>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Hoja5"/>
  <dimension ref="A1:D23"/>
  <sheetViews>
    <sheetView view="pageBreakPreview" zoomScale="90" zoomScaleNormal="100" zoomScaleSheetLayoutView="90" workbookViewId="0">
      <selection activeCell="B17" sqref="B17"/>
    </sheetView>
  </sheetViews>
  <sheetFormatPr baseColWidth="10" defaultColWidth="11.44140625" defaultRowHeight="14.4" x14ac:dyDescent="0.3"/>
  <cols>
    <col min="1" max="1" width="17.44140625" style="290" customWidth="1"/>
    <col min="2" max="2" width="23.44140625" customWidth="1"/>
    <col min="3" max="3" width="12.44140625" customWidth="1"/>
    <col min="4" max="4" width="16.44140625" customWidth="1"/>
    <col min="257" max="257" width="17.44140625" customWidth="1"/>
    <col min="258" max="258" width="23.44140625" customWidth="1"/>
    <col min="260" max="260" width="12.44140625" customWidth="1"/>
    <col min="513" max="513" width="17.44140625" customWidth="1"/>
    <col min="514" max="514" width="23.44140625" customWidth="1"/>
    <col min="516" max="516" width="12.44140625" customWidth="1"/>
    <col min="769" max="769" width="17.44140625" customWidth="1"/>
    <col min="770" max="770" width="23.44140625" customWidth="1"/>
    <col min="772" max="772" width="12.44140625" customWidth="1"/>
    <col min="1025" max="1025" width="17.44140625" customWidth="1"/>
    <col min="1026" max="1026" width="23.44140625" customWidth="1"/>
    <col min="1028" max="1028" width="12.44140625" customWidth="1"/>
    <col min="1281" max="1281" width="17.44140625" customWidth="1"/>
    <col min="1282" max="1282" width="23.44140625" customWidth="1"/>
    <col min="1284" max="1284" width="12.44140625" customWidth="1"/>
    <col min="1537" max="1537" width="17.44140625" customWidth="1"/>
    <col min="1538" max="1538" width="23.44140625" customWidth="1"/>
    <col min="1540" max="1540" width="12.44140625" customWidth="1"/>
    <col min="1793" max="1793" width="17.44140625" customWidth="1"/>
    <col min="1794" max="1794" width="23.44140625" customWidth="1"/>
    <col min="1796" max="1796" width="12.44140625" customWidth="1"/>
    <col min="2049" max="2049" width="17.44140625" customWidth="1"/>
    <col min="2050" max="2050" width="23.44140625" customWidth="1"/>
    <col min="2052" max="2052" width="12.44140625" customWidth="1"/>
    <col min="2305" max="2305" width="17.44140625" customWidth="1"/>
    <col min="2306" max="2306" width="23.44140625" customWidth="1"/>
    <col min="2308" max="2308" width="12.44140625" customWidth="1"/>
    <col min="2561" max="2561" width="17.44140625" customWidth="1"/>
    <col min="2562" max="2562" width="23.44140625" customWidth="1"/>
    <col min="2564" max="2564" width="12.44140625" customWidth="1"/>
    <col min="2817" max="2817" width="17.44140625" customWidth="1"/>
    <col min="2818" max="2818" width="23.44140625" customWidth="1"/>
    <col min="2820" max="2820" width="12.44140625" customWidth="1"/>
    <col min="3073" max="3073" width="17.44140625" customWidth="1"/>
    <col min="3074" max="3074" width="23.44140625" customWidth="1"/>
    <col min="3076" max="3076" width="12.44140625" customWidth="1"/>
    <col min="3329" max="3329" width="17.44140625" customWidth="1"/>
    <col min="3330" max="3330" width="23.44140625" customWidth="1"/>
    <col min="3332" max="3332" width="12.44140625" customWidth="1"/>
    <col min="3585" max="3585" width="17.44140625" customWidth="1"/>
    <col min="3586" max="3586" width="23.44140625" customWidth="1"/>
    <col min="3588" max="3588" width="12.44140625" customWidth="1"/>
    <col min="3841" max="3841" width="17.44140625" customWidth="1"/>
    <col min="3842" max="3842" width="23.44140625" customWidth="1"/>
    <col min="3844" max="3844" width="12.44140625" customWidth="1"/>
    <col min="4097" max="4097" width="17.44140625" customWidth="1"/>
    <col min="4098" max="4098" width="23.44140625" customWidth="1"/>
    <col min="4100" max="4100" width="12.44140625" customWidth="1"/>
    <col min="4353" max="4353" width="17.44140625" customWidth="1"/>
    <col min="4354" max="4354" width="23.44140625" customWidth="1"/>
    <col min="4356" max="4356" width="12.44140625" customWidth="1"/>
    <col min="4609" max="4609" width="17.44140625" customWidth="1"/>
    <col min="4610" max="4610" width="23.44140625" customWidth="1"/>
    <col min="4612" max="4612" width="12.44140625" customWidth="1"/>
    <col min="4865" max="4865" width="17.44140625" customWidth="1"/>
    <col min="4866" max="4866" width="23.44140625" customWidth="1"/>
    <col min="4868" max="4868" width="12.44140625" customWidth="1"/>
    <col min="5121" max="5121" width="17.44140625" customWidth="1"/>
    <col min="5122" max="5122" width="23.44140625" customWidth="1"/>
    <col min="5124" max="5124" width="12.44140625" customWidth="1"/>
    <col min="5377" max="5377" width="17.44140625" customWidth="1"/>
    <col min="5378" max="5378" width="23.44140625" customWidth="1"/>
    <col min="5380" max="5380" width="12.44140625" customWidth="1"/>
    <col min="5633" max="5633" width="17.44140625" customWidth="1"/>
    <col min="5634" max="5634" width="23.44140625" customWidth="1"/>
    <col min="5636" max="5636" width="12.44140625" customWidth="1"/>
    <col min="5889" max="5889" width="17.44140625" customWidth="1"/>
    <col min="5890" max="5890" width="23.44140625" customWidth="1"/>
    <col min="5892" max="5892" width="12.44140625" customWidth="1"/>
    <col min="6145" max="6145" width="17.44140625" customWidth="1"/>
    <col min="6146" max="6146" width="23.44140625" customWidth="1"/>
    <col min="6148" max="6148" width="12.44140625" customWidth="1"/>
    <col min="6401" max="6401" width="17.44140625" customWidth="1"/>
    <col min="6402" max="6402" width="23.44140625" customWidth="1"/>
    <col min="6404" max="6404" width="12.44140625" customWidth="1"/>
    <col min="6657" max="6657" width="17.44140625" customWidth="1"/>
    <col min="6658" max="6658" width="23.44140625" customWidth="1"/>
    <col min="6660" max="6660" width="12.44140625" customWidth="1"/>
    <col min="6913" max="6913" width="17.44140625" customWidth="1"/>
    <col min="6914" max="6914" width="23.44140625" customWidth="1"/>
    <col min="6916" max="6916" width="12.44140625" customWidth="1"/>
    <col min="7169" max="7169" width="17.44140625" customWidth="1"/>
    <col min="7170" max="7170" width="23.44140625" customWidth="1"/>
    <col min="7172" max="7172" width="12.44140625" customWidth="1"/>
    <col min="7425" max="7425" width="17.44140625" customWidth="1"/>
    <col min="7426" max="7426" width="23.44140625" customWidth="1"/>
    <col min="7428" max="7428" width="12.44140625" customWidth="1"/>
    <col min="7681" max="7681" width="17.44140625" customWidth="1"/>
    <col min="7682" max="7682" width="23.44140625" customWidth="1"/>
    <col min="7684" max="7684" width="12.44140625" customWidth="1"/>
    <col min="7937" max="7937" width="17.44140625" customWidth="1"/>
    <col min="7938" max="7938" width="23.44140625" customWidth="1"/>
    <col min="7940" max="7940" width="12.44140625" customWidth="1"/>
    <col min="8193" max="8193" width="17.44140625" customWidth="1"/>
    <col min="8194" max="8194" width="23.44140625" customWidth="1"/>
    <col min="8196" max="8196" width="12.44140625" customWidth="1"/>
    <col min="8449" max="8449" width="17.44140625" customWidth="1"/>
    <col min="8450" max="8450" width="23.44140625" customWidth="1"/>
    <col min="8452" max="8452" width="12.44140625" customWidth="1"/>
    <col min="8705" max="8705" width="17.44140625" customWidth="1"/>
    <col min="8706" max="8706" width="23.44140625" customWidth="1"/>
    <col min="8708" max="8708" width="12.44140625" customWidth="1"/>
    <col min="8961" max="8961" width="17.44140625" customWidth="1"/>
    <col min="8962" max="8962" width="23.44140625" customWidth="1"/>
    <col min="8964" max="8964" width="12.44140625" customWidth="1"/>
    <col min="9217" max="9217" width="17.44140625" customWidth="1"/>
    <col min="9218" max="9218" width="23.44140625" customWidth="1"/>
    <col min="9220" max="9220" width="12.44140625" customWidth="1"/>
    <col min="9473" max="9473" width="17.44140625" customWidth="1"/>
    <col min="9474" max="9474" width="23.44140625" customWidth="1"/>
    <col min="9476" max="9476" width="12.44140625" customWidth="1"/>
    <col min="9729" max="9729" width="17.44140625" customWidth="1"/>
    <col min="9730" max="9730" width="23.44140625" customWidth="1"/>
    <col min="9732" max="9732" width="12.44140625" customWidth="1"/>
    <col min="9985" max="9985" width="17.44140625" customWidth="1"/>
    <col min="9986" max="9986" width="23.44140625" customWidth="1"/>
    <col min="9988" max="9988" width="12.44140625" customWidth="1"/>
    <col min="10241" max="10241" width="17.44140625" customWidth="1"/>
    <col min="10242" max="10242" width="23.44140625" customWidth="1"/>
    <col min="10244" max="10244" width="12.44140625" customWidth="1"/>
    <col min="10497" max="10497" width="17.44140625" customWidth="1"/>
    <col min="10498" max="10498" width="23.44140625" customWidth="1"/>
    <col min="10500" max="10500" width="12.44140625" customWidth="1"/>
    <col min="10753" max="10753" width="17.44140625" customWidth="1"/>
    <col min="10754" max="10754" width="23.44140625" customWidth="1"/>
    <col min="10756" max="10756" width="12.44140625" customWidth="1"/>
    <col min="11009" max="11009" width="17.44140625" customWidth="1"/>
    <col min="11010" max="11010" width="23.44140625" customWidth="1"/>
    <col min="11012" max="11012" width="12.44140625" customWidth="1"/>
    <col min="11265" max="11265" width="17.44140625" customWidth="1"/>
    <col min="11266" max="11266" width="23.44140625" customWidth="1"/>
    <col min="11268" max="11268" width="12.44140625" customWidth="1"/>
    <col min="11521" max="11521" width="17.44140625" customWidth="1"/>
    <col min="11522" max="11522" width="23.44140625" customWidth="1"/>
    <col min="11524" max="11524" width="12.44140625" customWidth="1"/>
    <col min="11777" max="11777" width="17.44140625" customWidth="1"/>
    <col min="11778" max="11778" width="23.44140625" customWidth="1"/>
    <col min="11780" max="11780" width="12.44140625" customWidth="1"/>
    <col min="12033" max="12033" width="17.44140625" customWidth="1"/>
    <col min="12034" max="12034" width="23.44140625" customWidth="1"/>
    <col min="12036" max="12036" width="12.44140625" customWidth="1"/>
    <col min="12289" max="12289" width="17.44140625" customWidth="1"/>
    <col min="12290" max="12290" width="23.44140625" customWidth="1"/>
    <col min="12292" max="12292" width="12.44140625" customWidth="1"/>
    <col min="12545" max="12545" width="17.44140625" customWidth="1"/>
    <col min="12546" max="12546" width="23.44140625" customWidth="1"/>
    <col min="12548" max="12548" width="12.44140625" customWidth="1"/>
    <col min="12801" max="12801" width="17.44140625" customWidth="1"/>
    <col min="12802" max="12802" width="23.44140625" customWidth="1"/>
    <col min="12804" max="12804" width="12.44140625" customWidth="1"/>
    <col min="13057" max="13057" width="17.44140625" customWidth="1"/>
    <col min="13058" max="13058" width="23.44140625" customWidth="1"/>
    <col min="13060" max="13060" width="12.44140625" customWidth="1"/>
    <col min="13313" max="13313" width="17.44140625" customWidth="1"/>
    <col min="13314" max="13314" width="23.44140625" customWidth="1"/>
    <col min="13316" max="13316" width="12.44140625" customWidth="1"/>
    <col min="13569" max="13569" width="17.44140625" customWidth="1"/>
    <col min="13570" max="13570" width="23.44140625" customWidth="1"/>
    <col min="13572" max="13572" width="12.44140625" customWidth="1"/>
    <col min="13825" max="13825" width="17.44140625" customWidth="1"/>
    <col min="13826" max="13826" width="23.44140625" customWidth="1"/>
    <col min="13828" max="13828" width="12.44140625" customWidth="1"/>
    <col min="14081" max="14081" width="17.44140625" customWidth="1"/>
    <col min="14082" max="14082" width="23.44140625" customWidth="1"/>
    <col min="14084" max="14084" width="12.44140625" customWidth="1"/>
    <col min="14337" max="14337" width="17.44140625" customWidth="1"/>
    <col min="14338" max="14338" width="23.44140625" customWidth="1"/>
    <col min="14340" max="14340" width="12.44140625" customWidth="1"/>
    <col min="14593" max="14593" width="17.44140625" customWidth="1"/>
    <col min="14594" max="14594" width="23.44140625" customWidth="1"/>
    <col min="14596" max="14596" width="12.44140625" customWidth="1"/>
    <col min="14849" max="14849" width="17.44140625" customWidth="1"/>
    <col min="14850" max="14850" width="23.44140625" customWidth="1"/>
    <col min="14852" max="14852" width="12.44140625" customWidth="1"/>
    <col min="15105" max="15105" width="17.44140625" customWidth="1"/>
    <col min="15106" max="15106" width="23.44140625" customWidth="1"/>
    <col min="15108" max="15108" width="12.44140625" customWidth="1"/>
    <col min="15361" max="15361" width="17.44140625" customWidth="1"/>
    <col min="15362" max="15362" width="23.44140625" customWidth="1"/>
    <col min="15364" max="15364" width="12.44140625" customWidth="1"/>
    <col min="15617" max="15617" width="17.44140625" customWidth="1"/>
    <col min="15618" max="15618" width="23.44140625" customWidth="1"/>
    <col min="15620" max="15620" width="12.44140625" customWidth="1"/>
    <col min="15873" max="15873" width="17.44140625" customWidth="1"/>
    <col min="15874" max="15874" width="23.44140625" customWidth="1"/>
    <col min="15876" max="15876" width="12.44140625" customWidth="1"/>
    <col min="16129" max="16129" width="17.44140625" customWidth="1"/>
    <col min="16130" max="16130" width="23.44140625" customWidth="1"/>
    <col min="16132" max="16132" width="12.44140625" customWidth="1"/>
  </cols>
  <sheetData>
    <row r="1" spans="1:4" ht="36.75" customHeight="1" x14ac:dyDescent="0.3">
      <c r="A1" s="590"/>
      <c r="B1" s="475" t="str">
        <f>+'2 CONTEXTO E IDENTIFICACIÓN'!A1</f>
        <v>MAPA DE RIESGOS</v>
      </c>
      <c r="C1" s="486" t="s">
        <v>386</v>
      </c>
      <c r="D1" s="487"/>
    </row>
    <row r="2" spans="1:4" ht="36.75" customHeight="1" x14ac:dyDescent="0.3">
      <c r="A2" s="590"/>
      <c r="B2" s="475"/>
      <c r="C2" s="39" t="str">
        <f>+'2 CONTEXTO E IDENTIFICACIÓN'!A2</f>
        <v>VERSIÓN:</v>
      </c>
      <c r="D2" s="146">
        <f>'2 CONTEXTO E IDENTIFICACIÓN'!B2</f>
        <v>1</v>
      </c>
    </row>
    <row r="3" spans="1:4" s="211" customFormat="1" x14ac:dyDescent="0.3">
      <c r="A3" s="286" t="s">
        <v>376</v>
      </c>
      <c r="B3" s="592" t="s">
        <v>377</v>
      </c>
      <c r="C3" s="592"/>
      <c r="D3" s="592"/>
    </row>
    <row r="4" spans="1:4" x14ac:dyDescent="0.3">
      <c r="A4" s="287">
        <v>46265</v>
      </c>
      <c r="B4" s="593" t="s">
        <v>387</v>
      </c>
      <c r="C4" s="593"/>
      <c r="D4" s="593"/>
    </row>
    <row r="5" spans="1:4" s="212" customFormat="1" x14ac:dyDescent="0.3">
      <c r="A5" s="287"/>
      <c r="B5" s="593"/>
      <c r="C5" s="593"/>
      <c r="D5" s="593"/>
    </row>
    <row r="6" spans="1:4" x14ac:dyDescent="0.3">
      <c r="A6" s="288"/>
      <c r="B6" s="591"/>
      <c r="C6" s="591"/>
      <c r="D6" s="591"/>
    </row>
    <row r="7" spans="1:4" x14ac:dyDescent="0.3">
      <c r="A7" s="288"/>
      <c r="B7" s="591"/>
      <c r="C7" s="591"/>
      <c r="D7" s="591"/>
    </row>
    <row r="8" spans="1:4" x14ac:dyDescent="0.3">
      <c r="A8" s="288"/>
      <c r="B8" s="594"/>
      <c r="C8" s="594"/>
      <c r="D8" s="594"/>
    </row>
    <row r="9" spans="1:4" x14ac:dyDescent="0.3">
      <c r="A9" s="288"/>
      <c r="B9" s="591"/>
      <c r="C9" s="591"/>
      <c r="D9" s="591"/>
    </row>
    <row r="10" spans="1:4" x14ac:dyDescent="0.3">
      <c r="A10" s="289"/>
      <c r="B10" s="213"/>
      <c r="C10" s="213"/>
      <c r="D10" s="213"/>
    </row>
    <row r="11" spans="1:4" x14ac:dyDescent="0.3">
      <c r="A11" s="289"/>
      <c r="B11" s="213"/>
      <c r="C11" s="213"/>
      <c r="D11" s="213"/>
    </row>
    <row r="12" spans="1:4" x14ac:dyDescent="0.3">
      <c r="A12" s="289"/>
      <c r="B12" s="213"/>
      <c r="C12" s="213"/>
      <c r="D12" s="213"/>
    </row>
    <row r="13" spans="1:4" x14ac:dyDescent="0.3">
      <c r="A13" s="289"/>
      <c r="B13" s="213"/>
      <c r="C13" s="213"/>
      <c r="D13" s="213"/>
    </row>
    <row r="14" spans="1:4" x14ac:dyDescent="0.3">
      <c r="A14" s="289"/>
      <c r="B14" s="213"/>
      <c r="C14" s="213"/>
      <c r="D14" s="213"/>
    </row>
    <row r="15" spans="1:4" x14ac:dyDescent="0.3">
      <c r="A15" s="289"/>
      <c r="B15" s="213"/>
      <c r="C15" s="213"/>
      <c r="D15" s="213"/>
    </row>
    <row r="16" spans="1:4" x14ac:dyDescent="0.3">
      <c r="A16" s="289"/>
      <c r="B16" s="213"/>
      <c r="C16" s="213"/>
      <c r="D16" s="213"/>
    </row>
    <row r="17" spans="1:4" x14ac:dyDescent="0.3">
      <c r="A17" s="289"/>
      <c r="B17" s="213"/>
      <c r="C17" s="213"/>
      <c r="D17" s="213"/>
    </row>
    <row r="18" spans="1:4" x14ac:dyDescent="0.3">
      <c r="A18" s="289"/>
      <c r="B18" s="213"/>
      <c r="C18" s="213"/>
      <c r="D18" s="213"/>
    </row>
    <row r="19" spans="1:4" x14ac:dyDescent="0.3">
      <c r="A19" s="289"/>
      <c r="B19" s="213"/>
      <c r="C19" s="213"/>
      <c r="D19" s="213"/>
    </row>
    <row r="20" spans="1:4" x14ac:dyDescent="0.3">
      <c r="A20" s="289"/>
      <c r="B20" s="213"/>
      <c r="C20" s="213"/>
      <c r="D20" s="213"/>
    </row>
    <row r="21" spans="1:4" x14ac:dyDescent="0.3">
      <c r="A21" s="289"/>
      <c r="B21" s="213"/>
      <c r="C21" s="213"/>
      <c r="D21" s="213"/>
    </row>
    <row r="22" spans="1:4" x14ac:dyDescent="0.3">
      <c r="A22" s="289"/>
      <c r="B22" s="213"/>
      <c r="C22" s="213"/>
      <c r="D22" s="213"/>
    </row>
    <row r="23" spans="1:4" x14ac:dyDescent="0.3">
      <c r="A23" s="289"/>
      <c r="B23" s="213"/>
      <c r="C23" s="213"/>
      <c r="D23" s="213"/>
    </row>
  </sheetData>
  <sheetProtection formatCells="0" formatColumns="0" formatRows="0" insertRows="0"/>
  <mergeCells count="10">
    <mergeCell ref="A1:A2"/>
    <mergeCell ref="B9:D9"/>
    <mergeCell ref="B3:D3"/>
    <mergeCell ref="B5:D5"/>
    <mergeCell ref="B8:D8"/>
    <mergeCell ref="B4:D4"/>
    <mergeCell ref="B7:D7"/>
    <mergeCell ref="B6:D6"/>
    <mergeCell ref="B1:B2"/>
    <mergeCell ref="C1:D1"/>
  </mergeCells>
  <pageMargins left="0.7" right="0.7" top="0.75" bottom="0.75" header="0.3" footer="0.3"/>
  <pageSetup scale="77"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activity xmlns="cadaebf9-c45c-4928-a835-b6d2640c562f"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FD4D2EEEC4B4E74A87FC85627C51577C" ma:contentTypeVersion="18" ma:contentTypeDescription="Crear nuevo documento." ma:contentTypeScope="" ma:versionID="f6b903d6eaa4549956840f4e5a055564">
  <xsd:schema xmlns:xsd="http://www.w3.org/2001/XMLSchema" xmlns:xs="http://www.w3.org/2001/XMLSchema" xmlns:p="http://schemas.microsoft.com/office/2006/metadata/properties" xmlns:ns3="cadaebf9-c45c-4928-a835-b6d2640c562f" xmlns:ns4="eb8db8e2-9e38-4af2-b3f2-f3ede193e57b" targetNamespace="http://schemas.microsoft.com/office/2006/metadata/properties" ma:root="true" ma:fieldsID="e46afc2328b4dafc6fdb89274f8ecc2a" ns3:_="" ns4:_="">
    <xsd:import namespace="cadaebf9-c45c-4928-a835-b6d2640c562f"/>
    <xsd:import namespace="eb8db8e2-9e38-4af2-b3f2-f3ede193e57b"/>
    <xsd:element name="properties">
      <xsd:complexType>
        <xsd:sequence>
          <xsd:element name="documentManagement">
            <xsd:complexType>
              <xsd:all>
                <xsd:element ref="ns3:MediaServiceMetadata" minOccurs="0"/>
                <xsd:element ref="ns3:MediaServiceFastMetadata" minOccurs="0"/>
                <xsd:element ref="ns3:MediaServiceAutoTags" minOccurs="0"/>
                <xsd:element ref="ns3:MediaServiceOCR" minOccurs="0"/>
                <xsd:element ref="ns3:MediaServiceGenerationTime" minOccurs="0"/>
                <xsd:element ref="ns3:MediaServiceEventHashCode" minOccurs="0"/>
                <xsd:element ref="ns3:MediaServiceDateTaken" minOccurs="0"/>
                <xsd:element ref="ns4:SharedWithUsers" minOccurs="0"/>
                <xsd:element ref="ns4:SharedWithDetails" minOccurs="0"/>
                <xsd:element ref="ns4:SharingHintHash" minOccurs="0"/>
                <xsd:element ref="ns3:MediaServiceAutoKeyPoints" minOccurs="0"/>
                <xsd:element ref="ns3:MediaServiceKeyPoints" minOccurs="0"/>
                <xsd:element ref="ns3:MediaLengthInSeconds" minOccurs="0"/>
                <xsd:element ref="ns3:MediaServiceLocation" minOccurs="0"/>
                <xsd:element ref="ns3:_activity" minOccurs="0"/>
                <xsd:element ref="ns3:MediaServiceObjectDetectorVersions" minOccurs="0"/>
                <xsd:element ref="ns3:MediaServiceSystemTag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adaebf9-c45c-4928-a835-b6d2640c562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MediaServiceLocation" ma:index="21" nillable="true" ma:displayName="Location" ma:internalName="MediaServiceLocation" ma:readOnly="true">
      <xsd:simpleType>
        <xsd:restriction base="dms:Text"/>
      </xsd:simpleType>
    </xsd:element>
    <xsd:element name="_activity" ma:index="22" nillable="true" ma:displayName="_activity" ma:hidden="true" ma:internalName="_activity">
      <xsd:simpleType>
        <xsd:restriction base="dms:Note"/>
      </xsd:simpleType>
    </xsd:element>
    <xsd:element name="MediaServiceObjectDetectorVersions" ma:index="23" nillable="true" ma:displayName="MediaServiceObjectDetectorVersions" ma:hidden="true" ma:indexed="true" ma:internalName="MediaServiceObjectDetectorVersions" ma:readOnly="true">
      <xsd:simpleType>
        <xsd:restriction base="dms:Text"/>
      </xsd:simpleType>
    </xsd:element>
    <xsd:element name="MediaServiceSystemTags" ma:index="24" nillable="true" ma:displayName="MediaServiceSystemTags" ma:hidden="true" ma:internalName="MediaServiceSystemTags" ma:readOnly="true">
      <xsd:simpleType>
        <xsd:restriction base="dms:Note"/>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b8db8e2-9e38-4af2-b3f2-f3ede193e57b" elementFormDefault="qualified">
    <xsd:import namespace="http://schemas.microsoft.com/office/2006/documentManagement/types"/>
    <xsd:import namespace="http://schemas.microsoft.com/office/infopath/2007/PartnerControls"/>
    <xsd:element name="SharedWithUsers" ma:index="15"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Detalles de uso compartido" ma:internalName="SharedWithDetails" ma:readOnly="true">
      <xsd:simpleType>
        <xsd:restriction base="dms:Note">
          <xsd:maxLength value="255"/>
        </xsd:restriction>
      </xsd:simpleType>
    </xsd:element>
    <xsd:element name="SharingHintHash" ma:index="17" nillable="true" ma:displayName="Hash de la sugerencia para compartir" ma:hidden="true" ma:internalName="SharingHintHash"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957C31-191E-418B-87E7-1B7431F1D449}">
  <ds:schemaRefs>
    <ds:schemaRef ds:uri="http://schemas.microsoft.com/sharepoint/v3/contenttype/forms"/>
  </ds:schemaRefs>
</ds:datastoreItem>
</file>

<file path=customXml/itemProps2.xml><?xml version="1.0" encoding="utf-8"?>
<ds:datastoreItem xmlns:ds="http://schemas.openxmlformats.org/officeDocument/2006/customXml" ds:itemID="{A14D0167-1D94-443D-9441-36E43987C786}">
  <ds:schemaRefs>
    <ds:schemaRef ds:uri="http://schemas.microsoft.com/office/2006/metadata/properties"/>
    <ds:schemaRef ds:uri="http://schemas.microsoft.com/office/infopath/2007/PartnerControls"/>
    <ds:schemaRef ds:uri="cadaebf9-c45c-4928-a835-b6d2640c562f"/>
  </ds:schemaRefs>
</ds:datastoreItem>
</file>

<file path=customXml/itemProps3.xml><?xml version="1.0" encoding="utf-8"?>
<ds:datastoreItem xmlns:ds="http://schemas.openxmlformats.org/officeDocument/2006/customXml" ds:itemID="{54E8C36A-3A29-4C39-A3AE-76FAE994647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cadaebf9-c45c-4928-a835-b6d2640c562f"/>
    <ds:schemaRef ds:uri="eb8db8e2-9e38-4af2-b3f2-f3ede193e57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11</vt:i4>
      </vt:variant>
      <vt:variant>
        <vt:lpstr>Rangos con nombre</vt:lpstr>
      </vt:variant>
      <vt:variant>
        <vt:i4>24</vt:i4>
      </vt:variant>
    </vt:vector>
  </HeadingPairs>
  <TitlesOfParts>
    <vt:vector size="35" baseType="lpstr">
      <vt:lpstr>1 INSTRUCTIVO</vt:lpstr>
      <vt:lpstr>2 CONTEXTO E IDENTIFICACIÓN</vt:lpstr>
      <vt:lpstr>11 FORMULAS</vt:lpstr>
      <vt:lpstr>3 PROBABIL E IMPACTO INHERENTE</vt:lpstr>
      <vt:lpstr>4 MAPA CALOR INHERENTE</vt:lpstr>
      <vt:lpstr>5 VALORACIÓN DEL CONTROL</vt:lpstr>
      <vt:lpstr>6 MAPA CALOR RESIDUAL</vt:lpstr>
      <vt:lpstr>7 MAPA CALOR INHEREN Y RESIDUAL</vt:lpstr>
      <vt:lpstr>8 MAPA RIESGOS</vt:lpstr>
      <vt:lpstr>9 RIESGO DEL PROCESO</vt:lpstr>
      <vt:lpstr>10 CONTROL DE CAMBIOS</vt:lpstr>
      <vt:lpstr>Afectación_Económica</vt:lpstr>
      <vt:lpstr>'10 CONTROL DE CAMBIOS'!Área_de_impresión</vt:lpstr>
      <vt:lpstr>'3 PROBABIL E IMPACTO INHERENTE'!Área_de_impresión</vt:lpstr>
      <vt:lpstr>E_Relaciones_Laborales</vt:lpstr>
      <vt:lpstr>Ejecución_administración_de_procesos</vt:lpstr>
      <vt:lpstr>Evento_externo</vt:lpstr>
      <vt:lpstr>F_Usuarios_Productos_y_Prácticas_Organizacionales</vt:lpstr>
      <vt:lpstr>Fiscal</vt:lpstr>
      <vt:lpstr>G_Daños_Activos_Físicos</vt:lpstr>
      <vt:lpstr>Gestión</vt:lpstr>
      <vt:lpstr>Infraestructura</vt:lpstr>
      <vt:lpstr>Integridad_Pública_Corrupción</vt:lpstr>
      <vt:lpstr>Integridad_Pública_LA_FT_FP</vt:lpstr>
      <vt:lpstr>Reducir_mitigar_Transferir_Evitar</vt:lpstr>
      <vt:lpstr>Reputacional</vt:lpstr>
      <vt:lpstr>Requiere_Plan_de_Acción</vt:lpstr>
      <vt:lpstr>Seguridad_Información</vt:lpstr>
      <vt:lpstr>Talento_Humano</vt:lpstr>
      <vt:lpstr>Tecnología</vt:lpstr>
      <vt:lpstr>Tipo</vt:lpstr>
      <vt:lpstr>'2 CONTEXTO E IDENTIFICACIÓN'!Títulos_a_imprimir</vt:lpstr>
      <vt:lpstr>'3 PROBABIL E IMPACTO INHERENTE'!Títulos_a_imprimir</vt:lpstr>
      <vt:lpstr>'5 VALORACIÓN DEL CONTROL'!Títulos_a_imprimir</vt:lpstr>
      <vt:lpstr>Transacción_u_Operación_aplica_para_LA_FT_FP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BENAVIDES SALAS</dc:creator>
  <cp:keywords/>
  <dc:description/>
  <cp:lastModifiedBy>Martha Cecilia Daza Rivera</cp:lastModifiedBy>
  <cp:revision/>
  <dcterms:created xsi:type="dcterms:W3CDTF">2006-09-16T00:00:00Z</dcterms:created>
  <dcterms:modified xsi:type="dcterms:W3CDTF">2026-09-01T22:00:51Z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0x010100FD4D2EEEC4B4E74A87FC85627C51577C</vt:lpwstr>
  </property>
</Properties>
</file>